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600" windowWidth="28800" windowHeight="12195"/>
  </bookViews>
  <sheets>
    <sheet name="Planilha1" sheetId="22" r:id="rId1"/>
    <sheet name="janeiro" sheetId="30" r:id="rId2"/>
    <sheet name="fevereiro" sheetId="40" r:id="rId3"/>
    <sheet name="março" sheetId="41" r:id="rId4"/>
    <sheet name="abril" sheetId="42" r:id="rId5"/>
    <sheet name="maio" sheetId="43" r:id="rId6"/>
    <sheet name="junho" sheetId="44" r:id="rId7"/>
    <sheet name="CADASTRO" sheetId="31" state="hidden" r:id="rId8"/>
    <sheet name="BASE" sheetId="38" state="hidden" r:id="rId9"/>
  </sheets>
  <externalReferences>
    <externalReference r:id="rId10"/>
  </externalReferences>
  <definedNames>
    <definedName name="_xlnm._FilterDatabase" localSheetId="4" hidden="1">abril!$A$1:$O$18</definedName>
    <definedName name="_xlnm._FilterDatabase" localSheetId="2" hidden="1">fevereiro!$A$1:$O$18</definedName>
    <definedName name="_xlnm._FilterDatabase" localSheetId="1" hidden="1">janeiro!$A$1:$O$18</definedName>
    <definedName name="_xlnm._FilterDatabase" localSheetId="6" hidden="1">junho!$A$1:$O$18</definedName>
    <definedName name="_xlnm._FilterDatabase" localSheetId="5" hidden="1">maio!$A$1:$O$18</definedName>
    <definedName name="_xlnm._FilterDatabase" localSheetId="3" hidden="1">março!$A$1:$O$18</definedName>
    <definedName name="_xlnm._FilterDatabase" localSheetId="0" hidden="1">Planilha1!$A$2:$J$15</definedName>
    <definedName name="SegmentaçãodeDados__mês_0">#N/A</definedName>
  </definedNames>
  <calcPr calcId="17102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1"/>
      </x15:slicerCaches>
    </ext>
  </extLst>
</workbook>
</file>

<file path=xl/calcChain.xml><?xml version="1.0" encoding="utf-8"?>
<calcChain xmlns="http://schemas.openxmlformats.org/spreadsheetml/2006/main">
  <c r="AC3" i="22" l="1"/>
  <c r="AB3" i="22"/>
  <c r="AA3" i="22"/>
  <c r="Z3" i="22"/>
  <c r="Y3" i="22"/>
  <c r="L3" i="22"/>
  <c r="M3" i="22"/>
  <c r="N3" i="22"/>
  <c r="O3" i="22"/>
  <c r="P3" i="22"/>
  <c r="Q3" i="22"/>
  <c r="R3" i="22"/>
  <c r="S3" i="22"/>
  <c r="T3" i="22"/>
  <c r="U3" i="22"/>
  <c r="V3" i="22"/>
  <c r="W3" i="22"/>
  <c r="L4" i="22"/>
  <c r="M4" i="22"/>
  <c r="N4" i="22"/>
  <c r="O4" i="22"/>
  <c r="P4" i="22"/>
  <c r="Q4" i="22"/>
  <c r="R4" i="22"/>
  <c r="S4" i="22"/>
  <c r="T4" i="22"/>
  <c r="U4" i="22"/>
  <c r="V4" i="22"/>
  <c r="W4" i="22"/>
  <c r="L5" i="22"/>
  <c r="M5" i="22"/>
  <c r="N5" i="22"/>
  <c r="O5" i="22"/>
  <c r="P5" i="22"/>
  <c r="Q5" i="22"/>
  <c r="R5" i="22"/>
  <c r="S5" i="22"/>
  <c r="T5" i="22"/>
  <c r="U5" i="22"/>
  <c r="V5" i="22"/>
  <c r="W5" i="22"/>
  <c r="L6" i="22"/>
  <c r="M6" i="22"/>
  <c r="N6" i="22"/>
  <c r="O6" i="22"/>
  <c r="P6" i="22"/>
  <c r="Q6" i="22"/>
  <c r="R6" i="22"/>
  <c r="S6" i="22"/>
  <c r="T6" i="22"/>
  <c r="U6" i="22"/>
  <c r="V6" i="22"/>
  <c r="W6" i="22"/>
  <c r="L7" i="22"/>
  <c r="M7" i="22"/>
  <c r="N7" i="22"/>
  <c r="O7" i="22"/>
  <c r="P7" i="22"/>
  <c r="Q7" i="22"/>
  <c r="R7" i="22"/>
  <c r="S7" i="22"/>
  <c r="T7" i="22"/>
  <c r="U7" i="22"/>
  <c r="V7" i="22"/>
  <c r="W7" i="22"/>
  <c r="L8" i="22"/>
  <c r="M8" i="22"/>
  <c r="N8" i="22"/>
  <c r="O8" i="22"/>
  <c r="P8" i="22"/>
  <c r="Q8" i="22"/>
  <c r="R8" i="22"/>
  <c r="S8" i="22"/>
  <c r="T8" i="22"/>
  <c r="U8" i="22"/>
  <c r="V8" i="22"/>
  <c r="W8" i="22"/>
  <c r="L9" i="22"/>
  <c r="M9" i="22"/>
  <c r="N9" i="22"/>
  <c r="O9" i="22"/>
  <c r="P9" i="22"/>
  <c r="Q9" i="22"/>
  <c r="R9" i="22"/>
  <c r="S9" i="22"/>
  <c r="T9" i="22"/>
  <c r="U9" i="22"/>
  <c r="V9" i="22"/>
  <c r="W9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K4" i="22"/>
  <c r="K5" i="22"/>
  <c r="K6" i="22"/>
  <c r="K7" i="22"/>
  <c r="K8" i="22"/>
  <c r="K9" i="22"/>
  <c r="K10" i="22"/>
  <c r="K11" i="22"/>
  <c r="K12" i="22"/>
  <c r="K13" i="22"/>
  <c r="K14" i="22"/>
  <c r="K15" i="22"/>
  <c r="K3" i="22"/>
  <c r="O18" i="44"/>
  <c r="N18" i="44"/>
  <c r="M18" i="44"/>
  <c r="L18" i="44"/>
  <c r="K18" i="44"/>
  <c r="O17" i="44"/>
  <c r="N17" i="44"/>
  <c r="M17" i="44"/>
  <c r="L17" i="44"/>
  <c r="K17" i="44"/>
  <c r="O16" i="44"/>
  <c r="N16" i="44"/>
  <c r="M16" i="44"/>
  <c r="L16" i="44"/>
  <c r="K16" i="44"/>
  <c r="O15" i="44"/>
  <c r="N15" i="44"/>
  <c r="M15" i="44"/>
  <c r="L15" i="44"/>
  <c r="K15" i="44"/>
  <c r="O14" i="44"/>
  <c r="N14" i="44"/>
  <c r="M14" i="44"/>
  <c r="L14" i="44"/>
  <c r="K14" i="44"/>
  <c r="O13" i="44"/>
  <c r="N13" i="44"/>
  <c r="M13" i="44"/>
  <c r="L13" i="44"/>
  <c r="K13" i="44"/>
  <c r="O12" i="44"/>
  <c r="N12" i="44"/>
  <c r="M12" i="44"/>
  <c r="L12" i="44"/>
  <c r="K12" i="44"/>
  <c r="O11" i="44"/>
  <c r="N11" i="44"/>
  <c r="M11" i="44"/>
  <c r="L11" i="44"/>
  <c r="K11" i="44"/>
  <c r="O10" i="44"/>
  <c r="N10" i="44"/>
  <c r="M10" i="44"/>
  <c r="L10" i="44"/>
  <c r="K10" i="44"/>
  <c r="O9" i="44"/>
  <c r="N9" i="44"/>
  <c r="M9" i="44"/>
  <c r="L9" i="44"/>
  <c r="K9" i="44"/>
  <c r="O8" i="44"/>
  <c r="N8" i="44"/>
  <c r="M8" i="44"/>
  <c r="L8" i="44"/>
  <c r="K8" i="44"/>
  <c r="O7" i="44"/>
  <c r="N7" i="44"/>
  <c r="M7" i="44"/>
  <c r="L7" i="44"/>
  <c r="K7" i="44"/>
  <c r="O6" i="44"/>
  <c r="N6" i="44"/>
  <c r="M6" i="44"/>
  <c r="L6" i="44"/>
  <c r="K6" i="44"/>
  <c r="O5" i="44"/>
  <c r="N5" i="44"/>
  <c r="M5" i="44"/>
  <c r="L5" i="44"/>
  <c r="K5" i="44"/>
  <c r="O4" i="44"/>
  <c r="N4" i="44"/>
  <c r="M4" i="44"/>
  <c r="L4" i="44"/>
  <c r="K4" i="44"/>
  <c r="O3" i="44"/>
  <c r="N3" i="44"/>
  <c r="M3" i="44"/>
  <c r="L3" i="44"/>
  <c r="K3" i="44"/>
  <c r="O2" i="44"/>
  <c r="N2" i="44"/>
  <c r="M2" i="44"/>
  <c r="L2" i="44"/>
  <c r="K2" i="44"/>
  <c r="O18" i="43"/>
  <c r="N18" i="43"/>
  <c r="M18" i="43"/>
  <c r="L18" i="43"/>
  <c r="K18" i="43"/>
  <c r="O17" i="43"/>
  <c r="N17" i="43"/>
  <c r="M17" i="43"/>
  <c r="L17" i="43"/>
  <c r="K17" i="43"/>
  <c r="O16" i="43"/>
  <c r="N16" i="43"/>
  <c r="M16" i="43"/>
  <c r="L16" i="43"/>
  <c r="K16" i="43"/>
  <c r="O15" i="43"/>
  <c r="N15" i="43"/>
  <c r="M15" i="43"/>
  <c r="L15" i="43"/>
  <c r="K15" i="43"/>
  <c r="O14" i="43"/>
  <c r="N14" i="43"/>
  <c r="M14" i="43"/>
  <c r="L14" i="43"/>
  <c r="K14" i="43"/>
  <c r="O13" i="43"/>
  <c r="N13" i="43"/>
  <c r="M13" i="43"/>
  <c r="L13" i="43"/>
  <c r="K13" i="43"/>
  <c r="O12" i="43"/>
  <c r="N12" i="43"/>
  <c r="M12" i="43"/>
  <c r="L12" i="43"/>
  <c r="K12" i="43"/>
  <c r="O11" i="43"/>
  <c r="N11" i="43"/>
  <c r="M11" i="43"/>
  <c r="L11" i="43"/>
  <c r="K11" i="43"/>
  <c r="O10" i="43"/>
  <c r="N10" i="43"/>
  <c r="M10" i="43"/>
  <c r="L10" i="43"/>
  <c r="K10" i="43"/>
  <c r="O9" i="43"/>
  <c r="N9" i="43"/>
  <c r="M9" i="43"/>
  <c r="L9" i="43"/>
  <c r="K9" i="43"/>
  <c r="O8" i="43"/>
  <c r="N8" i="43"/>
  <c r="M8" i="43"/>
  <c r="L8" i="43"/>
  <c r="K8" i="43"/>
  <c r="O7" i="43"/>
  <c r="N7" i="43"/>
  <c r="M7" i="43"/>
  <c r="L7" i="43"/>
  <c r="K7" i="43"/>
  <c r="O6" i="43"/>
  <c r="N6" i="43"/>
  <c r="M6" i="43"/>
  <c r="L6" i="43"/>
  <c r="K6" i="43"/>
  <c r="O5" i="43"/>
  <c r="N5" i="43"/>
  <c r="M5" i="43"/>
  <c r="L5" i="43"/>
  <c r="K5" i="43"/>
  <c r="O4" i="43"/>
  <c r="N4" i="43"/>
  <c r="M4" i="43"/>
  <c r="L4" i="43"/>
  <c r="K4" i="43"/>
  <c r="O3" i="43"/>
  <c r="N3" i="43"/>
  <c r="M3" i="43"/>
  <c r="L3" i="43"/>
  <c r="K3" i="43"/>
  <c r="O2" i="43"/>
  <c r="N2" i="43"/>
  <c r="M2" i="43"/>
  <c r="L2" i="43"/>
  <c r="K2" i="43"/>
  <c r="O18" i="42"/>
  <c r="N18" i="42"/>
  <c r="M18" i="42"/>
  <c r="L18" i="42"/>
  <c r="K18" i="42"/>
  <c r="O17" i="42"/>
  <c r="N17" i="42"/>
  <c r="M17" i="42"/>
  <c r="L17" i="42"/>
  <c r="K17" i="42"/>
  <c r="O16" i="42"/>
  <c r="N16" i="42"/>
  <c r="M16" i="42"/>
  <c r="L16" i="42"/>
  <c r="K16" i="42"/>
  <c r="O15" i="42"/>
  <c r="N15" i="42"/>
  <c r="M15" i="42"/>
  <c r="L15" i="42"/>
  <c r="K15" i="42"/>
  <c r="O14" i="42"/>
  <c r="N14" i="42"/>
  <c r="M14" i="42"/>
  <c r="L14" i="42"/>
  <c r="K14" i="42"/>
  <c r="O13" i="42"/>
  <c r="N13" i="42"/>
  <c r="M13" i="42"/>
  <c r="L13" i="42"/>
  <c r="K13" i="42"/>
  <c r="O12" i="42"/>
  <c r="N12" i="42"/>
  <c r="M12" i="42"/>
  <c r="L12" i="42"/>
  <c r="K12" i="42"/>
  <c r="O11" i="42"/>
  <c r="N11" i="42"/>
  <c r="M11" i="42"/>
  <c r="L11" i="42"/>
  <c r="K11" i="42"/>
  <c r="O10" i="42"/>
  <c r="N10" i="42"/>
  <c r="M10" i="42"/>
  <c r="L10" i="42"/>
  <c r="K10" i="42"/>
  <c r="O9" i="42"/>
  <c r="N9" i="42"/>
  <c r="M9" i="42"/>
  <c r="L9" i="42"/>
  <c r="K9" i="42"/>
  <c r="O8" i="42"/>
  <c r="N8" i="42"/>
  <c r="M8" i="42"/>
  <c r="L8" i="42"/>
  <c r="K8" i="42"/>
  <c r="O7" i="42"/>
  <c r="N7" i="42"/>
  <c r="M7" i="42"/>
  <c r="L7" i="42"/>
  <c r="K7" i="42"/>
  <c r="O6" i="42"/>
  <c r="N6" i="42"/>
  <c r="M6" i="42"/>
  <c r="L6" i="42"/>
  <c r="K6" i="42"/>
  <c r="O5" i="42"/>
  <c r="N5" i="42"/>
  <c r="M5" i="42"/>
  <c r="L5" i="42"/>
  <c r="K5" i="42"/>
  <c r="O4" i="42"/>
  <c r="N4" i="42"/>
  <c r="M4" i="42"/>
  <c r="L4" i="42"/>
  <c r="K4" i="42"/>
  <c r="O3" i="42"/>
  <c r="N3" i="42"/>
  <c r="M3" i="42"/>
  <c r="L3" i="42"/>
  <c r="K3" i="42"/>
  <c r="O2" i="42"/>
  <c r="N2" i="42"/>
  <c r="M2" i="42"/>
  <c r="L2" i="42"/>
  <c r="K2" i="42"/>
  <c r="O18" i="41"/>
  <c r="N18" i="41"/>
  <c r="M18" i="41"/>
  <c r="L18" i="41"/>
  <c r="K18" i="41"/>
  <c r="O17" i="41"/>
  <c r="N17" i="41"/>
  <c r="M17" i="41"/>
  <c r="L17" i="41"/>
  <c r="K17" i="41"/>
  <c r="O16" i="41"/>
  <c r="N16" i="41"/>
  <c r="M16" i="41"/>
  <c r="L16" i="41"/>
  <c r="K16" i="41"/>
  <c r="O15" i="41"/>
  <c r="N15" i="41"/>
  <c r="M15" i="41"/>
  <c r="L15" i="41"/>
  <c r="K15" i="41"/>
  <c r="O14" i="41"/>
  <c r="N14" i="41"/>
  <c r="M14" i="41"/>
  <c r="L14" i="41"/>
  <c r="K14" i="41"/>
  <c r="O13" i="41"/>
  <c r="N13" i="41"/>
  <c r="M13" i="41"/>
  <c r="L13" i="41"/>
  <c r="K13" i="41"/>
  <c r="O12" i="41"/>
  <c r="N12" i="41"/>
  <c r="M12" i="41"/>
  <c r="L12" i="41"/>
  <c r="K12" i="41"/>
  <c r="O11" i="41"/>
  <c r="N11" i="41"/>
  <c r="M11" i="41"/>
  <c r="L11" i="41"/>
  <c r="K11" i="41"/>
  <c r="O10" i="41"/>
  <c r="N10" i="41"/>
  <c r="M10" i="41"/>
  <c r="L10" i="41"/>
  <c r="K10" i="41"/>
  <c r="O9" i="41"/>
  <c r="N9" i="41"/>
  <c r="M9" i="41"/>
  <c r="L9" i="41"/>
  <c r="K9" i="41"/>
  <c r="O8" i="41"/>
  <c r="N8" i="41"/>
  <c r="M8" i="41"/>
  <c r="L8" i="41"/>
  <c r="K8" i="41"/>
  <c r="O7" i="41"/>
  <c r="N7" i="41"/>
  <c r="M7" i="41"/>
  <c r="L7" i="41"/>
  <c r="K7" i="41"/>
  <c r="O6" i="41"/>
  <c r="N6" i="41"/>
  <c r="M6" i="41"/>
  <c r="L6" i="41"/>
  <c r="K6" i="41"/>
  <c r="O5" i="41"/>
  <c r="N5" i="41"/>
  <c r="M5" i="41"/>
  <c r="L5" i="41"/>
  <c r="K5" i="41"/>
  <c r="O4" i="41"/>
  <c r="N4" i="41"/>
  <c r="M4" i="41"/>
  <c r="L4" i="41"/>
  <c r="K4" i="41"/>
  <c r="O3" i="41"/>
  <c r="N3" i="41"/>
  <c r="M3" i="41"/>
  <c r="L3" i="41"/>
  <c r="K3" i="41"/>
  <c r="O2" i="41"/>
  <c r="N2" i="41"/>
  <c r="M2" i="41"/>
  <c r="L2" i="41"/>
  <c r="K2" i="41"/>
  <c r="O18" i="40"/>
  <c r="N18" i="40"/>
  <c r="M18" i="40"/>
  <c r="L18" i="40"/>
  <c r="K18" i="40"/>
  <c r="O17" i="40"/>
  <c r="N17" i="40"/>
  <c r="M17" i="40"/>
  <c r="L17" i="40"/>
  <c r="K17" i="40"/>
  <c r="O16" i="40"/>
  <c r="N16" i="40"/>
  <c r="M16" i="40"/>
  <c r="L16" i="40"/>
  <c r="K16" i="40"/>
  <c r="O15" i="40"/>
  <c r="N15" i="40"/>
  <c r="M15" i="40"/>
  <c r="L15" i="40"/>
  <c r="K15" i="40"/>
  <c r="O14" i="40"/>
  <c r="N14" i="40"/>
  <c r="M14" i="40"/>
  <c r="L14" i="40"/>
  <c r="K14" i="40"/>
  <c r="O13" i="40"/>
  <c r="N13" i="40"/>
  <c r="M13" i="40"/>
  <c r="L13" i="40"/>
  <c r="K13" i="40"/>
  <c r="O12" i="40"/>
  <c r="N12" i="40"/>
  <c r="M12" i="40"/>
  <c r="L12" i="40"/>
  <c r="K12" i="40"/>
  <c r="O11" i="40"/>
  <c r="N11" i="40"/>
  <c r="M11" i="40"/>
  <c r="L11" i="40"/>
  <c r="K11" i="40"/>
  <c r="O10" i="40"/>
  <c r="N10" i="40"/>
  <c r="M10" i="40"/>
  <c r="L10" i="40"/>
  <c r="K10" i="40"/>
  <c r="O9" i="40"/>
  <c r="N9" i="40"/>
  <c r="M9" i="40"/>
  <c r="L9" i="40"/>
  <c r="K9" i="40"/>
  <c r="O8" i="40"/>
  <c r="N8" i="40"/>
  <c r="M8" i="40"/>
  <c r="L8" i="40"/>
  <c r="K8" i="40"/>
  <c r="O7" i="40"/>
  <c r="N7" i="40"/>
  <c r="M7" i="40"/>
  <c r="L7" i="40"/>
  <c r="K7" i="40"/>
  <c r="O6" i="40"/>
  <c r="N6" i="40"/>
  <c r="M6" i="40"/>
  <c r="L6" i="40"/>
  <c r="K6" i="40"/>
  <c r="O5" i="40"/>
  <c r="N5" i="40"/>
  <c r="M5" i="40"/>
  <c r="L5" i="40"/>
  <c r="K5" i="40"/>
  <c r="O4" i="40"/>
  <c r="N4" i="40"/>
  <c r="M4" i="40"/>
  <c r="L4" i="40"/>
  <c r="K4" i="40"/>
  <c r="O3" i="40"/>
  <c r="N3" i="40"/>
  <c r="M3" i="40"/>
  <c r="L3" i="40"/>
  <c r="K3" i="40"/>
  <c r="O2" i="40"/>
  <c r="N2" i="40"/>
  <c r="M2" i="40"/>
  <c r="L2" i="40"/>
  <c r="K2" i="40"/>
  <c r="G4" i="22"/>
  <c r="G5" i="22"/>
  <c r="G6" i="22"/>
  <c r="G7" i="22"/>
  <c r="G8" i="22"/>
  <c r="G3" i="22"/>
  <c r="B4" i="22"/>
  <c r="B5" i="22"/>
  <c r="B6" i="22"/>
  <c r="B7" i="22"/>
  <c r="B8" i="22"/>
  <c r="B3" i="22"/>
  <c r="P1356" i="38"/>
  <c r="P1355" i="38"/>
  <c r="P1354" i="38"/>
  <c r="P1353" i="38"/>
  <c r="P1352" i="38"/>
  <c r="P1351" i="38"/>
  <c r="P1350" i="38"/>
  <c r="P1349" i="38"/>
  <c r="P1348" i="38"/>
  <c r="P1347" i="38"/>
  <c r="P1346" i="38"/>
  <c r="P1345" i="38"/>
  <c r="P1344" i="38"/>
  <c r="P1343" i="38"/>
  <c r="P1342" i="38"/>
  <c r="P1341" i="38"/>
  <c r="P1340" i="38"/>
  <c r="P1339" i="38"/>
  <c r="P1338" i="38"/>
  <c r="P1337" i="38"/>
  <c r="P1336" i="38"/>
  <c r="P1335" i="38"/>
  <c r="P1334" i="38"/>
  <c r="P1333" i="38"/>
  <c r="P1332" i="38"/>
  <c r="P1331" i="38"/>
  <c r="P1330" i="38"/>
  <c r="P1329" i="38"/>
  <c r="P1328" i="38"/>
  <c r="P1327" i="38"/>
  <c r="P1326" i="38"/>
  <c r="P1325" i="38"/>
  <c r="P1324" i="38"/>
  <c r="P1323" i="38"/>
  <c r="P1322" i="38"/>
  <c r="P1321" i="38"/>
  <c r="P1320" i="38"/>
  <c r="P1319" i="38"/>
  <c r="P1318" i="38"/>
  <c r="P1317" i="38"/>
  <c r="P1316" i="38"/>
  <c r="P1315" i="38"/>
  <c r="P1314" i="38"/>
  <c r="P1313" i="38"/>
  <c r="P1312" i="38"/>
  <c r="P1311" i="38"/>
  <c r="P1310" i="38"/>
  <c r="P1309" i="38"/>
  <c r="P1308" i="38"/>
  <c r="P1307" i="38"/>
  <c r="P1306" i="38"/>
  <c r="P1305" i="38"/>
  <c r="P1304" i="38"/>
  <c r="P1303" i="38"/>
  <c r="P1302" i="38"/>
  <c r="P1301" i="38"/>
  <c r="P1300" i="38"/>
  <c r="P1299" i="38"/>
  <c r="P1298" i="38"/>
  <c r="P1297" i="38"/>
  <c r="P1296" i="38"/>
  <c r="P1295" i="38"/>
  <c r="P1294" i="38"/>
  <c r="P1293" i="38"/>
  <c r="P1292" i="38"/>
  <c r="P1291" i="38"/>
  <c r="P1290" i="38"/>
  <c r="P1289" i="38"/>
  <c r="P1288" i="38"/>
  <c r="P1287" i="38"/>
  <c r="P1286" i="38"/>
  <c r="P1285" i="38"/>
  <c r="P1284" i="38"/>
  <c r="P1283" i="38"/>
  <c r="P1282" i="38"/>
  <c r="P1281" i="38"/>
  <c r="P1280" i="38"/>
  <c r="P1279" i="38"/>
  <c r="P1278" i="38"/>
  <c r="P1277" i="38"/>
  <c r="P1276" i="38"/>
  <c r="P1275" i="38"/>
  <c r="P1274" i="38"/>
  <c r="P1273" i="38"/>
  <c r="P1272" i="38"/>
  <c r="P1271" i="38"/>
  <c r="P1270" i="38"/>
  <c r="P1269" i="38"/>
  <c r="P1268" i="38"/>
  <c r="P1267" i="38"/>
  <c r="P1266" i="38"/>
  <c r="P1265" i="38"/>
  <c r="P1264" i="38"/>
  <c r="P1263" i="38"/>
  <c r="P1262" i="38"/>
  <c r="P1261" i="38"/>
  <c r="P1260" i="38"/>
  <c r="P1259" i="38"/>
  <c r="P1258" i="38"/>
  <c r="P1257" i="38"/>
  <c r="P1256" i="38"/>
  <c r="P1255" i="38"/>
  <c r="P1254" i="38"/>
  <c r="P1253" i="38"/>
  <c r="P1252" i="38"/>
  <c r="P1251" i="38"/>
  <c r="P1250" i="38"/>
  <c r="P1249" i="38"/>
  <c r="P1248" i="38"/>
  <c r="P1247" i="38"/>
  <c r="P1246" i="38"/>
  <c r="P1245" i="38"/>
  <c r="P1244" i="38"/>
  <c r="P1243" i="38"/>
  <c r="P1242" i="38"/>
  <c r="P1241" i="38"/>
  <c r="P1240" i="38"/>
  <c r="P1239" i="38"/>
  <c r="P1238" i="38"/>
  <c r="P1237" i="38"/>
  <c r="P1236" i="38"/>
  <c r="P1235" i="38"/>
  <c r="P1234" i="38"/>
  <c r="P1233" i="38"/>
  <c r="P1232" i="38"/>
  <c r="P1231" i="38"/>
  <c r="P1230" i="38"/>
  <c r="P1229" i="38"/>
  <c r="P1228" i="38"/>
  <c r="P1227" i="38"/>
  <c r="P1226" i="38"/>
  <c r="P1225" i="38"/>
  <c r="P1224" i="38"/>
  <c r="P1223" i="38"/>
  <c r="P1222" i="38"/>
  <c r="P1221" i="38"/>
  <c r="P1220" i="38"/>
  <c r="P1219" i="38"/>
  <c r="P1218" i="38"/>
  <c r="P1217" i="38"/>
  <c r="P1216" i="38"/>
  <c r="P1215" i="38"/>
  <c r="P1214" i="38"/>
  <c r="P1213" i="38"/>
  <c r="P1212" i="38"/>
  <c r="P1211" i="38"/>
  <c r="P1210" i="38"/>
  <c r="P1209" i="38"/>
  <c r="P1208" i="38"/>
  <c r="P1207" i="38"/>
  <c r="P1206" i="38"/>
  <c r="P1205" i="38"/>
  <c r="P1204" i="38"/>
  <c r="P1203" i="38"/>
  <c r="P1202" i="38"/>
  <c r="P1201" i="38"/>
  <c r="P1200" i="38"/>
  <c r="P1199" i="38"/>
  <c r="P1198" i="38"/>
  <c r="P1197" i="38"/>
  <c r="P1196" i="38"/>
  <c r="P1195" i="38"/>
  <c r="P1194" i="38"/>
  <c r="P1193" i="38"/>
  <c r="P1192" i="38"/>
  <c r="P1191" i="38"/>
  <c r="P1190" i="38"/>
  <c r="P1189" i="38"/>
  <c r="P1188" i="38"/>
  <c r="P1187" i="38"/>
  <c r="P1186" i="38"/>
  <c r="P1185" i="38"/>
  <c r="P1184" i="38"/>
  <c r="P1183" i="38"/>
  <c r="P1182" i="38"/>
  <c r="P1181" i="38"/>
  <c r="P1180" i="38"/>
  <c r="P1179" i="38"/>
  <c r="P1178" i="38"/>
  <c r="P1177" i="38"/>
  <c r="P1176" i="38"/>
  <c r="P1175" i="38"/>
  <c r="P1174" i="38"/>
  <c r="P1173" i="38"/>
  <c r="P1172" i="38"/>
  <c r="P1171" i="38"/>
  <c r="P1170" i="38"/>
  <c r="P1169" i="38"/>
  <c r="P1168" i="38"/>
  <c r="P1167" i="38"/>
  <c r="P1166" i="38"/>
  <c r="P1165" i="38"/>
  <c r="P1164" i="38"/>
  <c r="P1163" i="38"/>
  <c r="P1162" i="38"/>
  <c r="P1161" i="38"/>
  <c r="P1160" i="38"/>
  <c r="P1159" i="38"/>
  <c r="P1158" i="38"/>
  <c r="P1157" i="38"/>
  <c r="P1156" i="38"/>
  <c r="P1155" i="38"/>
  <c r="P1154" i="38"/>
  <c r="P1153" i="38"/>
  <c r="P1152" i="38"/>
  <c r="P1151" i="38"/>
  <c r="P1150" i="38"/>
  <c r="P1149" i="38"/>
  <c r="P1148" i="38"/>
  <c r="P1147" i="38"/>
  <c r="P1146" i="38"/>
  <c r="P1145" i="38"/>
  <c r="P1144" i="38"/>
  <c r="P1143" i="38"/>
  <c r="P1142" i="38"/>
  <c r="P1141" i="38"/>
  <c r="P1140" i="38"/>
  <c r="P1139" i="38"/>
  <c r="P1138" i="38"/>
  <c r="P1137" i="38"/>
  <c r="P1136" i="38"/>
  <c r="P1135" i="38"/>
  <c r="P1134" i="38"/>
  <c r="P1133" i="38"/>
  <c r="P1132" i="38"/>
  <c r="P1131" i="38"/>
  <c r="P1130" i="38"/>
  <c r="P1129" i="38"/>
  <c r="P1128" i="38"/>
  <c r="P1127" i="38"/>
  <c r="P1126" i="38"/>
  <c r="P1125" i="38"/>
  <c r="P1124" i="38"/>
  <c r="P1123" i="38"/>
  <c r="P1122" i="38"/>
  <c r="P1121" i="38"/>
  <c r="P1120" i="38"/>
  <c r="P1119" i="38"/>
  <c r="P1118" i="38"/>
  <c r="P1117" i="38"/>
  <c r="P1116" i="38"/>
  <c r="P1115" i="38"/>
  <c r="P1114" i="38"/>
  <c r="P1113" i="38"/>
  <c r="P1112" i="38"/>
  <c r="P1111" i="38"/>
  <c r="P1110" i="38"/>
  <c r="P1109" i="38"/>
  <c r="P1108" i="38"/>
  <c r="P1107" i="38"/>
  <c r="P1106" i="38"/>
  <c r="P1105" i="38"/>
  <c r="P1104" i="38"/>
  <c r="P1103" i="38"/>
  <c r="P1102" i="38"/>
  <c r="P1101" i="38"/>
  <c r="P1100" i="38"/>
  <c r="P1099" i="38"/>
  <c r="P1098" i="38"/>
  <c r="P1097" i="38"/>
  <c r="P1096" i="38"/>
  <c r="P1095" i="38"/>
  <c r="P1094" i="38"/>
  <c r="P1093" i="38"/>
  <c r="P1092" i="38"/>
  <c r="P1091" i="38"/>
  <c r="P1090" i="38"/>
  <c r="P1089" i="38"/>
  <c r="P1088" i="38"/>
  <c r="P1087" i="38"/>
  <c r="P1086" i="38"/>
  <c r="P1085" i="38"/>
  <c r="P1084" i="38"/>
  <c r="P1083" i="38"/>
  <c r="P1082" i="38"/>
  <c r="P1081" i="38"/>
  <c r="P1080" i="38"/>
  <c r="P1079" i="38"/>
  <c r="P1078" i="38"/>
  <c r="P1077" i="38"/>
  <c r="P1076" i="38"/>
  <c r="P1075" i="38"/>
  <c r="P1074" i="38"/>
  <c r="P1073" i="38"/>
  <c r="P1072" i="38"/>
  <c r="P1071" i="38"/>
  <c r="P1070" i="38"/>
  <c r="P1069" i="38"/>
  <c r="P1068" i="38"/>
  <c r="P1067" i="38"/>
  <c r="P1066" i="38"/>
  <c r="P1065" i="38"/>
  <c r="P1064" i="38"/>
  <c r="P1063" i="38"/>
  <c r="P1062" i="38"/>
  <c r="P1061" i="38"/>
  <c r="P1060" i="38"/>
  <c r="P1059" i="38"/>
  <c r="P1058" i="38"/>
  <c r="P1057" i="38"/>
  <c r="P1056" i="38"/>
  <c r="P1055" i="38"/>
  <c r="P1054" i="38"/>
  <c r="P1053" i="38"/>
  <c r="P1052" i="38"/>
  <c r="P1051" i="38"/>
  <c r="P1050" i="38"/>
  <c r="P1049" i="38"/>
  <c r="P1048" i="38"/>
  <c r="P1047" i="38"/>
  <c r="P1046" i="38"/>
  <c r="P1045" i="38"/>
  <c r="P1044" i="38"/>
  <c r="P1043" i="38"/>
  <c r="P1042" i="38"/>
  <c r="P1041" i="38"/>
  <c r="P1040" i="38"/>
  <c r="P1039" i="38"/>
  <c r="P1038" i="38"/>
  <c r="P1037" i="38"/>
  <c r="P1036" i="38"/>
  <c r="P1035" i="38"/>
  <c r="P1034" i="38"/>
  <c r="P1033" i="38"/>
  <c r="P1032" i="38"/>
  <c r="P1031" i="38"/>
  <c r="P1030" i="38"/>
  <c r="P1029" i="38"/>
  <c r="P1028" i="38"/>
  <c r="P1027" i="38"/>
  <c r="P1026" i="38"/>
  <c r="P1025" i="38"/>
  <c r="P1024" i="38"/>
  <c r="P1023" i="38"/>
  <c r="P1022" i="38"/>
  <c r="P1021" i="38"/>
  <c r="P1020" i="38"/>
  <c r="P1019" i="38"/>
  <c r="P1018" i="38"/>
  <c r="P1017" i="38"/>
  <c r="P1016" i="38"/>
  <c r="P1015" i="38"/>
  <c r="P1014" i="38"/>
  <c r="P1013" i="38"/>
  <c r="P1012" i="38"/>
  <c r="P1011" i="38"/>
  <c r="P1010" i="38"/>
  <c r="P1009" i="38"/>
  <c r="P1008" i="38"/>
  <c r="P1007" i="38"/>
  <c r="P1006" i="38"/>
  <c r="P1005" i="38"/>
  <c r="P1004" i="38"/>
  <c r="P1003" i="38"/>
  <c r="P1002" i="38"/>
  <c r="P1001" i="38"/>
  <c r="P1000" i="38"/>
  <c r="P999" i="38"/>
  <c r="P998" i="38"/>
  <c r="P997" i="38"/>
  <c r="P996" i="38"/>
  <c r="P995" i="38"/>
  <c r="P994" i="38"/>
  <c r="P993" i="38"/>
  <c r="P992" i="38"/>
  <c r="P991" i="38"/>
  <c r="P990" i="38"/>
  <c r="P989" i="38"/>
  <c r="P988" i="38"/>
  <c r="P987" i="38"/>
  <c r="P986" i="38"/>
  <c r="P985" i="38"/>
  <c r="P984" i="38"/>
  <c r="P983" i="38"/>
  <c r="P982" i="38"/>
  <c r="P981" i="38"/>
  <c r="P980" i="38"/>
  <c r="P979" i="38"/>
  <c r="P978" i="38"/>
  <c r="P977" i="38"/>
  <c r="P976" i="38"/>
  <c r="P975" i="38"/>
  <c r="P974" i="38"/>
  <c r="P973" i="38"/>
  <c r="P972" i="38"/>
  <c r="P971" i="38"/>
  <c r="P970" i="38"/>
  <c r="P969" i="38"/>
  <c r="P968" i="38"/>
  <c r="P967" i="38"/>
  <c r="P966" i="38"/>
  <c r="P965" i="38"/>
  <c r="P964" i="38"/>
  <c r="P963" i="38"/>
  <c r="P962" i="38"/>
  <c r="P961" i="38"/>
  <c r="P960" i="38"/>
  <c r="P959" i="38"/>
  <c r="P958" i="38"/>
  <c r="P957" i="38"/>
  <c r="P956" i="38"/>
  <c r="P955" i="38"/>
  <c r="P954" i="38"/>
  <c r="P953" i="38"/>
  <c r="P952" i="38"/>
  <c r="P951" i="38"/>
  <c r="P950" i="38"/>
  <c r="P949" i="38"/>
  <c r="P948" i="38"/>
  <c r="P947" i="38"/>
  <c r="P946" i="38"/>
  <c r="P945" i="38"/>
  <c r="P944" i="38"/>
  <c r="P943" i="38"/>
  <c r="P942" i="38"/>
  <c r="P941" i="38"/>
  <c r="P940" i="38"/>
  <c r="P939" i="38"/>
  <c r="P938" i="38"/>
  <c r="P937" i="38"/>
  <c r="P936" i="38"/>
  <c r="P935" i="38"/>
  <c r="P934" i="38"/>
  <c r="P933" i="38"/>
  <c r="P932" i="38"/>
  <c r="P931" i="38"/>
  <c r="P930" i="38"/>
  <c r="P929" i="38"/>
  <c r="P928" i="38"/>
  <c r="P927" i="38"/>
  <c r="P926" i="38"/>
  <c r="P925" i="38"/>
  <c r="P924" i="38"/>
  <c r="P923" i="38"/>
  <c r="P922" i="38"/>
  <c r="P921" i="38"/>
  <c r="P920" i="38"/>
  <c r="P919" i="38"/>
  <c r="P918" i="38"/>
  <c r="P917" i="38"/>
  <c r="P916" i="38"/>
  <c r="P915" i="38"/>
  <c r="P914" i="38"/>
  <c r="P913" i="38"/>
  <c r="P912" i="38"/>
  <c r="P911" i="38"/>
  <c r="P910" i="38"/>
  <c r="P909" i="38"/>
  <c r="P908" i="38"/>
  <c r="P907" i="38"/>
  <c r="P906" i="38"/>
  <c r="P905" i="38"/>
  <c r="P904" i="38"/>
  <c r="P903" i="38"/>
  <c r="P902" i="38"/>
  <c r="P901" i="38"/>
  <c r="P900" i="38"/>
  <c r="P899" i="38"/>
  <c r="P898" i="38"/>
  <c r="P897" i="38"/>
  <c r="P896" i="38"/>
  <c r="P895" i="38"/>
  <c r="P894" i="38"/>
  <c r="P893" i="38"/>
  <c r="P892" i="38"/>
  <c r="P891" i="38"/>
  <c r="P890" i="38"/>
  <c r="P889" i="38"/>
  <c r="P888" i="38"/>
  <c r="P887" i="38"/>
  <c r="P886" i="38"/>
  <c r="P885" i="38"/>
  <c r="P884" i="38"/>
  <c r="P883" i="38"/>
  <c r="P882" i="38"/>
  <c r="P881" i="38"/>
  <c r="P880" i="38"/>
  <c r="P879" i="38"/>
  <c r="P878" i="38"/>
  <c r="P877" i="38"/>
  <c r="P876" i="38"/>
  <c r="P875" i="38"/>
  <c r="P874" i="38"/>
  <c r="P873" i="38"/>
  <c r="P872" i="38"/>
  <c r="P871" i="38"/>
  <c r="P870" i="38"/>
  <c r="P869" i="38"/>
  <c r="P868" i="38"/>
  <c r="P867" i="38"/>
  <c r="P866" i="38"/>
  <c r="P865" i="38"/>
  <c r="P864" i="38"/>
  <c r="P863" i="38"/>
  <c r="P862" i="38"/>
  <c r="P861" i="38"/>
  <c r="P860" i="38"/>
  <c r="P859" i="38"/>
  <c r="P858" i="38"/>
  <c r="P857" i="38"/>
  <c r="P856" i="38"/>
  <c r="P855" i="38"/>
  <c r="P854" i="38"/>
  <c r="P853" i="38"/>
  <c r="P852" i="38"/>
  <c r="P851" i="38"/>
  <c r="P850" i="38"/>
  <c r="P849" i="38"/>
  <c r="P848" i="38"/>
  <c r="P847" i="38"/>
  <c r="P846" i="38"/>
  <c r="P845" i="38"/>
  <c r="P844" i="38"/>
  <c r="P843" i="38"/>
  <c r="P842" i="38"/>
  <c r="P841" i="38"/>
  <c r="P840" i="38"/>
  <c r="P839" i="38"/>
  <c r="P838" i="38"/>
  <c r="P837" i="38"/>
  <c r="P836" i="38"/>
  <c r="P835" i="38"/>
  <c r="P834" i="38"/>
  <c r="P833" i="38"/>
  <c r="P832" i="38"/>
  <c r="P831" i="38"/>
  <c r="P830" i="38"/>
  <c r="P829" i="38"/>
  <c r="P828" i="38"/>
  <c r="P827" i="38"/>
  <c r="P826" i="38"/>
  <c r="P825" i="38"/>
  <c r="P824" i="38"/>
  <c r="P823" i="38"/>
  <c r="P822" i="38"/>
  <c r="P821" i="38"/>
  <c r="P820" i="38"/>
  <c r="P819" i="38"/>
  <c r="P818" i="38"/>
  <c r="P817" i="38"/>
  <c r="P816" i="38"/>
  <c r="P815" i="38"/>
  <c r="P814" i="38"/>
  <c r="P813" i="38"/>
  <c r="P812" i="38"/>
  <c r="P811" i="38"/>
  <c r="P810" i="38"/>
  <c r="P809" i="38"/>
  <c r="P808" i="38"/>
  <c r="P807" i="38"/>
  <c r="P806" i="38"/>
  <c r="P805" i="38"/>
  <c r="P804" i="38"/>
  <c r="P803" i="38"/>
  <c r="P802" i="38"/>
  <c r="P801" i="38"/>
  <c r="P800" i="38"/>
  <c r="P799" i="38"/>
  <c r="P798" i="38"/>
  <c r="P797" i="38"/>
  <c r="P796" i="38"/>
  <c r="P795" i="38"/>
  <c r="P794" i="38"/>
  <c r="P793" i="38"/>
  <c r="P792" i="38"/>
  <c r="P791" i="38"/>
  <c r="P790" i="38"/>
  <c r="P789" i="38"/>
  <c r="P788" i="38"/>
  <c r="P787" i="38"/>
  <c r="P786" i="38"/>
  <c r="P785" i="38"/>
  <c r="P784" i="38"/>
  <c r="P783" i="38"/>
  <c r="P782" i="38"/>
  <c r="P781" i="38"/>
  <c r="P780" i="38"/>
  <c r="P779" i="38"/>
  <c r="P778" i="38"/>
  <c r="P777" i="38"/>
  <c r="P776" i="38"/>
  <c r="P775" i="38"/>
  <c r="P774" i="38"/>
  <c r="P773" i="38"/>
  <c r="P772" i="38"/>
  <c r="P771" i="38"/>
  <c r="P770" i="38"/>
  <c r="P769" i="38"/>
  <c r="P768" i="38"/>
  <c r="P767" i="38"/>
  <c r="P766" i="38"/>
  <c r="P765" i="38"/>
  <c r="P764" i="38"/>
  <c r="P763" i="38"/>
  <c r="P762" i="38"/>
  <c r="P761" i="38"/>
  <c r="P760" i="38"/>
  <c r="P759" i="38"/>
  <c r="P758" i="38"/>
  <c r="P757" i="38"/>
  <c r="P756" i="38"/>
  <c r="P755" i="38"/>
  <c r="P754" i="38"/>
  <c r="P753" i="38"/>
  <c r="P752" i="38"/>
  <c r="P751" i="38"/>
  <c r="P750" i="38"/>
  <c r="P749" i="38"/>
  <c r="P748" i="38"/>
  <c r="P747" i="38"/>
  <c r="P746" i="38"/>
  <c r="P745" i="38"/>
  <c r="P744" i="38"/>
  <c r="P743" i="38"/>
  <c r="P742" i="38"/>
  <c r="P741" i="38"/>
  <c r="P740" i="38"/>
  <c r="P739" i="38"/>
  <c r="P738" i="38"/>
  <c r="P737" i="38"/>
  <c r="P736" i="38"/>
  <c r="P735" i="38"/>
  <c r="P734" i="38"/>
  <c r="P733" i="38"/>
  <c r="P732" i="38"/>
  <c r="P731" i="38"/>
  <c r="P730" i="38"/>
  <c r="P729" i="38"/>
  <c r="P728" i="38"/>
  <c r="P727" i="38"/>
  <c r="P726" i="38"/>
  <c r="P725" i="38"/>
  <c r="P724" i="38"/>
  <c r="P723" i="38"/>
  <c r="P722" i="38"/>
  <c r="P721" i="38"/>
  <c r="P720" i="38"/>
  <c r="P719" i="38"/>
  <c r="P718" i="38"/>
  <c r="P717" i="38"/>
  <c r="P716" i="38"/>
  <c r="P715" i="38"/>
  <c r="P714" i="38"/>
  <c r="P713" i="38"/>
  <c r="P712" i="38"/>
  <c r="P711" i="38"/>
  <c r="P710" i="38"/>
  <c r="P709" i="38"/>
  <c r="P708" i="38"/>
  <c r="P707" i="38"/>
  <c r="P706" i="38"/>
  <c r="P705" i="38"/>
  <c r="P704" i="38"/>
  <c r="P703" i="38"/>
  <c r="P702" i="38"/>
  <c r="P701" i="38"/>
  <c r="P700" i="38"/>
  <c r="P699" i="38"/>
  <c r="P698" i="38"/>
  <c r="P697" i="38"/>
  <c r="P696" i="38"/>
  <c r="P695" i="38"/>
  <c r="P694" i="38"/>
  <c r="P693" i="38"/>
  <c r="P692" i="38"/>
  <c r="P691" i="38"/>
  <c r="P690" i="38"/>
  <c r="P689" i="38"/>
  <c r="P688" i="38"/>
  <c r="P687" i="38"/>
  <c r="P686" i="38"/>
  <c r="P685" i="38"/>
  <c r="P684" i="38"/>
  <c r="P683" i="38"/>
  <c r="P682" i="38"/>
  <c r="P681" i="38"/>
  <c r="P680" i="38"/>
  <c r="P679" i="38"/>
  <c r="P678" i="38"/>
  <c r="P677" i="38"/>
  <c r="P676" i="38"/>
  <c r="P675" i="38"/>
  <c r="P674" i="38"/>
  <c r="P673" i="38"/>
  <c r="P672" i="38"/>
  <c r="P671" i="38"/>
  <c r="P670" i="38"/>
  <c r="P669" i="38"/>
  <c r="P668" i="38"/>
  <c r="P667" i="38"/>
  <c r="P666" i="38"/>
  <c r="P665" i="38"/>
  <c r="P664" i="38"/>
  <c r="P663" i="38"/>
  <c r="P662" i="38"/>
  <c r="P661" i="38"/>
  <c r="P660" i="38"/>
  <c r="P659" i="38"/>
  <c r="P658" i="38"/>
  <c r="P657" i="38"/>
  <c r="P656" i="38"/>
  <c r="P655" i="38"/>
  <c r="P654" i="38"/>
  <c r="P653" i="38"/>
  <c r="P652" i="38"/>
  <c r="P651" i="38"/>
  <c r="P650" i="38"/>
  <c r="P649" i="38"/>
  <c r="P648" i="38"/>
  <c r="P647" i="38"/>
  <c r="P646" i="38"/>
  <c r="P645" i="38"/>
  <c r="P644" i="38"/>
  <c r="P643" i="38"/>
  <c r="P642" i="38"/>
  <c r="P641" i="38"/>
  <c r="P640" i="38"/>
  <c r="P639" i="38"/>
  <c r="P638" i="38"/>
  <c r="P637" i="38"/>
  <c r="P636" i="38"/>
  <c r="P635" i="38"/>
  <c r="P634" i="38"/>
  <c r="P633" i="38"/>
  <c r="P632" i="38"/>
  <c r="P631" i="38"/>
  <c r="P630" i="38"/>
  <c r="P629" i="38"/>
  <c r="P628" i="38"/>
  <c r="P627" i="38"/>
  <c r="P626" i="38"/>
  <c r="P625" i="38"/>
  <c r="P624" i="38"/>
  <c r="P623" i="38"/>
  <c r="P622" i="38"/>
  <c r="P621" i="38"/>
  <c r="P620" i="38"/>
  <c r="P619" i="38"/>
  <c r="P618" i="38"/>
  <c r="P617" i="38"/>
  <c r="P616" i="38"/>
  <c r="P615" i="38"/>
  <c r="P614" i="38"/>
  <c r="P613" i="38"/>
  <c r="P612" i="38"/>
  <c r="P611" i="38"/>
  <c r="P610" i="38"/>
  <c r="P609" i="38"/>
  <c r="P608" i="38"/>
  <c r="P607" i="38"/>
  <c r="P606" i="38"/>
  <c r="P605" i="38"/>
  <c r="P604" i="38"/>
  <c r="P603" i="38"/>
  <c r="P602" i="38"/>
  <c r="P601" i="38"/>
  <c r="P600" i="38"/>
  <c r="P599" i="38"/>
  <c r="P598" i="38"/>
  <c r="P597" i="38"/>
  <c r="P596" i="38"/>
  <c r="P595" i="38"/>
  <c r="P594" i="38"/>
  <c r="P593" i="38"/>
  <c r="P592" i="38"/>
  <c r="P591" i="38"/>
  <c r="P590" i="38"/>
  <c r="P589" i="38"/>
  <c r="P588" i="38"/>
  <c r="P587" i="38"/>
  <c r="P586" i="38"/>
  <c r="P585" i="38"/>
  <c r="P584" i="38"/>
  <c r="P583" i="38"/>
  <c r="P582" i="38"/>
  <c r="P581" i="38"/>
  <c r="P580" i="38"/>
  <c r="P579" i="38"/>
  <c r="P578" i="38"/>
  <c r="P577" i="38"/>
  <c r="P576" i="38"/>
  <c r="P575" i="38"/>
  <c r="P574" i="38"/>
  <c r="P573" i="38"/>
  <c r="P572" i="38"/>
  <c r="P571" i="38"/>
  <c r="P570" i="38"/>
  <c r="P569" i="38"/>
  <c r="P568" i="38"/>
  <c r="P567" i="38"/>
  <c r="P566" i="38"/>
  <c r="P565" i="38"/>
  <c r="P564" i="38"/>
  <c r="P563" i="38"/>
  <c r="P562" i="38"/>
  <c r="P561" i="38"/>
  <c r="P560" i="38"/>
  <c r="P559" i="38"/>
  <c r="P558" i="38"/>
  <c r="P557" i="38"/>
  <c r="P556" i="38"/>
  <c r="P555" i="38"/>
  <c r="P554" i="38"/>
  <c r="P553" i="38"/>
  <c r="P552" i="38"/>
  <c r="P551" i="38"/>
  <c r="P550" i="38"/>
  <c r="P549" i="38"/>
  <c r="P548" i="38"/>
  <c r="P547" i="38"/>
  <c r="P546" i="38"/>
  <c r="P545" i="38"/>
  <c r="P544" i="38"/>
  <c r="P543" i="38"/>
  <c r="P542" i="38"/>
  <c r="P541" i="38"/>
  <c r="P540" i="38"/>
  <c r="P539" i="38"/>
  <c r="P538" i="38"/>
  <c r="P537" i="38"/>
  <c r="P536" i="38"/>
  <c r="P535" i="38"/>
  <c r="P534" i="38"/>
  <c r="P533" i="38"/>
  <c r="P532" i="38"/>
  <c r="P531" i="38"/>
  <c r="P530" i="38"/>
  <c r="P529" i="38"/>
  <c r="P528" i="38"/>
  <c r="P527" i="38"/>
  <c r="P526" i="38"/>
  <c r="P525" i="38"/>
  <c r="P524" i="38"/>
  <c r="P523" i="38"/>
  <c r="P522" i="38"/>
  <c r="P521" i="38"/>
  <c r="P520" i="38"/>
  <c r="P519" i="38"/>
  <c r="P518" i="38"/>
  <c r="P517" i="38"/>
  <c r="P516" i="38"/>
  <c r="P515" i="38"/>
  <c r="P514" i="38"/>
  <c r="P513" i="38"/>
  <c r="P512" i="38"/>
  <c r="P511" i="38"/>
  <c r="P510" i="38"/>
  <c r="P509" i="38"/>
  <c r="P508" i="38"/>
  <c r="P507" i="38"/>
  <c r="P506" i="38"/>
  <c r="P505" i="38"/>
  <c r="P504" i="38"/>
  <c r="P503" i="38"/>
  <c r="P502" i="38"/>
  <c r="P501" i="38"/>
  <c r="P500" i="38"/>
  <c r="P499" i="38"/>
  <c r="P498" i="38"/>
  <c r="P497" i="38"/>
  <c r="P496" i="38"/>
  <c r="P495" i="38"/>
  <c r="P494" i="38"/>
  <c r="P493" i="38"/>
  <c r="P492" i="38"/>
  <c r="P491" i="38"/>
  <c r="P490" i="38"/>
  <c r="P489" i="38"/>
  <c r="P488" i="38"/>
  <c r="P487" i="38"/>
  <c r="P486" i="38"/>
  <c r="P485" i="38"/>
  <c r="P484" i="38"/>
  <c r="P483" i="38"/>
  <c r="P482" i="38"/>
  <c r="P481" i="38"/>
  <c r="P480" i="38"/>
  <c r="P479" i="38"/>
  <c r="P478" i="38"/>
  <c r="P477" i="38"/>
  <c r="P476" i="38"/>
  <c r="P475" i="38"/>
  <c r="P474" i="38"/>
  <c r="P473" i="38"/>
  <c r="P472" i="38"/>
  <c r="P471" i="38"/>
  <c r="P470" i="38"/>
  <c r="P469" i="38"/>
  <c r="P468" i="38"/>
  <c r="P467" i="38"/>
  <c r="P466" i="38"/>
  <c r="P465" i="38"/>
  <c r="P464" i="38"/>
  <c r="P463" i="38"/>
  <c r="P462" i="38"/>
  <c r="P461" i="38"/>
  <c r="P460" i="38"/>
  <c r="P459" i="38"/>
  <c r="P458" i="38"/>
  <c r="P457" i="38"/>
  <c r="P456" i="38"/>
  <c r="P455" i="38"/>
  <c r="P454" i="38"/>
  <c r="P453" i="38"/>
  <c r="P452" i="38"/>
  <c r="P451" i="38"/>
  <c r="P450" i="38"/>
  <c r="P449" i="38"/>
  <c r="P448" i="38"/>
  <c r="P447" i="38"/>
  <c r="P446" i="38"/>
  <c r="P445" i="38"/>
  <c r="P444" i="38"/>
  <c r="P443" i="38"/>
  <c r="P442" i="38"/>
  <c r="P441" i="38"/>
  <c r="P440" i="38"/>
  <c r="P439" i="38"/>
  <c r="P438" i="38"/>
  <c r="P437" i="38"/>
  <c r="P436" i="38"/>
  <c r="P435" i="38"/>
  <c r="P434" i="38"/>
  <c r="P433" i="38"/>
  <c r="P432" i="38"/>
  <c r="P431" i="38"/>
  <c r="P430" i="38"/>
  <c r="P429" i="38"/>
  <c r="P428" i="38"/>
  <c r="P427" i="38"/>
  <c r="P426" i="38"/>
  <c r="P425" i="38"/>
  <c r="P424" i="38"/>
  <c r="P423" i="38"/>
  <c r="P422" i="38"/>
  <c r="P421" i="38"/>
  <c r="P420" i="38"/>
  <c r="P419" i="38"/>
  <c r="P418" i="38"/>
  <c r="P417" i="38"/>
  <c r="P416" i="38"/>
  <c r="P415" i="38"/>
  <c r="P414" i="38"/>
  <c r="P413" i="38"/>
  <c r="P412" i="38"/>
  <c r="P411" i="38"/>
  <c r="P410" i="38"/>
  <c r="P409" i="38"/>
  <c r="P408" i="38"/>
  <c r="P407" i="38"/>
  <c r="P406" i="38"/>
  <c r="P405" i="38"/>
  <c r="P404" i="38"/>
  <c r="P403" i="38"/>
  <c r="P402" i="38"/>
  <c r="P401" i="38"/>
  <c r="P400" i="38"/>
  <c r="P399" i="38"/>
  <c r="P398" i="38"/>
  <c r="P397" i="38"/>
  <c r="P396" i="38"/>
  <c r="P395" i="38"/>
  <c r="P394" i="38"/>
  <c r="P393" i="38"/>
  <c r="P392" i="38"/>
  <c r="P391" i="38"/>
  <c r="P390" i="38"/>
  <c r="P389" i="38"/>
  <c r="P388" i="38"/>
  <c r="P387" i="38"/>
  <c r="P386" i="38"/>
  <c r="P385" i="38"/>
  <c r="P384" i="38"/>
  <c r="P383" i="38"/>
  <c r="P382" i="38"/>
  <c r="P381" i="38"/>
  <c r="P380" i="38"/>
  <c r="P379" i="38"/>
  <c r="P378" i="38"/>
  <c r="P377" i="38"/>
  <c r="P376" i="38"/>
  <c r="P375" i="38"/>
  <c r="P374" i="38"/>
  <c r="P373" i="38"/>
  <c r="P372" i="38"/>
  <c r="P371" i="38"/>
  <c r="P370" i="38"/>
  <c r="P369" i="38"/>
  <c r="P368" i="38"/>
  <c r="P367" i="38"/>
  <c r="P366" i="38"/>
  <c r="P365" i="38"/>
  <c r="P364" i="38"/>
  <c r="P363" i="38"/>
  <c r="P362" i="38"/>
  <c r="P361" i="38"/>
  <c r="P360" i="38"/>
  <c r="P359" i="38"/>
  <c r="P358" i="38"/>
  <c r="P357" i="38"/>
  <c r="P356" i="38"/>
  <c r="P355" i="38"/>
  <c r="P354" i="38"/>
  <c r="P353" i="38"/>
  <c r="P352" i="38"/>
  <c r="P351" i="38"/>
  <c r="P350" i="38"/>
  <c r="P349" i="38"/>
  <c r="P348" i="38"/>
  <c r="P347" i="38"/>
  <c r="P346" i="38"/>
  <c r="P345" i="38"/>
  <c r="P344" i="38"/>
  <c r="P343" i="38"/>
  <c r="P342" i="38"/>
  <c r="P341" i="38"/>
  <c r="P340" i="38"/>
  <c r="P339" i="38"/>
  <c r="P338" i="38"/>
  <c r="P337" i="38"/>
  <c r="P336" i="38"/>
  <c r="P335" i="38"/>
  <c r="P334" i="38"/>
  <c r="P333" i="38"/>
  <c r="P332" i="38"/>
  <c r="P331" i="38"/>
  <c r="P330" i="38"/>
  <c r="P329" i="38"/>
  <c r="P328" i="38"/>
  <c r="P327" i="38"/>
  <c r="P326" i="38"/>
  <c r="P325" i="38"/>
  <c r="P324" i="38"/>
  <c r="P323" i="38"/>
  <c r="P322" i="38"/>
  <c r="P321" i="38"/>
  <c r="P320" i="38"/>
  <c r="P319" i="38"/>
  <c r="P318" i="38"/>
  <c r="P317" i="38"/>
  <c r="P316" i="38"/>
  <c r="P315" i="38"/>
  <c r="P314" i="38"/>
  <c r="P313" i="38"/>
  <c r="P312" i="38"/>
  <c r="P311" i="38"/>
  <c r="P310" i="38"/>
  <c r="P309" i="38"/>
  <c r="P308" i="38"/>
  <c r="P307" i="38"/>
  <c r="P306" i="38"/>
  <c r="P305" i="38"/>
  <c r="P304" i="38"/>
  <c r="P303" i="38"/>
  <c r="P302" i="38"/>
  <c r="P301" i="38"/>
  <c r="P300" i="38"/>
  <c r="P299" i="38"/>
  <c r="P298" i="38"/>
  <c r="P297" i="38"/>
  <c r="P296" i="38"/>
  <c r="P295" i="38"/>
  <c r="P294" i="38"/>
  <c r="P293" i="38"/>
  <c r="P292" i="38"/>
  <c r="P291" i="38"/>
  <c r="P290" i="38"/>
  <c r="P289" i="38"/>
  <c r="P288" i="38"/>
  <c r="P287" i="38"/>
  <c r="P286" i="38"/>
  <c r="P285" i="38"/>
  <c r="P284" i="38"/>
  <c r="P283" i="38"/>
  <c r="P282" i="38"/>
  <c r="P281" i="38"/>
  <c r="P280" i="38"/>
  <c r="P279" i="38"/>
  <c r="P278" i="38"/>
  <c r="P277" i="38"/>
  <c r="P276" i="38"/>
  <c r="P275" i="38"/>
  <c r="P274" i="38"/>
  <c r="P273" i="38"/>
  <c r="P272" i="38"/>
  <c r="P271" i="38"/>
  <c r="P270" i="38"/>
  <c r="P269" i="38"/>
  <c r="P268" i="38"/>
  <c r="P267" i="38"/>
  <c r="P266" i="38"/>
  <c r="P265" i="38"/>
  <c r="P264" i="38"/>
  <c r="P263" i="38"/>
  <c r="P262" i="38"/>
  <c r="P261" i="38"/>
  <c r="P260" i="38"/>
  <c r="P259" i="38"/>
  <c r="P258" i="38"/>
  <c r="P257" i="38"/>
  <c r="P256" i="38"/>
  <c r="P255" i="38"/>
  <c r="P254" i="38"/>
  <c r="P253" i="38"/>
  <c r="P252" i="38"/>
  <c r="P251" i="38"/>
  <c r="P250" i="38"/>
  <c r="P249" i="38"/>
  <c r="P248" i="38"/>
  <c r="P247" i="38"/>
  <c r="P246" i="38"/>
  <c r="P245" i="38"/>
  <c r="P244" i="38"/>
  <c r="P243" i="38"/>
  <c r="P242" i="38"/>
  <c r="P241" i="38"/>
  <c r="P240" i="38"/>
  <c r="P239" i="38"/>
  <c r="P238" i="38"/>
  <c r="P237" i="38"/>
  <c r="P236" i="38"/>
  <c r="P235" i="38"/>
  <c r="P234" i="38"/>
  <c r="P233" i="38"/>
  <c r="P232" i="38"/>
  <c r="P231" i="38"/>
  <c r="P230" i="38"/>
  <c r="P229" i="38"/>
  <c r="P228" i="38"/>
  <c r="P227" i="38"/>
  <c r="P226" i="38"/>
  <c r="P225" i="38"/>
  <c r="P224" i="38"/>
  <c r="P223" i="38"/>
  <c r="P222" i="38"/>
  <c r="P221" i="38"/>
  <c r="P220" i="38"/>
  <c r="P219" i="38"/>
  <c r="P218" i="38"/>
  <c r="P217" i="38"/>
  <c r="P216" i="38"/>
  <c r="P215" i="38"/>
  <c r="P214" i="38"/>
  <c r="P213" i="38"/>
  <c r="P212" i="38"/>
  <c r="P211" i="38"/>
  <c r="P210" i="38"/>
  <c r="P209" i="38"/>
  <c r="P208" i="38"/>
  <c r="P207" i="38"/>
  <c r="P206" i="38"/>
  <c r="P205" i="38"/>
  <c r="P204" i="38"/>
  <c r="P203" i="38"/>
  <c r="P202" i="38"/>
  <c r="P201" i="38"/>
  <c r="P200" i="38"/>
  <c r="P199" i="38"/>
  <c r="P198" i="38"/>
  <c r="P197" i="38"/>
  <c r="P196" i="38"/>
  <c r="P195" i="38"/>
  <c r="P194" i="38"/>
  <c r="P193" i="38"/>
  <c r="P192" i="38"/>
  <c r="P191" i="38"/>
  <c r="P190" i="38"/>
  <c r="P189" i="38"/>
  <c r="P188" i="38"/>
  <c r="P187" i="38"/>
  <c r="P186" i="38"/>
  <c r="P185" i="38"/>
  <c r="P184" i="38"/>
  <c r="P183" i="38"/>
  <c r="P182" i="38"/>
  <c r="P181" i="38"/>
  <c r="P180" i="38"/>
  <c r="P179" i="38"/>
  <c r="P178" i="38"/>
  <c r="P177" i="38"/>
  <c r="P176" i="38"/>
  <c r="P175" i="38"/>
  <c r="P174" i="38"/>
  <c r="P173" i="38"/>
  <c r="P172" i="38"/>
  <c r="P171" i="38"/>
  <c r="P170" i="38"/>
  <c r="P169" i="38"/>
  <c r="P168" i="38"/>
  <c r="P167" i="38"/>
  <c r="P166" i="38"/>
  <c r="P165" i="38"/>
  <c r="P164" i="38"/>
  <c r="P163" i="38"/>
  <c r="P162" i="38"/>
  <c r="P161" i="38"/>
  <c r="P160" i="38"/>
  <c r="P159" i="38"/>
  <c r="P158" i="38"/>
  <c r="P157" i="38"/>
  <c r="P156" i="38"/>
  <c r="P155" i="38"/>
  <c r="P154" i="38"/>
  <c r="P153" i="38"/>
  <c r="P152" i="38"/>
  <c r="P151" i="38"/>
  <c r="P150" i="38"/>
  <c r="P149" i="38"/>
  <c r="P148" i="38"/>
  <c r="P147" i="38"/>
  <c r="P146" i="38"/>
  <c r="P145" i="38"/>
  <c r="P144" i="38"/>
  <c r="P143" i="38"/>
  <c r="P142" i="38"/>
  <c r="P141" i="38"/>
  <c r="P140" i="38"/>
  <c r="P139" i="38"/>
  <c r="P138" i="38"/>
  <c r="P137" i="38"/>
  <c r="P136" i="38"/>
  <c r="P135" i="38"/>
  <c r="P134" i="38"/>
  <c r="P133" i="38"/>
  <c r="P132" i="38"/>
  <c r="P131" i="38"/>
  <c r="P130" i="38"/>
  <c r="P129" i="38"/>
  <c r="P128" i="38"/>
  <c r="P127" i="38"/>
  <c r="P126" i="38"/>
  <c r="P125" i="38"/>
  <c r="P124" i="38"/>
  <c r="P123" i="38"/>
  <c r="P122" i="38"/>
  <c r="P121" i="38"/>
  <c r="P120" i="38"/>
  <c r="P119" i="38"/>
  <c r="P118" i="38"/>
  <c r="P117" i="38"/>
  <c r="P116" i="38"/>
  <c r="P115" i="38"/>
  <c r="P114" i="38"/>
  <c r="P113" i="38"/>
  <c r="P112" i="38"/>
  <c r="P111" i="38"/>
  <c r="P110" i="38"/>
  <c r="P109" i="38"/>
  <c r="P108" i="38"/>
  <c r="P107" i="38"/>
  <c r="P106" i="38"/>
  <c r="P105" i="38"/>
  <c r="P104" i="38"/>
  <c r="P103" i="38"/>
  <c r="P102" i="38"/>
  <c r="P101" i="38"/>
  <c r="P100" i="38"/>
  <c r="P99" i="38"/>
  <c r="P98" i="38"/>
  <c r="P97" i="38"/>
  <c r="P96" i="38"/>
  <c r="P95" i="38"/>
  <c r="P94" i="38"/>
  <c r="P93" i="38"/>
  <c r="P92" i="38"/>
  <c r="P91" i="38"/>
  <c r="P90" i="38"/>
  <c r="P89" i="38"/>
  <c r="P88" i="38"/>
  <c r="P87" i="38"/>
  <c r="P86" i="38"/>
  <c r="P85" i="38"/>
  <c r="P84" i="38"/>
  <c r="P83" i="38"/>
  <c r="P82" i="38"/>
  <c r="P81" i="38"/>
  <c r="P80" i="38"/>
  <c r="P79" i="38"/>
  <c r="P78" i="38"/>
  <c r="P77" i="38"/>
  <c r="P76" i="38"/>
  <c r="P75" i="38"/>
  <c r="P74" i="38"/>
  <c r="P73" i="38"/>
  <c r="P72" i="38"/>
  <c r="P71" i="38"/>
  <c r="P70" i="38"/>
  <c r="P69" i="38"/>
  <c r="P68" i="38"/>
  <c r="P67" i="38"/>
  <c r="P66" i="38"/>
  <c r="P65" i="38"/>
  <c r="P64" i="38"/>
  <c r="P63" i="38"/>
  <c r="P62" i="38"/>
  <c r="P61" i="38"/>
  <c r="P60" i="38"/>
  <c r="P59" i="38"/>
  <c r="P58" i="38"/>
  <c r="P57" i="38"/>
  <c r="P56" i="38"/>
  <c r="P55" i="38"/>
  <c r="P54" i="38"/>
  <c r="P53" i="38"/>
  <c r="P52" i="38"/>
  <c r="P51" i="38"/>
  <c r="P50" i="38"/>
  <c r="P49" i="38"/>
  <c r="P48" i="38"/>
  <c r="P47" i="38"/>
  <c r="P46" i="38"/>
  <c r="P45" i="38"/>
  <c r="P44" i="38"/>
  <c r="P43" i="38"/>
  <c r="P42" i="38"/>
  <c r="P41" i="38"/>
  <c r="P40" i="38"/>
  <c r="P39" i="38"/>
  <c r="P38" i="38"/>
  <c r="P37" i="38"/>
  <c r="P36" i="38"/>
  <c r="P35" i="38"/>
  <c r="P34" i="38"/>
  <c r="P33" i="38"/>
  <c r="P32" i="38"/>
  <c r="P31" i="38"/>
  <c r="P30" i="38"/>
  <c r="P29" i="38"/>
  <c r="P28" i="38"/>
  <c r="P27" i="38"/>
  <c r="P26" i="38"/>
  <c r="P25" i="38"/>
  <c r="P24" i="38"/>
  <c r="P23" i="38"/>
  <c r="P22" i="38"/>
  <c r="P21" i="38"/>
  <c r="P20" i="38"/>
  <c r="P19" i="38"/>
  <c r="P18" i="38"/>
  <c r="P17" i="38"/>
  <c r="P16" i="38"/>
  <c r="P15" i="38"/>
  <c r="P14" i="38"/>
  <c r="P13" i="38"/>
  <c r="P12" i="38"/>
  <c r="P11" i="38"/>
  <c r="P10" i="38"/>
  <c r="P9" i="38"/>
  <c r="P8" i="38"/>
  <c r="P7" i="38"/>
  <c r="P6" i="38"/>
  <c r="P5" i="38"/>
  <c r="P4" i="38"/>
  <c r="P3" i="38"/>
  <c r="P2" i="38"/>
  <c r="L6" i="30" l="1"/>
  <c r="L8" i="30"/>
  <c r="L12" i="30"/>
  <c r="L14" i="30"/>
  <c r="L16" i="30"/>
  <c r="L18" i="30"/>
  <c r="L10" i="30"/>
  <c r="N13" i="30" l="1"/>
  <c r="N18" i="30"/>
  <c r="N16" i="30"/>
  <c r="N14" i="30"/>
  <c r="N12" i="30"/>
  <c r="N10" i="30"/>
  <c r="N8" i="30"/>
  <c r="N6" i="30"/>
  <c r="O18" i="30"/>
  <c r="M18" i="30"/>
  <c r="K18" i="30"/>
  <c r="N17" i="30"/>
  <c r="L17" i="30"/>
  <c r="O16" i="30"/>
  <c r="M16" i="30"/>
  <c r="K16" i="30"/>
  <c r="N15" i="30"/>
  <c r="L15" i="30"/>
  <c r="O14" i="30"/>
  <c r="M14" i="30"/>
  <c r="K14" i="30"/>
  <c r="O12" i="30"/>
  <c r="M12" i="30"/>
  <c r="K12" i="30"/>
  <c r="N11" i="30"/>
  <c r="L11" i="30"/>
  <c r="O10" i="30"/>
  <c r="M10" i="30"/>
  <c r="K10" i="30"/>
  <c r="N9" i="30"/>
  <c r="L9" i="30"/>
  <c r="O8" i="30"/>
  <c r="M8" i="30"/>
  <c r="K8" i="30"/>
  <c r="N7" i="30"/>
  <c r="L7" i="30"/>
  <c r="O6" i="30"/>
  <c r="M6" i="30"/>
  <c r="K6" i="30"/>
  <c r="N5" i="30"/>
  <c r="L5" i="30"/>
  <c r="O4" i="30"/>
  <c r="M4" i="30"/>
  <c r="K4" i="30"/>
  <c r="N3" i="30"/>
  <c r="L3" i="30"/>
  <c r="O17" i="30"/>
  <c r="M17" i="30"/>
  <c r="K17" i="30"/>
  <c r="O15" i="30"/>
  <c r="M15" i="30"/>
  <c r="K15" i="30"/>
  <c r="K13" i="30"/>
  <c r="O11" i="30"/>
  <c r="M11" i="30"/>
  <c r="K11" i="30"/>
  <c r="O9" i="30"/>
  <c r="M9" i="30"/>
  <c r="K9" i="30"/>
  <c r="O7" i="30"/>
  <c r="M7" i="30"/>
  <c r="K7" i="30"/>
  <c r="O5" i="30"/>
  <c r="M5" i="30"/>
  <c r="K5" i="30"/>
  <c r="N4" i="30"/>
  <c r="L4" i="30"/>
  <c r="O3" i="30"/>
  <c r="M3" i="30"/>
  <c r="K3" i="30"/>
  <c r="O13" i="30" l="1"/>
  <c r="L13" i="30"/>
  <c r="M13" i="30"/>
  <c r="O2" i="30"/>
  <c r="L2" i="30"/>
  <c r="K2" i="30"/>
  <c r="M2" i="30"/>
  <c r="N2" i="30"/>
</calcChain>
</file>

<file path=xl/comments1.xml><?xml version="1.0" encoding="utf-8"?>
<comments xmlns="http://schemas.openxmlformats.org/spreadsheetml/2006/main">
  <authors>
    <author>PESSOAL</author>
  </authors>
  <commentList>
    <comment ref="N1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08:00/20:00
alterado em 29/10/15
conforme escala de trabalho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A PARTIR DE 02/12/2015
MEMO 183/2015
era 07:30/19:30
alterado em 29/10/15
conforme escala de trabalho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140/2016
ANTES (MEDICINA INTERNA)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a partir de 08/08/16
memo 105/2016
ALTERADO EM 25/11/2016
OFICIO DE APRESENTAÇÃO 1125/2016 
A PARTIR DE 01/11/2016
ANTES (06:00/18:00)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02/06/2016
MEMO NDCH 036/2016
ANTES (11:00/17:15)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ADICIONADO O SOBRENOME MELO
DO 27/10/2015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141/2016
ANTES (MEDICINA INTERNA)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08/20
alterado em 09/09/15
memo 297/15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02/08/2016
MEMO GUE 90/2016
ANTES (07:00/07:00 (2ª/3ª)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AG TRANSFUSIONAL
ALTERADO A PARTIR DE 27/11/2015
MEMO 33/2015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voltou a ser 18:00/06:00 18:00/06:00
Alterado em 29/10/15
conforme escala de trabalho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18:00/06:00
Alterado em 29/10/15
conforme escala de trabalho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23/09/2016
MEMO 51/2016
ALTERADO EM 17/06/16
MEMO GMI 026/2016
ANTES (07:00/11:00 2ª A 6ª)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ALICE MANSOUR
alterado em 01/09/15
DOE 14/08/15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21/07/15
ANTES (FARMACÊUTICO)
ERA DIR TEC DE SAUDE I
CESSADO EM 01/08/2016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01/06/15
MEMO: GDT 004/2015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01/11/2016
autorizado por LEILA
era 13:00 as 19:15
ALTERADO EM 26/05/15
ANTES (19:00/07:00)
MEMO: GCC/NAA 049/2015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17/06/15
ANTES (PV 1)
OBS: PV 2 ATIVO NO E-FOLHA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DIR TÉC DE SAÚDE I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ANTES (DIR TÉC SAÚDE I)</t>
        </r>
      </text>
    </comment>
    <comment ref="V4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29/04/16
conforme comprovante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09/06/16
ANTES (07:00/19:00 (3ª))
MEMO GUE/NAA 74/2016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DESIGNADO EM PRO-LABORE
ANTES: MÉDICO I</t>
        </r>
      </text>
    </comment>
    <comment ref="N5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CONFORME RELAÇÃO ENTREGUE PELA GERÊNCIA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02/06/2016
MEMO GMI 024/2016
ANTES (13:00/19:15)
ALTERADO EM 01/09/2016
A PARTIR DE 01/09/2016
MEMO GMI 043/2016
ANTES (12:00/18:15)</t>
        </r>
      </text>
    </comment>
    <comment ref="N6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22/06/15
ANTES (08:00/17:00)
MEMO GUE/NAA 098/15
</t>
        </r>
      </text>
    </comment>
    <comment ref="N6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01/07/15
MEMO 227/2015
ERA 07:00/13:15
ALTERADO EM 02/08/2016
MEMO NDIMG 207/2016
ANTES (08:00/14:15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29/05/15
ANTES (CLINICA CIRÚRGICA)
OFICIO GRH 322/2015</t>
        </r>
      </text>
    </comment>
    <comment ref="N6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03/11/16
A PARTIR DE 01/11/2016
MEMO NDIMG 265/2016
ANTES (06:00/18:00)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03/07/15
MEMO 050/2015
ANTES 08:00/17:00</t>
        </r>
      </text>
    </comment>
    <comment ref="N7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14/07/2016
MEMO NDIMG 200/2016
ANTES (10:00/18:00)
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16/11/2015
CONFORME CERTIDÃO DE AVERBAÇÃO
doe 26/02/2016
</t>
        </r>
      </text>
    </comment>
    <comment ref="N7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09/03/16
ANTES 07:00/19:00
MEMONUE 26/2015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URGENCIA E EMERGENCIA
ALTERADO A PARTIR DE 08/08/2016
MEMO 67/2016</t>
        </r>
      </text>
    </comment>
    <comment ref="N74" authorId="0" shapeId="0">
      <text>
        <r>
          <rPr>
            <b/>
            <sz val="9"/>
            <color indexed="81"/>
            <rFont val="Tahoma"/>
            <family val="2"/>
          </rPr>
          <t xml:space="preserve">era 18:00/06:00  
alterado em 29/07/2016 
memo 065/2016
</t>
        </r>
        <r>
          <rPr>
            <sz val="9"/>
            <color indexed="81"/>
            <rFont val="Tahoma"/>
            <family val="2"/>
          </rPr>
          <t xml:space="preserve">ALTERADO EM 12/09/2016
MEMO NDIMG 240/2016
ANTES (07:00/19:00)
</t>
        </r>
      </text>
    </comment>
    <comment ref="N7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09/03/16
ANTES 19:00/07:00
MEMO:NUE 26/2015</t>
        </r>
      </text>
    </comment>
    <comment ref="N7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07/10/16
CONFORME RELAÇÃO ENTREGUE PELA GERÊNCIA</t>
        </r>
      </text>
    </comment>
    <comment ref="N8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conforme escala de trabalho de outubro de 2015</t>
        </r>
      </text>
    </comment>
    <comment ref="N8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em 13/08/15
memo 74/2015
a partir de 01/09/2015
ALTERADO EM 03/10/16
A PARTIR DE 01/10/2016
MEMO DNAC 030/2016
ANTES (10:00/16:15)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adicionado o digito em 10/08/2016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FREQUÊNCIA NO PV 2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18:00/06:00
Alterado em 29/10/15
conforme escala de trabalho</t>
        </r>
      </text>
    </comment>
    <comment ref="N9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09/06/15
ANTES (13:00/19:15)
MEMO: NDIMG 179/2015
ALTERADO EM 01/11/16
A PARTIR DE 01/11/16
MEMO NDIMG 283/2016
ANTES (07:00/13:15)</t>
        </r>
      </text>
    </comment>
    <comment ref="N10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16/06/2016
MEMO DNEMI 053/2016
ANTES (07:30/13:45)</t>
        </r>
      </text>
    </comment>
    <comment ref="V10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ATUALIZADO CONFORME ROSANA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CESSADO DO CARDO DE DIR TÉC SAÚDE I EM 13/10/2016
OFICIO DTDS 267/2016</t>
        </r>
      </text>
    </comment>
    <comment ref="N11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alteraldo em : 17/05/2016  
memo gue/naa  053/2016  
antes 19:00/07:00
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16/06/2016
AG PUBLICAÇÃO
ANTES (AUX SERV GERAIS)</t>
        </r>
      </text>
    </comment>
    <comment ref="V11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30/03/16
CONFORME CONTA DE 
LUZ
</t>
        </r>
      </text>
    </comment>
    <comment ref="N11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(19:00/07:00)
MEMO 046/2015</t>
        </r>
      </text>
    </comment>
    <comment ref="N12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18/03/16
MEMO NDIMG 070/2016</t>
        </r>
      </text>
    </comment>
    <comment ref="N12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18/03/16
MEMO NDIMG 070/2016</t>
        </r>
      </text>
    </comment>
    <comment ref="N12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em 29/10/15
conforme escala de trabalho</t>
        </r>
      </text>
    </comment>
    <comment ref="N13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em 29/10/15
conforme escala de trabalho</t>
        </r>
      </text>
    </comment>
    <comment ref="N13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CONFORME RELAÇÃO ENTREGUE PELA GERÊNCIA</t>
        </r>
      </text>
    </comment>
    <comment ref="N13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01/10/2016
MEMO 66/2016
ALTERADO EM 10/08/15
MEMO NACI/GCC 082/2015</t>
        </r>
      </text>
    </comment>
    <comment ref="I13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mudou de Gerência, da Medicina Interna para o Apoio Diag Terap em 06/04/15</t>
        </r>
      </text>
    </comment>
    <comment ref="N13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11:00/17:15
alterado em 13/08/15
memo 273/2015
</t>
        </r>
      </text>
    </comment>
    <comment ref="N13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16/06/2016
MEMO DNEMI 058/2016
ANTES (07:00/13:15)</t>
        </r>
      </text>
    </comment>
    <comment ref="N14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01/01/16
MEMO 012/2016
</t>
        </r>
      </text>
    </comment>
    <comment ref="N14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02/08/2016
MEMO DNAC 027/2016
ANTES (11:00/17:15)</t>
        </r>
      </text>
    </comment>
    <comment ref="T14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15/04/15</t>
        </r>
      </text>
    </comment>
    <comment ref="L15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12"/>
            <color indexed="81"/>
            <rFont val="Tahoma"/>
            <family val="2"/>
          </rPr>
          <t>inicio no estado
23/06/1988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5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01/10/2016
CONFORME RELAÇÃO ENTREGUE PELA GERENCIA</t>
        </r>
      </text>
    </comment>
    <comment ref="N15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02/06/2016
MEMO GCC/NAA 073/2016
ANTES (12:00/18:15)</t>
        </r>
      </text>
    </comment>
    <comment ref="N16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22/07/2016
era 07:00/19:00   
memo cc/cme 51/2016</t>
        </r>
      </text>
    </comment>
    <comment ref="N16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novamente a partir de 01/02/2016
memo 001/2016
era 06:30/18:30
alterado em 29/10/15
conforme escala de trabalho</t>
        </r>
      </text>
    </comment>
    <comment ref="F16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CESSADO DO CARDO DE DIRETOR TÉCNICO I EM 02/05/2016
OFICIO DTDS 228/2016</t>
        </r>
      </text>
    </comment>
    <comment ref="I16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09/05/16
OFICIO DE CESSAÇÃO DTDS 228/2016
ANTES (ADM INFRAESTRUTURA)</t>
        </r>
      </text>
    </comment>
    <comment ref="N16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07/10/16
CONFORME RELAÇÃO ENTREGUE PELA GERÊNCIA</t>
        </r>
      </text>
    </comment>
    <comment ref="E16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ADICIONADO O SOBREMONE TIVERON
EM 18/08/2016
</t>
        </r>
      </text>
    </comment>
    <comment ref="N16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06:00/18:00
alterado novamente em 01/02/2016
memo 002/2016
ALTERADO EM 23/06/15
ANTES (19:00/07:00)
MEMO 046/2015
ALTERADO EM 05/10/2016
A PARTIR DE 05/10/16
MEMO NUE 082/2016
ANTES (13:00/19:15)</t>
        </r>
      </text>
    </comment>
    <comment ref="N17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conforme escala de trabalho de outubro de 2015
</t>
        </r>
      </text>
    </comment>
    <comment ref="N17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01/03/2016
memo 25/2016
</t>
        </r>
      </text>
    </comment>
    <comment ref="I17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 PARTIR DE 01/10/2016
PEDIDO PELA SELMA
</t>
        </r>
      </text>
    </comment>
    <comment ref="N17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24/10/16
A PARTIR DE 01/11/2016
MEMO DT 015/2016</t>
        </r>
      </text>
    </comment>
    <comment ref="N18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02/09/2016
alterado novamente a partir de 05/09/2016
memorando 118/2016 gcc/nacII
MEMO NAC/GCC 059/2016
A PARTIR DE 01/09/2016s</t>
        </r>
      </text>
    </comment>
    <comment ref="I186" authorId="0" shapeId="0">
      <text>
        <r>
          <rPr>
            <b/>
            <sz val="12"/>
            <color indexed="81"/>
            <rFont val="Tahoma"/>
            <family val="2"/>
          </rPr>
          <t>PESSOAL:</t>
        </r>
        <r>
          <rPr>
            <sz val="12"/>
            <color indexed="81"/>
            <rFont val="Tahoma"/>
            <family val="2"/>
          </rPr>
          <t xml:space="preserve">
era MEDICINA INTERNA
permuta com SUEN ENDO YAMAMUCHI a partir de 18/04/2016 
memo 039/2016</t>
        </r>
      </text>
    </comment>
    <comment ref="N18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20/05/2016
ANTES (13:00/19:15)
MEMO NUE 053/2016</t>
        </r>
      </text>
    </comment>
    <comment ref="N18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11:00/17:15
alterado em 02/10/2015
memo 135/2015</t>
        </r>
      </text>
    </comment>
    <comment ref="N19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07:00/13:15
alterado novamente a partir de 01/01/16
memo 426/2015
era 07/19
alterado em 27/08/15
conforme escala de agosto
</t>
        </r>
      </text>
    </comment>
    <comment ref="V19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14/01/16
CONFORME COPIA DE CONTA DE TELEFONE</t>
        </r>
      </text>
    </comment>
    <comment ref="N19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07:00/13:15
alterado em 29/10/15
conforme escala de trabalho</t>
        </r>
      </text>
    </comment>
    <comment ref="N19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novamente a partir de 11/02/2016
era 10:00/16:15
memo 5/2016
alterado em 18/05/15
antes (13:00/19:15)
memo: NDCH 14/2015</t>
        </r>
      </text>
    </comment>
    <comment ref="N19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CONFORME RELAÇÃO ENTREGUE PELA GERÊNCIA</t>
        </r>
      </text>
    </comment>
    <comment ref="F20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ENFERMEIRO
DOE 14/01/2016
A PARTIR DE 09/09/2015</t>
        </r>
      </text>
    </comment>
    <comment ref="N20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CONFORME RELAÇÃO ENTREGUE PELA GERÊNCIA</t>
        </r>
      </text>
    </comment>
    <comment ref="I20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(MEDICINA INTERNA)
MEMO NDIMG 205/15</t>
        </r>
      </text>
    </comment>
    <comment ref="N20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(19:00/07:00)
MEMO NDIMG 205/2015
ALTERADO EM 24/10/2016
A PARTIR DE 01/11/2016
MEMO NDIMG 275/2016
ANTES (07:00/13:15)</t>
        </r>
      </text>
    </comment>
    <comment ref="N21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em 29/10/15
conforme escala de trabalho</t>
        </r>
      </text>
    </comment>
    <comment ref="N21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em 09/03/16
MEMONUE 26/2015</t>
        </r>
      </text>
    </comment>
    <comment ref="N21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13:00/19:15
ALTERADO EM 28/06/2016
CONFORME RELAÇÃO ENVIADA PELA GERENCIA</t>
        </r>
      </text>
    </comment>
    <comment ref="V21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antes    RUA ARI DA ROCHA MIRANDA,1 APTO 1 BL B</t>
        </r>
      </text>
    </comment>
    <comment ref="W21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ANTES  COHAB JOVA RURAL</t>
        </r>
      </text>
    </comment>
    <comment ref="Y21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ANTES  
2281190</t>
        </r>
      </text>
    </comment>
    <comment ref="N21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01/10/2016
MEMO 8/2016</t>
        </r>
      </text>
    </comment>
    <comment ref="I21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14/10/16
MEMO GMI 64/2016
ANTES (MEDICINA INTERNA)</t>
        </r>
      </text>
    </comment>
    <comment ref="N22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11/11/16
A PARTIR DE 09/11/16
MEMO GI 061/2016
ANTES (08:30/19:30 (3ª E 5ª)</t>
        </r>
      </text>
    </comment>
    <comment ref="N22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DR MADALENA PEDIU PARA DEIXAR HORÁRIO LIVRE NO BIOTIME</t>
        </r>
      </text>
    </comment>
    <comment ref="N22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29/07/15
ANTES (19:00/07:00)
MEMO GUI/NAA 121/15</t>
        </r>
      </text>
    </comment>
    <comment ref="N23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02/06/2016
MEMO NDCH 035/2016
ANTES (07:00/13:15)</t>
        </r>
      </text>
    </comment>
    <comment ref="H23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02/06/2016
MEMO DNAC 016/2016
ANTES (COMPRAS/SUPRIMENTOS)</t>
        </r>
      </text>
    </comment>
    <comment ref="I23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02/06/2016
MEMO 016/2016
ANTES (ADM INFRAESTRUTURA)</t>
        </r>
      </text>
    </comment>
    <comment ref="N23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21/11/2016
A PARTIR DE 21/11/2016
OFICIO GAI 075/2016
ANTES (13:00/19:15)
</t>
        </r>
      </text>
    </comment>
    <comment ref="N24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04/03/16
CONFORME MEMO CC/CME 13/2016
ANTES (07:00/19:00)</t>
        </r>
      </text>
    </comment>
    <comment ref="I24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140/2016
ANTES (MEDICINA INTERNA)</t>
        </r>
      </text>
    </comment>
    <comment ref="I25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urgencia e emergencia
alterado a partir de 01/10/2016
memo 81/2016</t>
        </r>
      </text>
    </comment>
    <comment ref="N25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a partir de 01/02/16
memo 002/16</t>
        </r>
      </text>
    </comment>
    <comment ref="N25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12:00/18:15
alterado em 30/11/2015
memo 016/2015
a partir de 01/12/15</t>
        </r>
      </text>
    </comment>
    <comment ref="E25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13/04/16
ANTES (CRISTIANE SOUZA LOBO)</t>
        </r>
      </text>
    </comment>
    <comment ref="F25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DIR TÉC SAÚDE I
alterado em 19/10/2016
conforme oficio dtds 269/2016
</t>
        </r>
      </text>
    </comment>
    <comment ref="N25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06/07/15
ANTES (07:00/13:15)
MEMO: 26/2015
ALTERADO EM 09/06/2016
ANTES (07:30 as 13:45)
MEMO 035/2016 GI</t>
        </r>
      </text>
    </comment>
    <comment ref="I26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140/2016
ANTES (MEDICINA INTERNA)</t>
        </r>
      </text>
    </comment>
    <comment ref="N26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18:00/06:00
Alterado em 29/10/15
conforme escala de trabalho</t>
        </r>
      </text>
    </comment>
    <comment ref="I26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140/2016
ANTES (MEDICINA INTERNA)</t>
        </r>
      </text>
    </comment>
    <comment ref="N26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26/05/15
ANTES (08:00/12:00)
MEMO: 029/2015
ALTERAÇÃO 08/06/15
ERRO DE DIGITAÇÃO  DO MEMO ANTERIOR</t>
        </r>
      </text>
    </comment>
    <comment ref="G26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03/06/15
ANTES (APOIO ADMINISTRATIVO)
OFÍCIO DE APRESENTAÇÃO: 355/2015</t>
        </r>
      </text>
    </comment>
    <comment ref="H26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03/06/15
ANTES (APOIO ADMINISTRATIVO)
OFÍCIO DE APRESENTAÇÃO: 355/2015</t>
        </r>
      </text>
    </comment>
    <comment ref="N26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13:00/19:15
alterado de acordo com a lista enviado</t>
        </r>
      </text>
    </comment>
    <comment ref="N26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09/06/15
ANTES (19:00/07:00)
ALTERADO EM 07/07/2016
MEMO GCC/NAC 089/2016
ANTES (07:00/21:00 6ª)</t>
        </r>
      </text>
    </comment>
    <comment ref="N26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10/11/2015
memo 187/2015
</t>
        </r>
      </text>
    </comment>
    <comment ref="F26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ENFERMEIRO
doe 18/12/15
a partir de 09/09/15</t>
        </r>
      </text>
    </comment>
    <comment ref="N26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06:00/18:00
alterado a partir de 18/05/16
memo 58/2016</t>
        </r>
      </text>
    </comment>
    <comment ref="N27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(13:00/19:15)
MEMO 046/2015</t>
        </r>
      </text>
    </comment>
    <comment ref="N27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08/12 2ª a 6ª
alterado em 04/09/15
memo 87/2015
ALTERADO EM 03/10/16
MEMO DNAEC 146/2016
A PARTIR DE 26/09/16</t>
        </r>
      </text>
    </comment>
    <comment ref="N27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06/10:40 de 2ª a 4ª - 13/19 5ª
alterado em 04/09/15
memo 87/15
ALTERADO EM 11/10/2016
CONFORME RELAÇÃO ENTREGUE PELA GERÊNCIA
ANTES (08:00/19:00 (2ª E 3ª)</t>
        </r>
      </text>
    </comment>
    <comment ref="I27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10/10/2016
MEMO 12/2016
ANTES (MEDICINA INTERNA)</t>
        </r>
      </text>
    </comment>
    <comment ref="N27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18/10/2016 
MEMO DT 14/2016</t>
        </r>
      </text>
    </comment>
    <comment ref="I27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14/10/16
A PARTIR DE 10/10/16
MEMO DNAEC 152/2016
ANTES (MEDICINA INTERNA)</t>
        </r>
      </text>
    </comment>
    <comment ref="I27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20/05/15
ANTES (CLINICA CIRURGICA)</t>
        </r>
      </text>
    </comment>
    <comment ref="N287" authorId="0" shapeId="0">
      <text>
        <r>
          <rPr>
            <b/>
            <sz val="9"/>
            <color indexed="81"/>
            <rFont val="Tahoma"/>
            <family val="2"/>
          </rPr>
          <t>data: 26/01/2015
alterado o horário e setor
memo DNAC 014/15</t>
        </r>
      </text>
    </comment>
    <comment ref="N28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08:00/14:15
alterado em 29/10/15
conforme escala</t>
        </r>
      </text>
    </comment>
    <comment ref="I28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22/06/2016
OFICIO GAI 027/2016
ANTES (CLÍNICA CIRÚRGICA)</t>
        </r>
      </text>
    </comment>
    <comment ref="N29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22/09/15
era 07:00/19:00
oficio 019/15
a partir de 01/10/15
</t>
        </r>
      </text>
    </comment>
    <comment ref="N30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conforme escala de trabalho de outubro de 2015</t>
        </r>
      </text>
    </comment>
    <comment ref="F30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27/05/15
ANTES (MÉDICO I)
DESIGNADO A PARTIR DE 01/12/2014 
D.O.E 13/03/2015</t>
        </r>
      </text>
    </comment>
    <comment ref="O30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27/05/15
ANTES (MÉDICO I)
DESIGNADO A PARTIR DE 01/12/2014 
D.O.E 13/03/2015</t>
        </r>
      </text>
    </comment>
    <comment ref="N30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07/10/16
CONFORME RELAÇÃO ENTREGUE PELA GERÊNCIA</t>
        </r>
      </text>
    </comment>
    <comment ref="N30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07:00/13:15
alterado em 29/10/15
conforme escala de trabalho</t>
        </r>
      </text>
    </comment>
    <comment ref="N31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16/06/2016
MEMO DNEMI 056/2016
ANTES (19:00/07:00)</t>
        </r>
      </text>
    </comment>
    <comment ref="E320" authorId="0" shapeId="0">
      <text>
        <r>
          <rPr>
            <b/>
            <sz val="9"/>
            <color indexed="81"/>
            <rFont val="Tahoma"/>
            <family val="2"/>
          </rPr>
          <t xml:space="preserve">PESSOAL:
</t>
        </r>
        <r>
          <rPr>
            <sz val="9"/>
            <color indexed="81"/>
            <rFont val="Tahoma"/>
            <family val="2"/>
          </rPr>
          <t xml:space="preserve">ADICIONADO O SOBRENOME AVILEZ
DO 27/10/2015
</t>
        </r>
      </text>
    </comment>
    <comment ref="N32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09/06/15
ANTES (07:00/13:15)
MEMO:NDIMG 179/2015</t>
        </r>
      </text>
    </comment>
    <comment ref="N32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25/07/2016
antes 07:00/13:15
memo 32/2016</t>
        </r>
      </text>
    </comment>
    <comment ref="N32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conforme escala de trabalho de outubro de 2015</t>
        </r>
      </text>
    </comment>
    <comment ref="N32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07:00/11:00 2ª a 6ª
memo 087/2015
alterado em 11/08/15
</t>
        </r>
      </text>
    </comment>
    <comment ref="I33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MEDICINA INTERNA
ALTERADO A PARTIR DE 04/02/16
MEMO 12/2016</t>
        </r>
      </text>
    </comment>
    <comment ref="N33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CONFORME RELAÇÃO ENTREGUE PELA GERÊNCIA</t>
        </r>
      </text>
    </comment>
    <comment ref="N33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09:00/18:00
ALTERADO A PARTIR DE 26/09/2016
MEMO 51/2016</t>
        </r>
      </text>
    </comment>
    <comment ref="N33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(07:00/19:00)
MEMO 055/2015</t>
        </r>
      </text>
    </comment>
    <comment ref="J33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é efetivo, nomeado</t>
        </r>
      </text>
    </comment>
    <comment ref="N33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DR MADALENA PEDIU PARA DEIXAR HORÁRIO LIVRE NO BIOTIME</t>
        </r>
      </text>
    </comment>
    <comment ref="N34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24/06/15
ANTES 08:00/18:00
MEMO 79/2015</t>
        </r>
      </text>
    </comment>
    <comment ref="I34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antes ADM INFRAESTRUTURA
alterado em 15/06/2016
oficio 21/2016
ALTERADO EM 03/11/2016
A PARTIR DE 01/11/2016
MEMO DNEMI 141/2016
ANTES (MEDICINA INTERNA)</t>
        </r>
      </text>
    </comment>
    <comment ref="F34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CESSADA A PARTIR DE 01/03/2016
OFICIO DTDS 101/2016
ALTERADO EM 24/06/15
ANTES (ENFERMEIRO)
DESIGNADO A PARTIR DE 01/02/15
D.O.E 20/06/15</t>
        </r>
      </text>
    </comment>
    <comment ref="I34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22/03/16
ANTES  URGENCIA E EMERGENCIA
ALTERADO EM 03/11/2016
A PARTIR DE 01/11/2016
MEMO DNEMI 141/2016
ANTES (MEDICINA INTERNA)</t>
        </r>
      </text>
    </comment>
    <comment ref="N34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01/07/16
MEMO 68/22016
ANTES (14:00/20:45)</t>
        </r>
      </text>
    </comment>
    <comment ref="I34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06/07/15
ANTES (CLÍNICA CIRÚRGICA)
MEMO CCIH/CHPBG 039/2015</t>
        </r>
      </text>
    </comment>
    <comment ref="N35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em 19/10/15
memo 158/2015
</t>
        </r>
      </text>
    </comment>
    <comment ref="I35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140/2016
ANTES (MEDICINA INTERNA)</t>
        </r>
      </text>
    </comment>
    <comment ref="N35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06:00/12:15
a partir de 17/03/16
oficio apresentação 304/2016</t>
        </r>
      </text>
    </comment>
    <comment ref="N36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16/11/2016
A PARTIR DE 15/11/2016
MEMO NUE 093/2016
ANTES (19:00/07:00)</t>
        </r>
      </text>
    </comment>
    <comment ref="N36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04/07/16
MEMO NDCH 42/2016
ANTES (10:30/16:45)</t>
        </r>
      </text>
    </comment>
    <comment ref="N36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07:00/11:00
alterado em 29/10/15
conforme escala de trabalho</t>
        </r>
      </text>
    </comment>
    <comment ref="I36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141/2016
ANTES (MEDICINA INTERNA)</t>
        </r>
      </text>
    </comment>
    <comment ref="N36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20:00/08:00
alterado em 29/10/15
conforme escala de trabalho</t>
        </r>
      </text>
    </comment>
    <comment ref="N37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22/09/15
era 19:00/07:00
memo 132/15
</t>
        </r>
      </text>
    </comment>
    <comment ref="F37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DIR TÉC DE SAÚDE I
cessado em 11/04/2016</t>
        </r>
      </text>
    </comment>
    <comment ref="N37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23/05/16  MEMO GCC/NAC 75/2016 ANTES 07/19 (4ª E SAB) 07/13 (6ª)
</t>
        </r>
      </text>
    </comment>
    <comment ref="L38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inicio no serviço público
12/05/1987</t>
        </r>
      </text>
    </comment>
    <comment ref="N39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 as 19:00
alterado a partir de 01/04/16
memo 008/n.a.c.
ALTERADO EM 25/11/2016
A PARTIR DE 01/12/2016
MEMO NAC 077/2016
ANTES (08:00/17:00)</t>
        </r>
      </text>
    </comment>
    <comment ref="N39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02/02/16
memo 12/2016</t>
        </r>
      </text>
    </comment>
    <comment ref="F39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ENFERMEIRO
DOE 19/12/15
A PARTIR DE 09/09/15
</t>
        </r>
      </text>
    </comment>
    <comment ref="N39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04/03/16
CONFORME MEMO CC/CME 13/2016</t>
        </r>
      </text>
    </comment>
    <comment ref="N39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07/10/16
CONFORME RELAÇÃO ENTREGUE PELA GERÊNCIA</t>
        </r>
      </text>
    </comment>
    <comment ref="N40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01/05/16
memo 020/2016
ALTERADO EM 10/10/16
A PARTIR DE 10/10/16
MEMO NAD 139/2016</t>
        </r>
      </text>
    </comment>
    <comment ref="H40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ANTES
amb clinico I
alterado em 03/11/15
memo 66/15
</t>
        </r>
      </text>
    </comment>
    <comment ref="I40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antes
medicina interna
alterado em 03/11/15
memo 66/2015</t>
        </r>
      </text>
    </comment>
    <comment ref="N40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15/03/16
CONFORME MEMO GI 016/2016
REF A PEDIDO DE HORARIOS DOS MÉDICOS P/ DMPLIGHT
ALTERADO EM 19/10/2016
A PARTIR DE 01/10/2016
MEMO 055/2016 GI
ANTES (07:00/19:00 (2ª E 6ª)</t>
        </r>
      </text>
    </comment>
    <comment ref="N41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05/08/16
MEMO GAI 443/2016
ANTES (14:00/20:15)</t>
        </r>
      </text>
    </comment>
    <comment ref="N42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a partir de 13/05/2016
memo 51/2016
ALTERADO EM 31/08/2016
A PARTIR DE 01/09/2016
MEMO NUE 068/2016
ANTES (20:00/08:00)</t>
        </r>
      </text>
    </comment>
    <comment ref="I42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140/2016
ANTES (MEDICINA INTERNA)</t>
        </r>
      </text>
    </comment>
    <comment ref="I430" authorId="0" shapeId="0">
      <text>
        <r>
          <rPr>
            <b/>
            <sz val="9"/>
            <color indexed="81"/>
            <rFont val="Tahoma"/>
            <family val="2"/>
          </rPr>
          <t xml:space="preserve">Data: 26/01/2015
</t>
        </r>
        <r>
          <rPr>
            <b/>
            <sz val="9"/>
            <color indexed="10"/>
            <rFont val="Tahoma"/>
            <family val="2"/>
          </rPr>
          <t xml:space="preserve">memo DNAC nº 017/15
Permuta com Maria Carmelita
Era do Téc Depto
</t>
        </r>
      </text>
    </comment>
    <comment ref="I43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140/2016
ANTES (MEDICINA INTERNA)</t>
        </r>
      </text>
    </comment>
    <comment ref="G43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18/04/16
MEMO 011/2016</t>
        </r>
      </text>
    </comment>
    <comment ref="N43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ANTES 07:00/13:15
ALTERADO A PARTIR DE 18/04/16
MEMO 11/2016</t>
        </r>
      </text>
    </comment>
    <comment ref="I43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URGENCIA EMERGENCIA
alterado em 07/06/16
memo 348/2016</t>
        </r>
      </text>
    </comment>
    <comment ref="N43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13:00/21:00
alterado novamente em 07/06/16
memo 348/2016
alterado novamente
era 13:00/21:00
a partir de 02/05/16
memo 48/2016
 era 19:00/07:00
alterado em 26/10/15
conforme escala de trabalho
ALTERADO EM 21/11/2016
A PARTIR DE 21/11/2016
OFICIO GAI 075/2016
ANTES (10:00/19:00)</t>
        </r>
      </text>
    </comment>
    <comment ref="C44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12.542.977-9 ssp/rj
alterado em 01/07/2014</t>
        </r>
      </text>
    </comment>
    <comment ref="N44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CONFORME RELAÇÃO ENTREGUE PELA GERÊNCIA</t>
        </r>
      </text>
    </comment>
    <comment ref="I453" authorId="0" shapeId="0">
      <text>
        <r>
          <rPr>
            <b/>
            <sz val="12"/>
            <color indexed="81"/>
            <rFont val="Tahoma"/>
            <family val="2"/>
          </rPr>
          <t>PESSOAL:</t>
        </r>
        <r>
          <rPr>
            <sz val="12"/>
            <color indexed="81"/>
            <rFont val="Tahoma"/>
            <family val="2"/>
          </rPr>
          <t xml:space="preserve">
era URGENCIA EMERGENCIA
permuta com MARIA VERONICA SIQUEIRA GURGEL a partir de 18/04/2016 
memo 039/2016</t>
        </r>
      </text>
    </comment>
    <comment ref="N45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A PARTIR DE 01/03/16
MEMO 26/16
</t>
        </r>
      </text>
    </comment>
    <comment ref="C46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02/06/15
ANTES (01.437.710)
</t>
        </r>
      </text>
    </comment>
    <comment ref="N46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29/07/15
MEMO DNAEC 068/2015</t>
        </r>
      </text>
    </comment>
    <comment ref="N46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07:00/13:15
alterado em 02/10/15
memo 047/2015
ALTERADO EM 07/10/16
CONFORME RELAÇÃO ENTREGUE PELA GERÊNCIA</t>
        </r>
      </text>
    </comment>
    <comment ref="N47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12/09/16
MEMO NOE 024/2016
</t>
        </r>
      </text>
    </comment>
    <comment ref="N47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07:00/13:15
alterado em 13/08/15
conforme escala de trabalho
</t>
        </r>
      </text>
    </comment>
    <comment ref="E47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GLAUCENIRA ALVES BIANCHINI</t>
        </r>
      </text>
    </comment>
    <comment ref="N47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16/06/2016
MEMO DNEMI 059/2016
ANTES (07:00/19:00)</t>
        </r>
      </text>
    </comment>
    <comment ref="N47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07:00/20:00 4ª
11:00/13:00 6ª
ALTERADO A PARTIR DE 18/01/16
MEMO 11/2016
</t>
        </r>
      </text>
    </comment>
    <comment ref="N48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alterdo em 18/05/15
despacho ger clin cir 027/2015
ALTERADO EM 02/08/2016
MEMO 017/2016</t>
        </r>
      </text>
    </comment>
    <comment ref="N48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08:00 as 14:15
alterado a partir de 01/09/2016
memo 57/2016
</t>
        </r>
      </text>
    </comment>
    <comment ref="N48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03/07/15
MEMO 221/2015
</t>
        </r>
      </text>
    </comment>
    <comment ref="N49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26/10/16
MEMO DNAEC 156/2016</t>
        </r>
      </text>
    </comment>
    <comment ref="N50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09/03/16
ANTES 13:00/19:15
MEMO DNAEC 030/2016</t>
        </r>
      </text>
    </comment>
    <comment ref="N51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12:00/18:15
alterado em 29/10/15
conforme escala de trabalho</t>
        </r>
      </text>
    </comment>
    <comment ref="I51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140/2016
ANTES (MEDICINA INTERNA)</t>
        </r>
      </text>
    </comment>
    <comment ref="G51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LAB HISTOPATOLOGIA
ALTERADO A PARTIR DE 01/02/16
MEMO 9/2016
</t>
        </r>
      </text>
    </comment>
    <comment ref="N51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08:00/14:15
alterado a partir de 01/02/16
memo 9/2016</t>
        </r>
      </text>
    </comment>
    <comment ref="N52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em 29/10/15
conforme escala de trabalho</t>
        </r>
      </text>
    </comment>
    <comment ref="N52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07:30/11:30
alterado em 16/12/15
memo 053/15
</t>
        </r>
      </text>
    </comment>
    <comment ref="N52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(08:00/14:15)
MEMO 046/2015</t>
        </r>
      </text>
    </comment>
    <comment ref="N53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07:00/13:15
alterado em 29/10/15
conforme escala de trabalho</t>
        </r>
      </text>
    </comment>
    <comment ref="N53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07/14 2ª - 07/14 3ª - 07/13 4ª
alterado em 09/09/15
memo 90/15</t>
        </r>
      </text>
    </comment>
    <comment ref="I54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A PARTIR DE 01/10/2016
MEMO NUE 079/2016
ANTES (URGÊNCIA E EMERGÊNCIA</t>
        </r>
      </text>
    </comment>
    <comment ref="I54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140/2016
ANTES (MEDICINA INTERNA)</t>
        </r>
      </text>
    </comment>
    <comment ref="I54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medicina interna
a partir de 18/04/16 
permuta com MARLI APARECIDA DO NASCIMENTO BORGES
oficio 35/16 de 18/04/16</t>
        </r>
      </text>
    </comment>
    <comment ref="N55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03/11/16
A PARTIR DE 01/10/16
MEMO DNAEC 164/2016
</t>
        </r>
      </text>
    </comment>
    <comment ref="N56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18/05/15
despacho ger clin cir 027/2015</t>
        </r>
      </text>
    </comment>
    <comment ref="N56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29/07/15
ANTES (13:00/19:15)
MEMO GUE/NAA 121/15</t>
        </r>
      </text>
    </comment>
    <comment ref="F56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DESIGNADO A PARTIR DE 01/11/2016 
MEMO DTDS 270/2016
ANTES (ATAS (FISIOTERAPEUTA)</t>
        </r>
      </text>
    </comment>
    <comment ref="I57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140/2016
ANTES (MEDICINA INTERNA)</t>
        </r>
      </text>
    </comment>
    <comment ref="V58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09/10/15
INFORMADO PELO PROPRIO SERVIDOR
</t>
        </r>
      </text>
    </comment>
    <comment ref="N59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12:00/18:15
alterado em 18/03/16 MEMO 31/2016</t>
        </r>
      </text>
    </comment>
    <comment ref="N59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08/08/16
MEMO DNEMI 99/2016
ANTES (08:00/19:00 (4ª E 6ª)</t>
        </r>
      </text>
    </comment>
    <comment ref="N59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20/10/16
A PARTIR DE 14/10/16
MEMO DNEMI 137/2016
ANTES (18:00/06:00)</t>
        </r>
      </text>
    </comment>
    <comment ref="N60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11/10/16
CONFORME RELAÇÃO ENTREGUE PELA GERÊNCIA</t>
        </r>
      </text>
    </comment>
    <comment ref="F60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21/07/15
ANTES (DIR TÉC SAÚDE I)
OFICIO DE CESSAÇÃO DTDS 103/2015</t>
        </r>
      </text>
    </comment>
    <comment ref="I60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22/06/16
OFICIO GAI 034/2016
ANTES (NUTRIÇÃO E DIETÉTICA)</t>
        </r>
      </text>
    </comment>
    <comment ref="I60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03/10/16
CONFORME OFICIO DE APRESENTAÇÃO 1004/2016
ANTES (ADM INFRAESTRUTURA)</t>
        </r>
      </text>
    </comment>
    <comment ref="I61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141/2016
ANTES (MEDICINA INTERNA)</t>
        </r>
      </text>
    </comment>
    <comment ref="I61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03/08/15
ANTES (MEDICINA INTERNA)
OFÍCIO GMI 006/2015</t>
        </r>
      </text>
    </comment>
    <comment ref="V61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03/07/15
CONFORME RECADASTRAMENTO</t>
        </r>
      </text>
    </comment>
    <comment ref="N61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16/06/2016
MEMO DNEMI 056/2016
ANTES (19:00/07:00)</t>
        </r>
      </text>
    </comment>
    <comment ref="N61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21/11/2016
A PARTIR DE 21/11/2016
OFICIO GAI 075/2016
ANTES (09:00/15:15)</t>
        </r>
      </text>
    </comment>
    <comment ref="N619" authorId="0" shapeId="0">
      <text>
        <r>
          <rPr>
            <b/>
            <sz val="9"/>
            <color indexed="81"/>
            <rFont val="Tahoma"/>
            <family val="2"/>
          </rPr>
          <t xml:space="preserve">era 19.00/07.00
alterado em 29/07/2016
memo cc/cme 61/2016
</t>
        </r>
        <r>
          <rPr>
            <sz val="9"/>
            <color indexed="81"/>
            <rFont val="Tahoma"/>
            <family val="2"/>
          </rPr>
          <t>ALTERADO EM 02/08/2016
MEMO CC/CME 52/2016
ANTES (15:30/21:45)</t>
        </r>
      </text>
    </comment>
    <comment ref="N62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07:00/13:15
alterado em 01/06/2016
memo 38/2016
</t>
        </r>
      </text>
    </comment>
    <comment ref="I62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22/06/16
OFICIO GAI 028/2016
ANTES (INFORMAÇÕES)</t>
        </r>
      </text>
    </comment>
    <comment ref="N62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CONFORME RELAÇÃO ENTREGUE PELA GERÊNCIA</t>
        </r>
      </text>
    </comment>
    <comment ref="I63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26/10/16
A PARTIR DE 01/11/2016
MEMO CC/CME 077/2016
ANTES (CLÍNICA CIRÚRGICA)</t>
        </r>
      </text>
    </comment>
    <comment ref="N63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em 01/06/2016
memo 38/2016</t>
        </r>
      </text>
    </comment>
    <comment ref="N63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29/07/15
ANTES (08:00/17:00)
MEMO GUE/NAA 121/15
ALTERADO EM 28/09/16
CONFORME RELAÇÃO ENTREGUE PELA GERÊNCIA</t>
        </r>
      </text>
    </comment>
    <comment ref="N63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(20:00/08:00)
MEMO 046/2015</t>
        </r>
      </text>
    </comment>
    <comment ref="V63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DIA 16/03/16
 FOI TIRADO A   CASA 2
</t>
        </r>
      </text>
    </comment>
    <comment ref="W63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DIA 16/03/16 
ERA BAIRRO PIMENTAS
</t>
        </r>
      </text>
    </comment>
    <comment ref="F64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DESIGNADO EM 26/09/16
OFICIO DTDS 24/2016
ANTES (OF ADM)</t>
        </r>
      </text>
    </comment>
    <comment ref="N64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11/11/16
MEMO 021/2016 - FINANÇAS
ANTES (07:15/13:30)</t>
        </r>
      </text>
    </comment>
    <comment ref="F64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CESSADO A PARTIR DE 03/11/2016
OFICIO DTDS 274/2016</t>
        </r>
      </text>
    </comment>
    <comment ref="N64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07/10/16
MEMO NAC/GCC 070/2016</t>
        </r>
      </text>
    </comment>
    <comment ref="N64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em 29/10/15
conforme escala de trabalho
ALTERADO EM 07/07/2016
MEMO NUE 063/2016
ANTES (19:00/07:00)</t>
        </r>
      </text>
    </comment>
    <comment ref="I65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140/2016
ANTES (MEDICINA INTERNA)</t>
        </r>
      </text>
    </comment>
    <comment ref="N65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29/07/15
ANTES (13:30/19:45)
MEMO GUE/NAA 121/15</t>
        </r>
      </text>
    </comment>
    <comment ref="E65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LILIAN TEIXEIRA DE ARAUJO
ALTERADO DEVIDO A DIVORCIO</t>
        </r>
      </text>
    </comment>
    <comment ref="N65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10:30/16:45
ALTERADO A PARTIR DE 01/02/2016
MEMO 02/2016
</t>
        </r>
      </text>
    </comment>
    <comment ref="N66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07:30/13:45
ALTERADO EM 01/06/2016
MEMO 31/2016</t>
        </r>
      </text>
    </comment>
    <comment ref="N66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em 01/06/2016
memo 38/2016
era 18:00/06:00
Alterado em 29/10/15
conforme escala de trabalho
ALTERADO EM 23/06/15
ANTES (16:00/22:15)
MEMO 046/2015
ALTERADO EM 16/09/16
A PARTIR DE 01/09/2016
MEMO CC/CME 66/2016
ANTES (16:00/22:15)</t>
        </r>
      </text>
    </comment>
    <comment ref="N66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conforme escala de trabalho de outubro de 2015</t>
        </r>
      </text>
    </comment>
    <comment ref="I67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141/2016
ANTES (MEDICINA INTERNA)</t>
        </r>
      </text>
    </comment>
    <comment ref="N67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18/05/15
despacho ger clin cir 027/2015</t>
        </r>
      </text>
    </comment>
    <comment ref="I67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140/2016
ANTES (MEDICINA INTERNA)</t>
        </r>
      </text>
    </comment>
    <comment ref="N67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18:00/06:00
Alterado em 29/10/15
conforme escala de trabalho</t>
        </r>
      </text>
    </comment>
    <comment ref="V67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16/02/16
CONFORME SERVIDOR POR RECADASTRAMENTO</t>
        </r>
      </text>
    </comment>
    <comment ref="C67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14/04/15</t>
        </r>
      </text>
    </comment>
    <comment ref="N67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CONFORME RELÇÃO ENTREGUE PELA GERÊNCIA</t>
        </r>
      </text>
    </comment>
    <comment ref="D68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digito adicionado em 17/05/2016
</t>
        </r>
      </text>
    </comment>
    <comment ref="N68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12/07/2016
MEMO DNAEC 098/2016</t>
        </r>
      </text>
    </comment>
    <comment ref="N68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ALTERADO EM 07/10/16
CONFORME RELAÇÃO ENTREGUE PELA GERÊNCIA</t>
        </r>
      </text>
    </comment>
    <comment ref="N69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22/06/15
MEMO NAD 026/2015</t>
        </r>
      </text>
    </comment>
    <comment ref="N69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13/19:15 (2,4,5,6)
12/18:15 (3)
alterado em 27/08/15
conforme escala de agosto</t>
        </r>
      </text>
    </comment>
    <comment ref="N69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CONFORME RELÇÃO ENTREGUE PELA GERÊNCIA</t>
        </r>
      </text>
    </comment>
    <comment ref="N70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conforme escala de trabalho de outubro de 2015</t>
        </r>
      </text>
    </comment>
    <comment ref="N70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09/06/2016
ANTES (07:00/13:15)
MEMO 036/2016 GI
ALTERADO EM 30/08/2016
ANTES (08:00/14:15)
A PARTIR DE 01/09/2016
MEMO NAM/GI 015/2016</t>
        </r>
      </text>
    </comment>
    <comment ref="G71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 PARTIR DE 03/10/2016
MEMO 253/2016
era apoio adm</t>
        </r>
      </text>
    </comment>
    <comment ref="N71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13:00/19:15
ALTERADO A PARTIR 03/10/2016
MEMO 253/2016</t>
        </r>
      </text>
    </comment>
    <comment ref="N71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22/06/2016
MEMO DNEMI 062/2016
ANTES (19:00/07:00)</t>
        </r>
      </text>
    </comment>
    <comment ref="I72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23/07/15
ANTES (CLÍNICA CIRÚRGICA)</t>
        </r>
      </text>
    </comment>
    <comment ref="N72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29/07/15
ANTES (13:00/19:15)
MEMO GUE/NAA 121/15
ALTERADO EM 28/09/16
CONFORME RELÇÃO ENTREGUE PELA GERÊNCIA</t>
        </r>
      </text>
    </comment>
    <comment ref="D72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inclusão do digitio em 28/09/2016</t>
        </r>
      </text>
    </comment>
    <comment ref="C72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00502228
doe. 01/08/15
</t>
        </r>
      </text>
    </comment>
    <comment ref="E72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adicionou o sobrenomes "SANCHES"
DOE. 01/08/2015</t>
        </r>
      </text>
    </comment>
    <comment ref="N72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08:00/17:00
alterado a partir de 14/03/2016
memo 005/2016</t>
        </r>
      </text>
    </comment>
    <comment ref="N72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em 19/10/15
memo 158/2015
</t>
        </r>
      </text>
    </comment>
    <comment ref="N73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08:00/14:15
alterado em 29/10/15
conforme escala de trabalho</t>
        </r>
      </text>
    </comment>
    <comment ref="N73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em 01/06/2016
memo 38/2016
</t>
        </r>
      </text>
    </comment>
    <comment ref="I73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06/07/15
ANTES (CLÍNICA CIRÚRGICA)
MEMO CCIH/CHPBG 039/2015</t>
        </r>
      </text>
    </comment>
    <comment ref="N73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09:00/18:00
alterado em 30/11/15
memo 51/2015
a partir de 01/12/15</t>
        </r>
      </text>
    </comment>
    <comment ref="N74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08/20
alterado em 09/09/15
memo 298/15</t>
        </r>
      </text>
    </comment>
    <comment ref="N75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 EM 30/06/16   
OFICIO  GCC Nº 032/2016
ALTERADO EM 02/08/2016
MEMO GCC 044/2016</t>
        </r>
      </text>
    </comment>
    <comment ref="N75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 EM 30/06/16   
OFICIO  GCC Nº 032/2016
ALTERADO EM 02/08/2016
MEMO GCC 044/2016</t>
        </r>
      </text>
    </comment>
    <comment ref="F75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DESIGNADO EM 01/06/15
CARGO ANTIGO MÉDICO II
</t>
        </r>
      </text>
    </comment>
    <comment ref="N75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era 07/12 (2ª) 07/19 (5ª)
alterado em 16/08/2016
oficio 64/2016</t>
        </r>
        <r>
          <rPr>
            <sz val="9"/>
            <color indexed="81"/>
            <rFont val="Tahoma"/>
            <family val="2"/>
          </rPr>
          <t xml:space="preserve">
DR MADALENA PEDIU PARA DEIXAR HORÁRIO LIVRE NO BIOTIME</t>
        </r>
      </text>
    </comment>
    <comment ref="N75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13:00/19:15
alterado a partir de 02/05/16
memo 44/2016</t>
        </r>
      </text>
    </comment>
    <comment ref="N76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em 18/08/15
memo 103/15</t>
        </r>
      </text>
    </comment>
    <comment ref="I76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12/08/15
ANTES (MEDICINA INTERNA - ENFERMAGEM)
OFÍCIO DE APRESENTAÇÃO</t>
        </r>
      </text>
    </comment>
    <comment ref="N76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13/06/16
ANTES (07:00/16:00)
MEMO 034/N.A.C</t>
        </r>
      </text>
    </comment>
    <comment ref="N77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06:00/18:15
alterado em 29/10/15
conforme escala de trabalho</t>
        </r>
      </text>
    </comment>
    <comment ref="N77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07:00/13:15
alterado em 29/10/15
conforme escala de trabalho</t>
        </r>
      </text>
    </comment>
    <comment ref="N78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13:00/19:15
Alterado em 29/10/15
conforme escala de trabalho</t>
        </r>
      </text>
    </comment>
    <comment ref="I78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26/09/16
ANTES (ATENDIMENTO AO CLIENTE)</t>
        </r>
      </text>
    </comment>
    <comment ref="N78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08:00 as 17:00
alterado a partir de 23/08/2016
memo 040/2016
ALTERADO EM 10/10/2016
A PARTIR DE 10/10/2016
MEMO GMI 058/2016
ANTES (07:00/16:00)</t>
        </r>
      </text>
    </comment>
    <comment ref="B79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22/05/15
ANTES (PV 5)</t>
        </r>
      </text>
    </comment>
    <comment ref="N79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13:00/19:15
alterado em 29/10/15
conforme escala de trabalho</t>
        </r>
      </text>
    </comment>
    <comment ref="I80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URGENCIA E EMERGENCIA
ALTERADO EM 08/08/2016
MEMO 68/2016
</t>
        </r>
      </text>
    </comment>
    <comment ref="N81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06:00/18:00
alterado em 29/10/15
conforme escala de trabalho</t>
        </r>
      </text>
    </comment>
    <comment ref="N81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A PARTIR DE 02/12/2015
MEMO 174/2015
era 18:00/06:00
alterado em 29/10/15
conforme escala de trabalho</t>
        </r>
      </text>
    </comment>
    <comment ref="N81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08:00/14:15
alterado em 29/10/15
conforme escala de trabalho</t>
        </r>
      </text>
    </comment>
    <comment ref="N82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03/10/16
MEMO NAD 132/2016</t>
        </r>
      </text>
    </comment>
    <comment ref="F82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21/07/15
ANTES (DIR TÉC SAÚDE I)
OFICIO DE CESSAÇÃO DTDS 101/2015</t>
        </r>
      </text>
    </comment>
    <comment ref="I82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antes ADM INFRAESTRUTURA
alterado em 15/06/2016
oficio 21/2016</t>
        </r>
      </text>
    </comment>
    <comment ref="N82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08/08/16
MEMO DNEMI 107/2016
ANTES (12:00/18:15)</t>
        </r>
      </text>
    </comment>
    <comment ref="F82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ATAS ASSISTENTE SOCIAL
DOE 12/01/2016
A PARTIR DE 09/09/2015</t>
        </r>
      </text>
    </comment>
    <comment ref="N82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07/07/2016
SOLICITADO PELA GER FORM E APRIM
ANTES (07:00/17:00 (2ª E 4ª)</t>
        </r>
      </text>
    </comment>
    <comment ref="N83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25/11/16
A PARTIR DE 01/12/16
OFICIO GI 011/2016
ANTES (07:30/13:45)</t>
        </r>
      </text>
    </comment>
    <comment ref="N83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em 25/11/2015
memo 169/2015
ALTERADO EM 02/06/2016
MEMO NUE 052/2016
ANTES (18:00/06:00)</t>
        </r>
      </text>
    </comment>
    <comment ref="N83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29/07/15
ANTES (09:00/15:15)
MEMO GMI 047/2015</t>
        </r>
      </text>
    </comment>
    <comment ref="N83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06:00/18:00
alterado em 29/10/15
conforme escala de trabalho</t>
        </r>
      </text>
    </comment>
    <comment ref="N84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11/10/2016
CONFORME RELAÇÃO ENTREGUE PELA GERÊNCIA</t>
        </r>
      </text>
    </comment>
    <comment ref="I84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141/2016
ANTES (MEDICINA INTERNA)</t>
        </r>
      </text>
    </comment>
    <comment ref="N84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20:00/08:00
Alterado em 29/10/15
conforme escala de trabalho</t>
        </r>
      </text>
    </comment>
    <comment ref="I84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141/2016
ANTES (MEDICINA INTERNA)</t>
        </r>
      </text>
    </comment>
    <comment ref="N85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conforme escala de trabalho de outubro de 2015</t>
        </r>
      </text>
    </comment>
    <comment ref="I85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URGENCIA E EMERGENCIA
ALTERADO EM 08/08/2016
MEMO 68/2016</t>
        </r>
      </text>
    </comment>
    <comment ref="F85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21/07/15
ANTES (DIR TÉC SAÚDE I)
OFICIO DE CESSAÇÃO DTDS 102/2015</t>
        </r>
      </text>
    </comment>
    <comment ref="N85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09/03/16
ANTES (12:00/18:15)
MEMO 026/2015
ALTERADO EM 07/07/16
MEMO NUE 028/2016
ANTES (06:00/18:00)
ALTERADO EM 16/09/16
A PARTIR DE 01/10/2016
MEMO NUE 077/2016
ANTES (09:00/15:15)
ALTERADO NOVAMENTE A PARTIR DE 01/10/2016
ERA 07:00/19:00
MEMO 79/2016</t>
        </r>
      </text>
    </comment>
    <comment ref="N86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06:00/18:00
alterado em 29/10/15
conforme escala de trabalho</t>
        </r>
      </text>
    </comment>
    <comment ref="N86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01/11/16
A PARTIR DE 01/11/16
MEMO GMI 068/2016
ANTES (07:00/13:15)</t>
        </r>
      </text>
    </comment>
    <comment ref="H86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11/11/16
A PARTIR DE 26/09/16
MEMO NAC 075/2016
ANTES (COMPRAS/SUPRIMENTOS)</t>
        </r>
      </text>
    </comment>
    <comment ref="I86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medicina interna
alterado a partir de 06/06/2016
memo 025/2016</t>
        </r>
      </text>
    </comment>
    <comment ref="N86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18/08/2016
A PARTIR DE 22/08/2016
MEMO 06/2016 (COMPRAS)
ANTES (11:00/17:15)</t>
        </r>
      </text>
    </comment>
    <comment ref="V86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03/07/15
CONFORME RECADASTRAMENTO</t>
        </r>
      </text>
    </comment>
    <comment ref="D86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adicionado o digito em 30/08/2016</t>
        </r>
      </text>
    </comment>
    <comment ref="I86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141/2016
ANTES (MEDICINA INTERNA)</t>
        </r>
      </text>
    </comment>
    <comment ref="I87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03/02/16
ANTES (TÉC DEPTO)
memo 044/2016
alterado em 19/02/2016</t>
        </r>
      </text>
    </comment>
    <comment ref="E88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LICENÇA ADOÇÃO DE 18/10/16 A 15/04/17
INFORMAÇÃO PROTOCOLO N 2217/2016</t>
        </r>
      </text>
    </comment>
    <comment ref="I881" authorId="0" shapeId="0">
      <text>
        <r>
          <rPr>
            <b/>
            <sz val="12"/>
            <color indexed="81"/>
            <rFont val="Tahoma"/>
            <family val="2"/>
          </rPr>
          <t>PESSOAL:</t>
        </r>
        <r>
          <rPr>
            <sz val="12"/>
            <color indexed="81"/>
            <rFont val="Tahoma"/>
            <family val="2"/>
          </rPr>
          <t xml:space="preserve">
era MEDICINA INTERNA
permuta com GERVANIER DOMINGOS DA SILVA JUNIOR a partir de 18/04/2016 
memo 039/2016</t>
        </r>
      </text>
    </comment>
    <comment ref="E88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retirou o sobrenome "SIQUEIRA"
doe, 22/07/15</t>
        </r>
      </text>
    </comment>
    <comment ref="N88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 AS 19:00
ALTERADO A PARTIR DE 01/03/2016
MEMO 07/2016</t>
        </r>
      </text>
    </comment>
    <comment ref="N88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MEMO 046/2015</t>
        </r>
      </text>
    </comment>
    <comment ref="N89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07/10/16
CONFORME RELAÇÃO ENTREGUE PELA GERÊNCIA</t>
        </r>
      </text>
    </comment>
    <comment ref="N89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(19:00/07:00)
MEMO 046/2015</t>
        </r>
      </text>
    </comment>
    <comment ref="N89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13:00/19:15
alterado em 16/12/15
memo 249/15</t>
        </r>
      </text>
    </comment>
    <comment ref="N90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18:00/06:00
Alterado em 29/10/15
conforme escala de trabalho</t>
        </r>
      </text>
    </comment>
    <comment ref="F90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18/05/15
ANTES DIRETOR TÉC DE SAÚDE I
CESSACÃO 04/03/15
DOE 15/05/15</t>
        </r>
      </text>
    </comment>
    <comment ref="O90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18/05/15
ANTES DIRETOR TÉC DE SAÚDE I
CESSACÃO 04/03/15
DOE 15/05/15</t>
        </r>
      </text>
    </comment>
    <comment ref="N91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CONFORME RELAÇÃO ENTREGUE PELA GERÊNCIA</t>
        </r>
      </text>
    </comment>
    <comment ref="E91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06/12/16
D.O.E 1/12/2016
(RETIRADO O SOBRENOME - DE PAULA)</t>
        </r>
      </text>
    </comment>
    <comment ref="N91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07:00/13:15
ALTERADO A PARTIR DE 03/10/2016
MEMO 145/2016</t>
        </r>
      </text>
    </comment>
    <comment ref="F92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antes ENFERMEIRO
designado em 23/05/2016
DOE 02/09/2016</t>
        </r>
      </text>
    </comment>
    <comment ref="I92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clinica cirurgica
alterado em 18/04/2016
permuta com JANI APARECIDA SIQUEIRA
oficio 35/2016 de 18/04/16</t>
        </r>
      </text>
    </comment>
    <comment ref="N92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(07:30/13:45)
MEMO 046/2015
ALTERADO EM 21/11/2016
A PARTIR DE 21/11/2016
MEMO GMI 074/2016
ANTES (07:00/13:15)</t>
        </r>
      </text>
    </comment>
    <comment ref="N92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em 29/10/15
conforme escala de trabalho</t>
        </r>
      </text>
    </comment>
    <comment ref="N92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em 29/10/15
conforme escala de trabalho</t>
        </r>
      </text>
    </comment>
    <comment ref="N92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06:00/18:00
alterado em 19/10/15
memo 021/2015
</t>
        </r>
      </text>
    </comment>
    <comment ref="N93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a partir de 05/09/2016
memo 048/2016
era 07:00/16:00
alterado em 14/10/15
memo 65/2015
</t>
        </r>
      </text>
    </comment>
    <comment ref="V93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24/03/16
CONFORME COMPROVANTE DE AGUA E LUZ
</t>
        </r>
      </text>
    </comment>
    <comment ref="N93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22/06/15
ANTES (14:00/20:15)
MEMO DNAC 069/15</t>
        </r>
      </text>
    </comment>
    <comment ref="N95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09:00/21:00 (dom)
07:00/15:00 (4ª)
memo 134/2015
alterado em 11/08/15
</t>
        </r>
      </text>
    </comment>
    <comment ref="N95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07:00/19:00+plantão de 8h
memo 134/2015
alterado em 11/08/15
recebido em 11/08/15
ALTERADO EM 28/09/16
CONFORME RELÇÃO ENTREGUE PELA GERÊNCIA</t>
        </r>
      </text>
    </comment>
    <comment ref="N96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03/08/15
ANTES (13:00/19:15)
MEMO GMI 051/2015
ALTERADO EM 02/08/2016
MEMO GMI 033/2016
ANTES (08:00/14:15)</t>
        </r>
      </text>
    </comment>
    <comment ref="I96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20/05/15
ANTES (URGENCIA EMERGENCIA)</t>
        </r>
      </text>
    </comment>
    <comment ref="N96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07/07/2016
MEMO DT 04/2016
ANTES (11:00/17:15)
ALTERADO EM 05/09/2016
MEMO DT 07/2016
A PARTIR DE 05/09/2016
ANTES (10:00/16:15)</t>
        </r>
      </text>
    </comment>
    <comment ref="N96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18:00/06:00
Alterado em 29/10/15
conforme escala de trabalho</t>
        </r>
      </text>
    </comment>
    <comment ref="N96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31/07/15
CONFORME ESCALA DE AGOSTO DE 2015
</t>
        </r>
      </text>
    </comment>
    <comment ref="E96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25/04/2016 CONFORME RG</t>
        </r>
      </text>
    </comment>
    <comment ref="N96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08/08/16
MEMO DNEMI 107/2016
ANTES (13:00/19:15)</t>
        </r>
      </text>
    </comment>
    <comment ref="N97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01/11/2016
MEMO 144/2016
ERA 06:00/18:00
era 13:00/19:15
alterado em 26/10/15
conforme escala de trabalho
alterado novamente a partir de 02/05/2016
era 06:00/12:15
memo 48/2016
alterado novamente em 27/10/15
era 07:00/13:15
memo 183/15
</t>
        </r>
      </text>
    </comment>
    <comment ref="N98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29/07/15
MEMO GUE/NAA 104/2015
ALTERADO EM 01/12/2016
A PARTIR DE 16/11/2016
A PEDIDIO DA SELMA
AGURADANDO DOCUMENTO
ANTES (5ª)09:00/05:00(6ª)</t>
        </r>
      </text>
    </comment>
    <comment ref="N98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07/10/16
CONFORME RELAÇÃO ENTREGUE PELA GERÊNCIA</t>
        </r>
      </text>
    </comment>
    <comment ref="N98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13:00/19:00 2ª e 3ª
alterado a partir de 02/02/16
memo 12/2016
</t>
        </r>
      </text>
    </comment>
    <comment ref="N99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29/07/15
ANTES (07:00/16:00)
MEMO GMI 049/2015</t>
        </r>
      </text>
    </comment>
    <comment ref="N99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CONFORME RELÇÃO ENTREGUE PELA GERÊNCIA</t>
        </r>
      </text>
    </comment>
    <comment ref="I99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26/09/16
A PARTIR DE 23/09/16
MEMO NIC 33/2016
ANTES (MEDICINA INTERNA)</t>
        </r>
      </text>
    </comment>
    <comment ref="N99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12/09/16
A PARTIR DE 12/09/2016
MEMO NIC 29/2016
ANTES (4ª)12:00/18:00(5ª)</t>
        </r>
      </text>
    </comment>
    <comment ref="N100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CONFORME RELÇÃO ENTREGUE PELA GERÊNCIA</t>
        </r>
      </text>
    </comment>
    <comment ref="M101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22/09/15
antes (20 hrs)</t>
        </r>
      </text>
    </comment>
    <comment ref="N101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03/10/16
A PARTIR DE 01/10/16
MEMO NDIMG 251/2016
ANTES (13:30/18:30 (2ª A 5ª)</t>
        </r>
      </text>
    </comment>
    <comment ref="N102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(07:00/19:00)
MEMO 046/2015</t>
        </r>
      </text>
    </comment>
    <comment ref="N103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em 29/10/15
conforme escala de trabalho</t>
        </r>
      </text>
    </comment>
    <comment ref="N103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05/10/16
MEMO GUE 128/2016
</t>
        </r>
      </text>
    </comment>
    <comment ref="I104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141/2016
ANTES (MEDICINA INTERNA)</t>
        </r>
      </text>
    </comment>
    <comment ref="N104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07/10/16
CONFORME RELAÇÃO ENTREGUE PELA GERÊNCIA</t>
        </r>
      </text>
    </comment>
    <comment ref="N105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07/10/16
CONFORME RELAÇÃO ENTREGUE PELA GERÊNCIA</t>
        </r>
      </text>
    </comment>
    <comment ref="N105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(17:00/23:15)
MEMO 046/2015
ALTERADO EM 02/06/2016
MEMO NUE 052/2016
ANTES (18:00/06:00)</t>
        </r>
      </text>
    </comment>
    <comment ref="I106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140/2016
ANTES (MEDICINA INTERNA)</t>
        </r>
      </text>
    </comment>
    <comment ref="N107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12:00/18:15
memo 103/2015
alterado em 11/08/15
recebido em 11/08/15
ALTERADO EM 08/08/16
MEMO DNEMI 107/2016
ANTES (11:00/17:15)</t>
        </r>
      </text>
    </comment>
    <comment ref="N107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01/06/15
ANTES (07:00/13:15)
MEMO 017/2015
ALTERADO NOVAMENTE EM 03/07/15
MEMO 24/2015
</t>
        </r>
      </text>
    </comment>
    <comment ref="F107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CESSADA DO CARDO DE DIR TÉC SAÚDE I EM 17/10/2016
OFICIO DTDS 266/2016</t>
        </r>
      </text>
    </comment>
    <comment ref="N107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19/10/16
MEMO 053/2016 GI</t>
        </r>
      </text>
    </comment>
    <comment ref="N107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29/07/15
MEMO GUE/NAA 123/15
ALTERADO EM 13/07/2016
MEMO GUE 89/2016
ALTERADO EM 28/09/16
CONFORME RELÇÃO ENTREGUE PELA GERÊNCIA
ALTERADO EM 24/10/2016
A PARTIR DE 19/10/2016
MEMO GUE 131/2016
</t>
        </r>
      </text>
    </comment>
    <comment ref="N108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10/08/15
MEMO NACI/GCC 083/2015
ALTERADO EM 02/09/2016
MEMO NAC/GCC 058/2016
A PARTIR DE 01/09/2016</t>
        </r>
      </text>
    </comment>
    <comment ref="N108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11/11/16
MEMO GI 064/2016
ANTES (3ª)10:00/06:00(4ª)</t>
        </r>
      </text>
    </comment>
    <comment ref="I108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141/2016
ANTES (MEDICINA INTERNA)</t>
        </r>
      </text>
    </comment>
    <comment ref="N109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memo 27/2016
a partir de 06/06/16</t>
        </r>
      </text>
    </comment>
    <comment ref="N109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01/11/2016
MEMORANDO 144/2016
ERA 07:00/13:15
ALTERADO EM 28/09/16
CONFORME RELAÇÃO ENTREGUE PELA GERÊNCIA
alterado novamente a partir de 02/05/2016
era 20:00/08:00
memo 48/2016
alterado novamente em 26/10/15
antes 19:00/07:00
conforme escala de trabalho
ALTERADO EM 29/07/15
ANTES (06:00/12:15)
MEMO GUE/NAA 121/15
</t>
        </r>
      </text>
    </comment>
    <comment ref="N110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13/10/16
A PARTIR DE 10/10/2016
MEMO NDIMG 260/2016
</t>
        </r>
      </text>
    </comment>
    <comment ref="R110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18/10/2016</t>
        </r>
      </text>
    </comment>
    <comment ref="N110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13/06/16
ANTES (07:00/13:15)
MEMO 034/N.A.C</t>
        </r>
      </text>
    </comment>
    <comment ref="F110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DESIGNAÇÃO NO DOE DE 06/08/2016
ANTES (AUX DE ENF)</t>
        </r>
      </text>
    </comment>
    <comment ref="N110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em 26/10/2015
conforme escala de trabalho</t>
        </r>
      </text>
    </comment>
    <comment ref="B111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17/06/16
ANTES ESTAVA PV 2</t>
        </r>
      </text>
    </comment>
    <comment ref="N111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08/20
alterado em 27/08/15
conforme escala de agosto
</t>
        </r>
      </text>
    </comment>
    <comment ref="I111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31/08/2016
MEMO 68/2016 NUE
ANTES (URGÊNCIA E EMERGÊNCIA)
ALTERADO EM 03/11/2016
A PARTIR DE 01/11/2016
MEMO DNEMI 141/2016
ANTES (MEDICINA INTERNA)</t>
        </r>
      </text>
    </comment>
    <comment ref="N111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02/08/2016
MEMO SND 057/2016
ANTES (07:00/13:15)</t>
        </r>
      </text>
    </comment>
    <comment ref="N111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A PARTIR DE 01/03/16
MEMO 07/2016</t>
        </r>
      </text>
    </comment>
    <comment ref="N112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07:00/13:15
alterado a partir de 16/05/2016
memo 025/nac 2016</t>
        </r>
      </text>
    </comment>
    <comment ref="E112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antes
rosangela oliveira da silva santos
aletrado em 31/05/2016</t>
        </r>
      </text>
    </comment>
    <comment ref="N112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(14:00/20:15)
MEMO 046/2015</t>
        </r>
      </text>
    </comment>
    <comment ref="I112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05/05/2016  POR DECISAO DA MADALENA SEM OFICIO DE APRESENTAÇÃO       ANTES (FORM APRIM)</t>
        </r>
      </text>
    </comment>
    <comment ref="L113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INICIO NO PADRE BENTO
04/11/2016
</t>
        </r>
      </text>
    </comment>
    <comment ref="D113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inserido o digito em 26/02/2016</t>
        </r>
      </text>
    </comment>
    <comment ref="N113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novamente em 25/11/2015
memo 169/2015
era 07:30/19:30
alterado em 29/10/15
conforme escala de trabalho
ALTERADO EM 23/06/15
ANTES (08:00/20:00)
MEMO 046/2015</t>
        </r>
      </text>
    </comment>
    <comment ref="N114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(19:00/07:00)
MEMO 046/2015</t>
        </r>
      </text>
    </comment>
    <comment ref="N114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22/06/15
ANTES (07:00/13:15)
MEMO GUE/NAA 098/15
ALTERADO EM 08/08/16
MEMO DNEMI 100/2016
ANTES (07:00/13:15)</t>
        </r>
      </text>
    </comment>
    <comment ref="N115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voltou a ser 07:00/19:00
em 19/09/2016
memo 49/2016
era 07:00 as 19:00
alterado a partir de 05/09/2016
memo 047/2016</t>
        </r>
      </text>
    </comment>
    <comment ref="N115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22/06/16
OFICIO GAI 034/2016
ANTES (08:30/20:30)</t>
        </r>
      </text>
    </comment>
    <comment ref="N115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11/10/16
A PARTIR DE 10/11/16
MEMO NUE 089/2016
ANTES (19:00/07:00)</t>
        </r>
      </text>
    </comment>
    <comment ref="N115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06:45/13:00
alterado em 29/10/15
conforme escala de trabalho</t>
        </r>
      </text>
    </comment>
    <comment ref="N116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01/01/16
MEMO 096/2015
ALTERADO EM 22/06/15
MEMO NAD 027/2015'
ALTERADO EM 11/10/2016
CONFORME RELAÇÃO ENTREGUE PELA GERÊNCIA</t>
        </r>
      </text>
    </comment>
    <comment ref="N116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13:00/19:15
alterado a partir de 01/01/16
memo 425/2015
ALTERADO EM 03/10/16
A PARTIR DE 03/10/16
MEMO NDIMG 258/2016
ANTES (07:00/13:15)</t>
        </r>
      </text>
    </comment>
    <comment ref="N117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antes 06:30/12:45 (2,4,6)
13:30/19:45 (3,5)
alterado a partir de 01/04/16
memo 31/2016 - 23/03/16
</t>
        </r>
      </text>
    </comment>
    <comment ref="N117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a partir de 01/06/2016
memo 015/16
</t>
        </r>
      </text>
    </comment>
    <comment ref="N117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conforme escala de trabalho de outubro de 2015</t>
        </r>
      </text>
    </comment>
    <comment ref="N118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16/09/16
A PARTIR DE 15/06/16
MEMO SESMT 017/2016
ANTES (12:30/16:30</t>
        </r>
      </text>
    </comment>
    <comment ref="N118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24/10/16
A PARTIR DE 24/10/2016
MEMO GMI 065/2016
ANTES (07:30/13:45)</t>
        </r>
      </text>
    </comment>
    <comment ref="N118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28/09/16
CONFORME RELAÇÃO ENTREGUE PELA GERÊNCIA</t>
        </r>
      </text>
    </comment>
    <comment ref="V118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
24/09/15
</t>
        </r>
      </text>
    </comment>
    <comment ref="N119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09/06/15
ANTES (19:00/07:00 (6ª)</t>
        </r>
      </text>
    </comment>
    <comment ref="N119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01/10/2016
MEMO 58/2016
ERA 07:00/16:00
ALTERADO EM 22/06/2016
OFICIO GAI 026/2016
ANTES (07:00/19:00)</t>
        </r>
      </text>
    </comment>
    <comment ref="N119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em 25/11/2015
memo 169/2015</t>
        </r>
      </text>
    </comment>
    <comment ref="N119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08/08/16
MEMO DNEMI 107/2016
ANTES (13:00/19:15)</t>
        </r>
      </text>
    </comment>
    <comment ref="N120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05/08/16
MEMO GAI 443/2016
ANTES (08:00/14:15)
ALTERADO EM 16/09/2016
MEMO SND 082/2016
</t>
        </r>
      </text>
    </comment>
    <comment ref="N120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novamente
era 12:00/18:15
alterado em 29/10/15
conforme escala de trabalho
ALTERADO EM 23/06/15
ANTES (07:00/13:15)
MEMO 046/2015</t>
        </r>
      </text>
    </comment>
    <comment ref="N120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07/10/16
CONFORME RELAÇÃO ENTREGUE PELA GERÊNCIA</t>
        </r>
      </text>
    </comment>
    <comment ref="F120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DESIGNADA NO CARGO EM 01/07/2016
ANTES (ENFERMEIRO)</t>
        </r>
      </text>
    </comment>
    <comment ref="N120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A PARTIR DE 02/12/2015
MEMO 173/2015
era 07:00/13:15
alterado em 29/10/15
conforme escala de trabalho
ALTERADO EM 07/07/2016
MEMO NUE 027/2016
ANTES (06:00/18:00)</t>
        </r>
      </text>
    </comment>
    <comment ref="N121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 era 07:00/19:00
alterado em 26/10/15
conforme escala de trabalho</t>
        </r>
      </text>
    </comment>
    <comment ref="N121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02/06/2016
MEMO NUE 052/2016
ANTES (19:00/07:00)</t>
        </r>
      </text>
    </comment>
    <comment ref="E121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SIMONE RODRIGUES ALVES DIAS CARVALHO BRUNELLI
alterado em 01/09/15
DOE. 14/08/15</t>
        </r>
      </text>
    </comment>
    <comment ref="V121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25/10/2016
CONFORME CONTA DE LUZ
</t>
        </r>
      </text>
    </comment>
    <comment ref="N121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13/07/15
ANTES (13:00/17:15)
MEMO NDIMG 241/2015</t>
        </r>
      </text>
    </comment>
    <comment ref="N122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01/07/15
MEMO 24/2015
ERA 07:00/19:00
</t>
        </r>
      </text>
    </comment>
    <comment ref="I122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26/10/16
A PARTIR DE 01/11/2016
MEMO CC/CME 078/2016
ANTES (CLÍNICA CIRÚRGICA)</t>
        </r>
      </text>
    </comment>
    <comment ref="N122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em 01/06/2016
memo 38/2016
</t>
        </r>
      </text>
    </comment>
    <comment ref="F122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21/07/15
ANTES (DIR TÉC SAÚDE I)
OFICIO DE CESSAÇÃO DTDS 104/2015</t>
        </r>
      </text>
    </comment>
    <comment ref="N122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23/06/15
ANTES (09:00/15:15)
MEMO 046/2015</t>
        </r>
      </text>
    </comment>
    <comment ref="E123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11/07/16
ANTES ( SONIA DE FATIMA NEVES BARBOSA)</t>
        </r>
      </text>
    </comment>
    <comment ref="N123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11:00/17:00
alterado em 02/10/15
memo 047/2015
</t>
        </r>
      </text>
    </comment>
    <comment ref="N123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01/10/2016
MEMO 137/2016
</t>
        </r>
      </text>
    </comment>
    <comment ref="I124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OFICIO DE APRESENTAÇÃO N 642/2016 DE 28/07/2016 A PARTIR DE 01/06/16
ANTES (ADM INFRAESTRUTURA)</t>
        </r>
      </text>
    </comment>
    <comment ref="N125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06/10/16
A PARTIR DE 03/10/16
MEMO NDIMG 254/2016
ANTES (19:00/07:00)</t>
        </r>
      </text>
    </comment>
    <comment ref="N125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12:00/18:15
ALTERADO A PARTIR DE 11/01/2016
MEMO 001/2016
ALTERADO EM 03/08/2016
MEMO GMI 036/2016
ANTES (07:00/13:15)</t>
        </r>
      </text>
    </comment>
    <comment ref="I1254" authorId="0" shapeId="0">
      <text>
        <r>
          <rPr>
            <b/>
            <sz val="12"/>
            <color indexed="81"/>
            <rFont val="Tahoma"/>
            <family val="2"/>
          </rPr>
          <t>PESSOAL:</t>
        </r>
        <r>
          <rPr>
            <sz val="12"/>
            <color indexed="81"/>
            <rFont val="Tahoma"/>
            <family val="2"/>
          </rPr>
          <t xml:space="preserve">
era URGENCIA EMERGENCIA
permuta com CAROLINA CINTYA SIMOES BORGES a partir de 18/04/2016 
memo 039/2016</t>
        </r>
      </text>
    </comment>
    <comment ref="N125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07:00/13:15
alterado a partir de 25/04/2016
memo 38/2016</t>
        </r>
      </text>
    </comment>
    <comment ref="E125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13/04/16
ANTES (TAINAN ANACLETO ROSA)</t>
        </r>
      </text>
    </comment>
    <comment ref="N126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29/07/15
ANTES (19:00/07:00)
MEMO GUE/NAA 121/15</t>
        </r>
      </text>
    </comment>
    <comment ref="F126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antes DIRETOR I
cessado em 20/06/2016
doe 01/09/2016</t>
        </r>
      </text>
    </comment>
    <comment ref="I127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21/06/16
OFÍCIO DE APRESENTAÇÃO 297/2016
ANTES (MEDICINA INTERNA)</t>
        </r>
      </text>
    </comment>
    <comment ref="I127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06/07/15
ANTES (MEDICINA INTERNA)
MEMO CCIH/CHPBG 39/2015</t>
        </r>
      </text>
    </comment>
    <comment ref="N127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07:00/13:15
ALTERADO A PARTIR DE 10/08/2016
MEMO 213/2016
</t>
        </r>
      </text>
    </comment>
    <comment ref="N128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31/07/15 CONFORME ESCALA DE AGOSTO 2015
</t>
        </r>
      </text>
    </comment>
    <comment ref="N128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18:00/06:00
ALTERADO A PARTIR DE 02/12/2015
MEMO 173/2015</t>
        </r>
      </text>
    </comment>
    <comment ref="N128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01/10/2016
MEMO 136/2016
</t>
        </r>
      </text>
    </comment>
    <comment ref="I128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16/11/16
A PARTIR DE 01/11/2016
MEMO DNEMI 147/2016
ANTES (MEDICINA INTERNA)</t>
        </r>
      </text>
    </comment>
    <comment ref="N128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06:00/18:00
alterado em 29/10/15
conforme escala de trabalho
ALTERADO EM 16/11/2016
A PARTIR DE 01/11/2016
MEMO DNEMI 147/2016
ANTES (07:00/19:00)</t>
        </r>
      </text>
    </comment>
    <comment ref="N128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em 26/10/15
conforme escala de trabalho</t>
        </r>
      </text>
    </comment>
    <comment ref="C128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00789366
ALTERADO EM 29/08/2016
</t>
        </r>
      </text>
    </comment>
    <comment ref="N128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07:00/13:15
alterado a partir 01/01/2016
memo 088/15
</t>
        </r>
      </text>
    </comment>
    <comment ref="V128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14/01/16
CONFORME COPIA DE CONTA DE AGUA
</t>
        </r>
      </text>
    </comment>
    <comment ref="N129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01/07/15
MEMO 25/2015
ERA 07:30/19:30
</t>
        </r>
      </text>
    </comment>
    <comment ref="D129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adicionado digito em 10/08/2016
</t>
        </r>
      </text>
    </comment>
    <comment ref="D129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adicionado o digito em 23/05/2016</t>
        </r>
      </text>
    </comment>
    <comment ref="N129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07:00/13:15
alterado a partir de 02/02/16
memo 03/2016
ALTERADO EM 31/08/2016
A PARTIR DE 01/09/2016
MEMO 075/2016
ANTES (09:00/15:15)</t>
        </r>
      </text>
    </comment>
    <comment ref="I129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11/06/15
ANTES (CLINICA CIRÚRGICA)</t>
        </r>
      </text>
    </comment>
    <comment ref="N129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A PARTIR DE 03/10/2016
MEMO 255/2016
alterado a partir de 04/04/2016
memo 079/2016</t>
        </r>
      </text>
    </comment>
    <comment ref="N130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29/07/15
ANTES (07:00/19:00)
MEMO GUE/NAA 121/15</t>
        </r>
      </text>
    </comment>
    <comment ref="N130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24/06/15
ANTES (13:00/17:00)
MEMO: NDIMG 220/2015</t>
        </r>
      </text>
    </comment>
    <comment ref="E131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CRACHÁ DE APROXIMAÇÃO VALIDO ATÉ 22/08/2016</t>
        </r>
      </text>
    </comment>
    <comment ref="Q1311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13/08/15</t>
        </r>
      </text>
    </comment>
    <comment ref="N1312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A PARTIR DE 01/03/16
MEMO 07/2016
ERA 09:00/15:15
alterado em 20/10/15
memo 162/2015
</t>
        </r>
      </text>
    </comment>
    <comment ref="N131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07:00/19:00
ALTERADO EM 28/06/2016
CONFORME RELAÇÃO ENVIADA PELA GERENCIA</t>
        </r>
      </text>
    </comment>
    <comment ref="V131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16/02/16
CONFORME CONTA DE LUZ
</t>
        </r>
      </text>
    </comment>
    <comment ref="H131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comunicações adm
alterado em 22/10/15
memo 090/2015</t>
        </r>
      </text>
    </comment>
    <comment ref="N131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13/06/16
ANTES (08:00/17:00)
MEMO 034/N.A.C</t>
        </r>
      </text>
    </comment>
    <comment ref="N1319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19:00/07:00
ALTERADO A PARTIR DE 01/02/2016
MEMO 3/2016</t>
        </r>
      </text>
    </comment>
    <comment ref="N1324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10:00/16:15
alterado em 26/10/15
conforme escala de trabalho
ALTERADO EM 08/08/16
MEMO DNEMI 100/2016
ANTES (10:00/16:15)</t>
        </r>
      </text>
    </comment>
    <comment ref="N132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07:00/16:00 (4ª) 07:00/19:00 (5ª)
alterado em 18/08/15
memo 56/2015
ALTERADO EM 02/08/2016
MEMO NAD 035/2016
ALTERADO EM 11/10/2016
CONFORME RELAÇÃO ENTREGUE PELA GERÊNCIA</t>
        </r>
      </text>
    </comment>
    <comment ref="N133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02/08/2016
MEMO GCC 044/2016</t>
        </r>
      </text>
    </comment>
    <comment ref="N133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• alterado em 18/05/15
despacho ger clin cir 027/2015
• DR MADALENA PEDIU PARA DEIXAR HORÁRIO LIVRE NO BIOTIME
ALTERADO EM 07/10/16
CONFORME RELAÇÃO ENTREGUE PELA GERÊNCIA</t>
        </r>
      </text>
    </comment>
    <comment ref="M133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20 horas
alterado a partir de 11/05/2016 doe de 13/05/16</t>
        </r>
      </text>
    </comment>
    <comment ref="N1338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jornada livre, autorizado pela LEILA, PODE SER FOLGUISTA
conforme memo 397/2015
alterado em 25/11/2015
HORÁRIO 19:00/07:00 (3ª) 11:00/19:00 (SAB)
   </t>
        </r>
      </text>
    </comment>
    <comment ref="I134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03/11/2016
A PARTIR DE 01/11/2016
MEMO DNEMI 141/2016
ANTES (MEDICINA INTERNA)</t>
        </r>
      </text>
    </comment>
    <comment ref="N1340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04/03/16
CONFORME OFICIO DNAEC 31/16
ANTES( 07:00/19:00)</t>
        </r>
      </text>
    </comment>
    <comment ref="I134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22/06/15
ANTES (MEDICINA INTERNA)
OFICIO DTDS 108/2015</t>
        </r>
      </text>
    </comment>
    <comment ref="N1347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22/06/15
ANTES (6º 11:00/07:00 SAB)
OFICIO DTDS 108/2015</t>
        </r>
      </text>
    </comment>
    <comment ref="N1353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22/06/15
ANTES (07:00/13:15)
MEMO DNAC 070/15
</t>
        </r>
      </text>
    </comment>
    <comment ref="I1355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ALTERADO EM 12/08/15
ANTES (MEDICINA INTERNA - ENFERMAGEM)
OFÍCIO DE APRESENTAÇÃO</t>
        </r>
      </text>
    </comment>
    <comment ref="N1356" authorId="0" shapeId="0">
      <text>
        <r>
          <rPr>
            <b/>
            <sz val="9"/>
            <color indexed="81"/>
            <rFont val="Tahoma"/>
            <family val="2"/>
          </rPr>
          <t>PESSOAL:</t>
        </r>
        <r>
          <rPr>
            <sz val="9"/>
            <color indexed="81"/>
            <rFont val="Tahoma"/>
            <family val="2"/>
          </rPr>
          <t xml:space="preserve">
era 12:00/18:15
alterado a partir de 29/02/2016
memo 10/2016
ALTERADO EM 16/06/2016
MEMO NDCH 40/2016
ANTES (11:00/17:15)</t>
        </r>
      </text>
    </comment>
  </commentList>
</comments>
</file>

<file path=xl/sharedStrings.xml><?xml version="1.0" encoding="utf-8"?>
<sst xmlns="http://schemas.openxmlformats.org/spreadsheetml/2006/main" count="19449" uniqueCount="6471">
  <si>
    <t>RS</t>
  </si>
  <si>
    <t>PV</t>
  </si>
  <si>
    <t xml:space="preserve">NOME </t>
  </si>
  <si>
    <t>GERÊNCIA</t>
  </si>
  <si>
    <t>D.O.E.</t>
  </si>
  <si>
    <t>PERICIA</t>
  </si>
  <si>
    <t>OBS</t>
  </si>
  <si>
    <t>INICIO</t>
  </si>
  <si>
    <t>TÉRMINO</t>
  </si>
  <si>
    <t>DG</t>
  </si>
  <si>
    <r>
      <t xml:space="preserve">PERÍODO  ATESTADO                     </t>
    </r>
    <r>
      <rPr>
        <b/>
        <u/>
        <sz val="10"/>
        <color rgb="FFFF0000"/>
        <rFont val="Calibri"/>
        <family val="2"/>
        <scheme val="minor"/>
      </rPr>
      <t xml:space="preserve">  ( GPM)</t>
    </r>
  </si>
  <si>
    <t>OBSERVAÇÃO</t>
  </si>
  <si>
    <t>RG</t>
  </si>
  <si>
    <t>CARGO</t>
  </si>
  <si>
    <t>RJ</t>
  </si>
  <si>
    <t>DÍGITO</t>
  </si>
  <si>
    <t>NOME</t>
  </si>
  <si>
    <t>CARGOS</t>
  </si>
  <si>
    <t>SUB-NÚCLEO</t>
  </si>
  <si>
    <t>NÚCLEO</t>
  </si>
  <si>
    <t>REGIME JURÍDICO</t>
  </si>
  <si>
    <t>NASCTO</t>
  </si>
  <si>
    <t>EXERCÍCIO</t>
  </si>
  <si>
    <t>C_HORARIA</t>
  </si>
  <si>
    <t>HORÁRIO</t>
  </si>
  <si>
    <t>QUANTITATIVO</t>
  </si>
  <si>
    <t>QUANT. POR GERÊNCIA</t>
  </si>
  <si>
    <t>PT</t>
  </si>
  <si>
    <t>PIS</t>
  </si>
  <si>
    <t>CPF</t>
  </si>
  <si>
    <t>TELEFONE</t>
  </si>
  <si>
    <t>CELULAR</t>
  </si>
  <si>
    <t>ENDEREÇO</t>
  </si>
  <si>
    <t>BAIRRO</t>
  </si>
  <si>
    <t>MUNICIPIO</t>
  </si>
  <si>
    <t>CEP</t>
  </si>
  <si>
    <t>5</t>
  </si>
  <si>
    <t>06629571</t>
  </si>
  <si>
    <t>3</t>
  </si>
  <si>
    <t>ABRÃO GEORGES RESTOM</t>
  </si>
  <si>
    <t>MÉDICO II</t>
  </si>
  <si>
    <t>ARQUIVO MÉDICO</t>
  </si>
  <si>
    <t>INFORMAÇÕES</t>
  </si>
  <si>
    <t>EFETIVO</t>
  </si>
  <si>
    <t>07:30/18:30 (2ª E 4ª)</t>
  </si>
  <si>
    <t xml:space="preserve"> 18070680070</t>
  </si>
  <si>
    <t>AL. EUCALIPTO, 203</t>
  </si>
  <si>
    <t>CENTRO</t>
  </si>
  <si>
    <t>MAIRIPORÃ</t>
  </si>
  <si>
    <t>6</t>
  </si>
  <si>
    <t>ABRÃO GEORGES RESTOM.</t>
  </si>
  <si>
    <t>07:30/18:30 (3ª E 5ª)</t>
  </si>
  <si>
    <t>1</t>
  </si>
  <si>
    <t>23374012</t>
  </si>
  <si>
    <t>0</t>
  </si>
  <si>
    <t>ADAHILZA DOS SANTOS ALMEIDA A REIS</t>
  </si>
  <si>
    <t>AUX SERV GER</t>
  </si>
  <si>
    <t>RECEPÇÃO AMB OFTALMO</t>
  </si>
  <si>
    <t>AMB OFTALMOLOGIA</t>
  </si>
  <si>
    <t>CLÍNICA CIRÚRGICA</t>
  </si>
  <si>
    <t>07:00/13:15</t>
  </si>
  <si>
    <t>12501615605</t>
  </si>
  <si>
    <t>AV. TOMÉ DE SOUZA, 33</t>
  </si>
  <si>
    <t>JARDIM VILA GALVÃO</t>
  </si>
  <si>
    <t>GUARULHOS</t>
  </si>
  <si>
    <t>04583257</t>
  </si>
  <si>
    <t>2</t>
  </si>
  <si>
    <t>ADAIR EVANGELISTA DA SILVA</t>
  </si>
  <si>
    <t>FINANÇAS</t>
  </si>
  <si>
    <t>ADM INFRAESTRUTURA</t>
  </si>
  <si>
    <t>08:30/17:30</t>
  </si>
  <si>
    <t>AUX SERV GER - aposentado</t>
  </si>
  <si>
    <t>10556600794</t>
  </si>
  <si>
    <t>RUA LEA, 05</t>
  </si>
  <si>
    <t>JARDIM LEDA</t>
  </si>
  <si>
    <t>27664970</t>
  </si>
  <si>
    <t>9</t>
  </si>
  <si>
    <t>ADALBERTO GOMES DO VALE</t>
  </si>
  <si>
    <t>TÉC DE ENFERMAGEM</t>
  </si>
  <si>
    <t>UTI</t>
  </si>
  <si>
    <t>URGÊNCIA EMERGÊNCIA</t>
  </si>
  <si>
    <t>19:00/07:00</t>
  </si>
  <si>
    <t>12688292899</t>
  </si>
  <si>
    <t>96395-1428</t>
  </si>
  <si>
    <t>RUA PLINIO GOBO, 71</t>
  </si>
  <si>
    <t>VL HELENA</t>
  </si>
  <si>
    <t>SUZANO</t>
  </si>
  <si>
    <t>12154717</t>
  </si>
  <si>
    <t>ADÉLIA FERREIRA CALADO</t>
  </si>
  <si>
    <t>AUX DE ENF</t>
  </si>
  <si>
    <t>CMF</t>
  </si>
  <si>
    <t>CLÍNICA MÉDICA</t>
  </si>
  <si>
    <t>MEDICINA INTERNA</t>
  </si>
  <si>
    <t>07:00/19:00</t>
  </si>
  <si>
    <t>18076192205</t>
  </si>
  <si>
    <t>RUA JOSÉ MANOEL LOPES, 80</t>
  </si>
  <si>
    <t>JARDIM NOVA IPANEMA</t>
  </si>
  <si>
    <t>ADELINA AYRES DA COSTA</t>
  </si>
  <si>
    <t>AGENTE DE SAÚDE</t>
  </si>
  <si>
    <t>AGENTE DE SAÚDE - aposentado</t>
  </si>
  <si>
    <t>07697477</t>
  </si>
  <si>
    <t>7</t>
  </si>
  <si>
    <t>ADEMIR EVANGELISTA</t>
  </si>
  <si>
    <t>AUXILIAR DE SAÚDE</t>
  </si>
  <si>
    <t>APOIO ADM CLIN CIR</t>
  </si>
  <si>
    <t>APOIO ADM EQUIPE DE ENFERMAGEM</t>
  </si>
  <si>
    <t>CLT</t>
  </si>
  <si>
    <t>AUXILIAR DE SAÚDE - aposentado</t>
  </si>
  <si>
    <t>10432475300</t>
  </si>
  <si>
    <t>RUA CAMILO, 102</t>
  </si>
  <si>
    <t>JARDIM FLOR DA MANHA</t>
  </si>
  <si>
    <t>35654438</t>
  </si>
  <si>
    <t>ADENILDE CANDIDA TAVARES</t>
  </si>
  <si>
    <t>TÉC DE RAD</t>
  </si>
  <si>
    <t>DIAG IMAG E MET GRAF</t>
  </si>
  <si>
    <t>AP DIAG TERAP</t>
  </si>
  <si>
    <t>19:00/07:00 (2ª) 23:00/07:00 (3ª)</t>
  </si>
  <si>
    <t>12543834119</t>
  </si>
  <si>
    <t>RUA COLIBRI, 512</t>
  </si>
  <si>
    <t>PARQUE CONTINENTAL I</t>
  </si>
  <si>
    <t>10708773</t>
  </si>
  <si>
    <t>X</t>
  </si>
  <si>
    <t>ADINA MARIA GOMES DE JESUS</t>
  </si>
  <si>
    <t>APOIO ADM DIR TÉC</t>
  </si>
  <si>
    <t>APOIO ADMINISTRATIVO</t>
  </si>
  <si>
    <t>TÉC DEPTO</t>
  </si>
  <si>
    <t>17039104642</t>
  </si>
  <si>
    <t>RUA PICUIRA, 74</t>
  </si>
  <si>
    <t>PARQUE JUREMA</t>
  </si>
  <si>
    <t>22773810</t>
  </si>
  <si>
    <t>ADRIANA APARECIDA PEDROSO</t>
  </si>
  <si>
    <t>12422633465</t>
  </si>
  <si>
    <t>RUA SOLDADO FRANCISCO DE ALMEIDA, 47 AP 46</t>
  </si>
  <si>
    <t>29694982</t>
  </si>
  <si>
    <t>ADRIANA COSTA DA SILVA</t>
  </si>
  <si>
    <t>OF ADM</t>
  </si>
  <si>
    <t>FARMÁCIA</t>
  </si>
  <si>
    <t>LEI 500/74</t>
  </si>
  <si>
    <t>OF ADM - LS PROLONGADA</t>
  </si>
  <si>
    <t>12670726773</t>
  </si>
  <si>
    <t>RUA BASILIO ALVES MORANGO, 110</t>
  </si>
  <si>
    <t>JARDIM BRASIL</t>
  </si>
  <si>
    <t>SÃO PAULO</t>
  </si>
  <si>
    <t>23037299</t>
  </si>
  <si>
    <t>ADRIANA DE CARVALHO TENÓRIO</t>
  </si>
  <si>
    <t>RECEPÇÃO AMB ESP</t>
  </si>
  <si>
    <t xml:space="preserve"> 12414032253</t>
  </si>
  <si>
    <t>983033785/972402293</t>
  </si>
  <si>
    <t>RUA ILHA BELA, 266</t>
  </si>
  <si>
    <t>PARQUE DAS NAÇÕES</t>
  </si>
  <si>
    <t>18687140</t>
  </si>
  <si>
    <t>ADRIANA MUNIZ RIBEIRO</t>
  </si>
  <si>
    <t>APOIO ADM AMB ESPEC</t>
  </si>
  <si>
    <t>09:00/18:00</t>
  </si>
  <si>
    <t xml:space="preserve"> 18078220257</t>
  </si>
  <si>
    <t>VILA PIRES DO RIO, 175</t>
  </si>
  <si>
    <t>JARDIM GOPOÚVA</t>
  </si>
  <si>
    <t>18530112</t>
  </si>
  <si>
    <t>ADRIANA RODRIGUES LEITE DE ALMEIDA</t>
  </si>
  <si>
    <t>RECEPÇÃO</t>
  </si>
  <si>
    <t>AMB COLOPROCTOLOGIA</t>
  </si>
  <si>
    <t>08:00/14:15</t>
  </si>
  <si>
    <t>12358834361</t>
  </si>
  <si>
    <t>RUA ALPES, 88 ANTIGO 38A</t>
  </si>
  <si>
    <t>JARDIM PRESIDENTE DUTRA</t>
  </si>
  <si>
    <t>ADRIANA SILVA DE MOURA</t>
  </si>
  <si>
    <t>AG TÉC ASS SAÚDE (NUTRICIONISTA)</t>
  </si>
  <si>
    <t>NUTRIÇÃO</t>
  </si>
  <si>
    <t>ATAS (NUTRICIONISTA) - transferido</t>
  </si>
  <si>
    <t>27059935</t>
  </si>
  <si>
    <t>ADRIANO BRUZATI GASPAR DE ALMEIDA</t>
  </si>
  <si>
    <t>PRONTO SOCORRO</t>
  </si>
  <si>
    <t>12450279786</t>
  </si>
  <si>
    <t>RUA OLGA BENARIO, 373</t>
  </si>
  <si>
    <t>ANITA GARIBALDI</t>
  </si>
  <si>
    <t>4</t>
  </si>
  <si>
    <t>20208801</t>
  </si>
  <si>
    <t>AFONSO POLIMANTI JUNIOR</t>
  </si>
  <si>
    <t>(3ª)07:00/07:00(4ª)</t>
  </si>
  <si>
    <t>17061489780</t>
  </si>
  <si>
    <t>AV. JOAQUIM DE ALMEIDA, 263</t>
  </si>
  <si>
    <t>MIRANDOPOLIS</t>
  </si>
  <si>
    <t>15147761</t>
  </si>
  <si>
    <t>AGDA VALÉRIA CABRAL MORAES</t>
  </si>
  <si>
    <t>RAIO X</t>
  </si>
  <si>
    <t>AUX SERV GER - aguardando</t>
  </si>
  <si>
    <t xml:space="preserve"> 18071715951</t>
  </si>
  <si>
    <t>RUA URUTAÍ, 47</t>
  </si>
  <si>
    <t>CAPITÃO RABELO</t>
  </si>
  <si>
    <t>18688542</t>
  </si>
  <si>
    <t>AGNALDO RODRIGUES DOS SANTOS</t>
  </si>
  <si>
    <t>SUB FROTA</t>
  </si>
  <si>
    <t>12008808752</t>
  </si>
  <si>
    <t>RUA ARARA, 292 BLOCO 4B AP 412</t>
  </si>
  <si>
    <t>JARDIM VALÉRIA</t>
  </si>
  <si>
    <t>07540564</t>
  </si>
  <si>
    <t>AGUINALDO BARCELOS DE SOUZA</t>
  </si>
  <si>
    <t>MÉDICO III</t>
  </si>
  <si>
    <t>AMB CLÍNICO II ESPECIALIDADES</t>
  </si>
  <si>
    <t>AMB CLÍNICO II</t>
  </si>
  <si>
    <t>07:00/12:00 (2ª A 5ª) 07:00/11:00 (6ª)</t>
  </si>
  <si>
    <t>10397670025</t>
  </si>
  <si>
    <t>RUA ORONTES, 125</t>
  </si>
  <si>
    <t>CITY AMÉRICA</t>
  </si>
  <si>
    <t>994462310</t>
  </si>
  <si>
    <t>24305661</t>
  </si>
  <si>
    <t>8</t>
  </si>
  <si>
    <t>AGUINALDO GOMES DA SILVA</t>
  </si>
  <si>
    <t>CMA</t>
  </si>
  <si>
    <t>07:30/19:30</t>
  </si>
  <si>
    <t>12396751303</t>
  </si>
  <si>
    <t>RUA JOSÉ FIGLIOLINI, 372</t>
  </si>
  <si>
    <t>VILA NILO</t>
  </si>
  <si>
    <t>AILDO JOSÉ DA SILVA</t>
  </si>
  <si>
    <t>35436914</t>
  </si>
  <si>
    <t>AIRES GERMANO DE MESQUITA</t>
  </si>
  <si>
    <t>13390731813</t>
  </si>
  <si>
    <t>AV. CANGAÍBA, 5.283 CASA 2</t>
  </si>
  <si>
    <t>CANGAIBA</t>
  </si>
  <si>
    <t>ALAN OLIVEIRA ROCHA</t>
  </si>
  <si>
    <t>OFICIAL DE SAÚDE</t>
  </si>
  <si>
    <t>NGP</t>
  </si>
  <si>
    <t>NÚCLEO DE GESTÃO DE PESSOAL</t>
  </si>
  <si>
    <t>RECURSOS HUMANOS</t>
  </si>
  <si>
    <t>11:00/17:15</t>
  </si>
  <si>
    <t>RUA DA FONTE, 84 B</t>
  </si>
  <si>
    <t>JARDIM FELICIDADE</t>
  </si>
  <si>
    <t>26493408</t>
  </si>
  <si>
    <t>ALEKSANDRA DINIZ MONTANHER</t>
  </si>
  <si>
    <t>ENFERMEIRO</t>
  </si>
  <si>
    <t>12787297937</t>
  </si>
  <si>
    <t>96059-3055</t>
  </si>
  <si>
    <t>RUA PASCOAL DANIEL, 47 CASA 3</t>
  </si>
  <si>
    <t>VL GIORDANO</t>
  </si>
  <si>
    <t>19412182</t>
  </si>
  <si>
    <t>ALESSANDRA BELO FERREIRA</t>
  </si>
  <si>
    <t>INTERNAÇÃO</t>
  </si>
  <si>
    <t>INTERNAÇÃO MED INT</t>
  </si>
  <si>
    <t>12465265735</t>
  </si>
  <si>
    <t>RUA CARILAU CERRI, 458</t>
  </si>
  <si>
    <t>JARDIM DIVINOLÂNDIA</t>
  </si>
  <si>
    <t>33764090</t>
  </si>
  <si>
    <t>ALESSANDRA BISPO DE SOUZA NASCIMENTO</t>
  </si>
  <si>
    <t>CONTAS HOSP E VIG EPID</t>
  </si>
  <si>
    <t>10:00/16:15</t>
  </si>
  <si>
    <t>13104814898</t>
  </si>
  <si>
    <t>RUA FERNANDO LUZ, 290 BL 03 APTO 201</t>
  </si>
  <si>
    <t>JARDIM LENIZE</t>
  </si>
  <si>
    <t>29381104</t>
  </si>
  <si>
    <t>ALESSANDRA DE SOUZA MELO BUENO</t>
  </si>
  <si>
    <t>12902052857</t>
  </si>
  <si>
    <t>RUA CORONEL PORTILHO, 102 APTO 32</t>
  </si>
  <si>
    <t>27090068</t>
  </si>
  <si>
    <t>ALESSANDRA FREIRE MADRUGA YOSHIDA</t>
  </si>
  <si>
    <t>14:00/20:15</t>
  </si>
  <si>
    <t xml:space="preserve"> 12921671818</t>
  </si>
  <si>
    <t>98478-1440</t>
  </si>
  <si>
    <t>RUA ROMELANDIA, 78</t>
  </si>
  <si>
    <t>JARDIM SANTA CECÍLIA</t>
  </si>
  <si>
    <t>20842631</t>
  </si>
  <si>
    <t>ALESSANDRA LUCIANA DA SILVA</t>
  </si>
  <si>
    <t>APOIO ADM</t>
  </si>
  <si>
    <t>12432718269</t>
  </si>
  <si>
    <t>994633713/954565015</t>
  </si>
  <si>
    <t>RUA FÁBIO, 399</t>
  </si>
  <si>
    <t>CHACARA BELENZINHO</t>
  </si>
  <si>
    <t>21999618</t>
  </si>
  <si>
    <t>ALESSANDRA MOTA DE PINA MATTION</t>
  </si>
  <si>
    <t>MÉDICO I</t>
  </si>
  <si>
    <t>19:00/07:00 (2ª) + (SAB)10:00/10:00(DOM) A CADA 15 DIAS</t>
  </si>
  <si>
    <t>19003275060</t>
  </si>
  <si>
    <t>RUA ETTORE MATTION, 60</t>
  </si>
  <si>
    <t>JARDIM SÃO BENTO</t>
  </si>
  <si>
    <t>JUNDIAÍ</t>
  </si>
  <si>
    <t>28150267</t>
  </si>
  <si>
    <t>ALEX EDUARDO RIBEIRO</t>
  </si>
  <si>
    <t>(4ª)23:00/07:00(5ª)  - 19:00/07:00 (DOM)</t>
  </si>
  <si>
    <t>12585105891</t>
  </si>
  <si>
    <t>RUA BICUDO DE BRITO, 572</t>
  </si>
  <si>
    <t>VL GUARANI</t>
  </si>
  <si>
    <t>24891942</t>
  </si>
  <si>
    <t>ALEX JESUS SANTOS</t>
  </si>
  <si>
    <t>LABORATÓRIO</t>
  </si>
  <si>
    <t>PATOL CLIN E HEMOT</t>
  </si>
  <si>
    <t xml:space="preserve"> 19006135766</t>
  </si>
  <si>
    <t>RUA JORDÃO CAMARGO DE OLIVEIRA, 144 A</t>
  </si>
  <si>
    <t>JARDIM JOAMAR</t>
  </si>
  <si>
    <t>28886014</t>
  </si>
  <si>
    <t>ALEX MONTEIRO DOS REIS</t>
  </si>
  <si>
    <t>13163179893</t>
  </si>
  <si>
    <t>RUA OLHO D'AGUA DAS FLORES, 67</t>
  </si>
  <si>
    <t>JARDIM CARVALHO</t>
  </si>
  <si>
    <t>28043292</t>
  </si>
  <si>
    <t>ALEX SANDRO BUCK</t>
  </si>
  <si>
    <t>18:00/06:00</t>
  </si>
  <si>
    <t>12547137129</t>
  </si>
  <si>
    <t>RUA ANTONIO LEÃO, 255</t>
  </si>
  <si>
    <t>VILA PARANAGUA</t>
  </si>
  <si>
    <t>23928844</t>
  </si>
  <si>
    <t>ALEXANDRE BARBOZA ILANA</t>
  </si>
  <si>
    <t>18076083872</t>
  </si>
  <si>
    <t>RUA JOVITA ANA DE JESUS, 19</t>
  </si>
  <si>
    <t>JARDIM FORTALEZA</t>
  </si>
  <si>
    <t>22309517</t>
  </si>
  <si>
    <t>ALEXANDRE CONTI MARRA</t>
  </si>
  <si>
    <t>(5ª)19:00/15:00(6ª)</t>
  </si>
  <si>
    <t>12457668192</t>
  </si>
  <si>
    <t>RUA VERGUEIRO, 3645 AP 1305</t>
  </si>
  <si>
    <t>VL MARIANA</t>
  </si>
  <si>
    <t>20725105</t>
  </si>
  <si>
    <t>ALEXANDRE MELHADOS</t>
  </si>
  <si>
    <t>12292996636</t>
  </si>
  <si>
    <t>RUA CAÇADA REAL, 128</t>
  </si>
  <si>
    <t>VL GRANADA</t>
  </si>
  <si>
    <t>08857958</t>
  </si>
  <si>
    <t>ALEXANDRE PIVA SOBRINHO</t>
  </si>
  <si>
    <t>DIR TÉC SAÚDE I</t>
  </si>
  <si>
    <t>AMB INFECTOLOGIA</t>
  </si>
  <si>
    <t>08:00/17:00 (2ª,3ª E 4ª) 09:00/15:00 (5ª)</t>
  </si>
  <si>
    <t>AL. CARAGUATA, 780 - RES DAS HORTENCIAS</t>
  </si>
  <si>
    <t>CAMPOS DA CANTAREIRA</t>
  </si>
  <si>
    <t>16343318</t>
  </si>
  <si>
    <t>ALICE MANSOUR FIGUEIRA DE SOUSA</t>
  </si>
  <si>
    <t>ATAS (FARMACÊUTICO)</t>
  </si>
  <si>
    <t>07:30/13:45</t>
  </si>
  <si>
    <t>18018022785</t>
  </si>
  <si>
    <t>RUA JOÃO DIAS CERQUEIRA, 119</t>
  </si>
  <si>
    <t>BORTOLANDIA</t>
  </si>
  <si>
    <t>12078497</t>
  </si>
  <si>
    <t>ALICE MENDES</t>
  </si>
  <si>
    <t>TÉC DE LAB</t>
  </si>
  <si>
    <t>AG TRANSFUSIONAL</t>
  </si>
  <si>
    <t>12211421883</t>
  </si>
  <si>
    <t>RUA MARCELINO PETITO, 431 CASA 02</t>
  </si>
  <si>
    <t>VILA CARIOCA</t>
  </si>
  <si>
    <t>43314823</t>
  </si>
  <si>
    <t>ALINE ALMEIDA SILVA</t>
  </si>
  <si>
    <t>20395463690</t>
  </si>
  <si>
    <t>RUA CAMPO GRANDE, Nº 45</t>
  </si>
  <si>
    <t>VILA BARROS</t>
  </si>
  <si>
    <t>21882015</t>
  </si>
  <si>
    <t>ALINE CRISTINA FIORAVANTI LUI</t>
  </si>
  <si>
    <t>P.A OFTALMOLOGIA</t>
  </si>
  <si>
    <t>P.A. OFTALMOLOGIA</t>
  </si>
  <si>
    <t>07:00/19:00 (2ª) 07:00/15:00 (3ª)</t>
  </si>
  <si>
    <t>19046089560</t>
  </si>
  <si>
    <t>RUA LISBOA 518 AP 104</t>
  </si>
  <si>
    <t>PINHEIROS</t>
  </si>
  <si>
    <t>41332346</t>
  </si>
  <si>
    <t>ALINE SANTOS MONTEIRO</t>
  </si>
  <si>
    <t>NUTRIÇÃO E DIETÉTICA</t>
  </si>
  <si>
    <t>19046723685</t>
  </si>
  <si>
    <t>PRAÇA ARARUVA, 53</t>
  </si>
  <si>
    <t>CIDADE PATRIARCA</t>
  </si>
  <si>
    <t>07573487</t>
  </si>
  <si>
    <t>ALINE TEIXEIRA LEITE</t>
  </si>
  <si>
    <t>07:00/11:00 (2ª A 6ª)</t>
  </si>
  <si>
    <t>12323318677</t>
  </si>
  <si>
    <t>RUA CORINTO, 739 APTO 133 B</t>
  </si>
  <si>
    <t>VILA INDIANA</t>
  </si>
  <si>
    <t>13864254</t>
  </si>
  <si>
    <t>ALMIRA RUIVO DA SILVA</t>
  </si>
  <si>
    <t>APOIO ADM LAB CLIN</t>
  </si>
  <si>
    <t>10696884809</t>
  </si>
  <si>
    <t>RUA PRINCESA IZABEL, 709</t>
  </si>
  <si>
    <t>07055-040</t>
  </si>
  <si>
    <t>13748223</t>
  </si>
  <si>
    <t>ALMOS CREPALDI FRANCISCO</t>
  </si>
  <si>
    <t>CONTRATO E MAN EQUIP</t>
  </si>
  <si>
    <t>GESTÃO DE CONTRATOS E MAN DE EQUIP</t>
  </si>
  <si>
    <t>18071633661</t>
  </si>
  <si>
    <t>RUA RUBENS ALVAREZ TAVARES, 68</t>
  </si>
  <si>
    <t>JARDIM VALE DOS MACHADOS</t>
  </si>
  <si>
    <t>16533405</t>
  </si>
  <si>
    <t>ALTAIR SANTANA DE CARVALHO</t>
  </si>
  <si>
    <t>ATAS (BIOLOGISTA)</t>
  </si>
  <si>
    <t>LAB CLIN</t>
  </si>
  <si>
    <t>18072662940</t>
  </si>
  <si>
    <t>AV. BUENOS AIRES, 250 AP 31</t>
  </si>
  <si>
    <t>VL BUENOS AIRES</t>
  </si>
  <si>
    <t>02190312</t>
  </si>
  <si>
    <t>ÁLVARO AUGUSTO RODRIGUES FREITAS</t>
  </si>
  <si>
    <t>2365605348</t>
  </si>
  <si>
    <t>RUA NOVA PALMEIRA, 615 AP 31 BL 15</t>
  </si>
  <si>
    <t>VILA SILVIA</t>
  </si>
  <si>
    <t>03744681</t>
  </si>
  <si>
    <t>ÁLVARO DE AQUINO JUNIOR</t>
  </si>
  <si>
    <t>(2ª)15:00/07:00(3ª)</t>
  </si>
  <si>
    <t>17006005742</t>
  </si>
  <si>
    <t>AV GUARULHOS, 609</t>
  </si>
  <si>
    <t>VL VICENTINA</t>
  </si>
  <si>
    <t>16916162</t>
  </si>
  <si>
    <t>ALZIR ADANS SANTOS CELESTINO</t>
  </si>
  <si>
    <t>ATIV COMPLEMENTARES</t>
  </si>
  <si>
    <t>12129405381</t>
  </si>
  <si>
    <t>ESTRADA DO ELENCO, 4454 BL 6 AP 632</t>
  </si>
  <si>
    <t>PARQUE SANTOS DUMONT</t>
  </si>
  <si>
    <t>42590642</t>
  </si>
  <si>
    <t>AMANDA DE FREITAS OLIVEIRA</t>
  </si>
  <si>
    <t>07:00/15:00 (2ª)  07:00/19:00 (5ª)</t>
  </si>
  <si>
    <t>13234029937</t>
  </si>
  <si>
    <t>RUA HERBERT HOOVER, 149 BL 4 AP 11</t>
  </si>
  <si>
    <t>PALMAS DO TREMEMBÉ</t>
  </si>
  <si>
    <t>46718364</t>
  </si>
  <si>
    <t>AMANDA FRANCISCA DE CARVALHO</t>
  </si>
  <si>
    <t>13:00/19:15</t>
  </si>
  <si>
    <t>20489604336</t>
  </si>
  <si>
    <t>AV PRINCIPE DE GALES Nº 270 BL A3 APT 51</t>
  </si>
  <si>
    <t>JARDIM SANTA INÊS</t>
  </si>
  <si>
    <t>19687137</t>
  </si>
  <si>
    <t>AMAURI GARCIA</t>
  </si>
  <si>
    <t>APOIO ADM / RECEPÇÃO</t>
  </si>
  <si>
    <t>10:00/19:00</t>
  </si>
  <si>
    <t>12166985647</t>
  </si>
  <si>
    <t>RUA LÍDIA GALLONE MERCÚRIO, 132</t>
  </si>
  <si>
    <t>JARDIM SANTA LÍDIA</t>
  </si>
  <si>
    <t>05871257</t>
  </si>
  <si>
    <t>AMAURI LEVY FISCHER</t>
  </si>
  <si>
    <t>(2ª)11:00/07:00(3ª) - 07:00/17:00 (5ª)</t>
  </si>
  <si>
    <t>RUA XEXEUS, 60</t>
  </si>
  <si>
    <t>JARDIM FLAMBOYANT</t>
  </si>
  <si>
    <t>ATIBAIA</t>
  </si>
  <si>
    <t>12641012</t>
  </si>
  <si>
    <t>AMÉLIA FERRAZ DE CAMPOS SCARSO</t>
  </si>
  <si>
    <t>CCA</t>
  </si>
  <si>
    <t>CLÍNICA CIRÚRGICA A (CCA)</t>
  </si>
  <si>
    <t>AUX DE ENF - LS PROLONGADA</t>
  </si>
  <si>
    <t>10721361797</t>
  </si>
  <si>
    <t>RUA DESCALVADO, 151</t>
  </si>
  <si>
    <t>VILA AGUGUST</t>
  </si>
  <si>
    <t>45704130</t>
  </si>
  <si>
    <t>ANA CAROLINA SCARIONI DOMINGOS</t>
  </si>
  <si>
    <t>20154528972</t>
  </si>
  <si>
    <t>RUA CONEGO VALADÃO, 1855</t>
  </si>
  <si>
    <t>VILA AUGUSTA</t>
  </si>
  <si>
    <t>28117717</t>
  </si>
  <si>
    <t>ANA CLAUDIA TEIXEIRA DOS SANTOS</t>
  </si>
  <si>
    <t>APOIO ADM URG EMER</t>
  </si>
  <si>
    <t>12525441682</t>
  </si>
  <si>
    <t>RUA CONEGO VALADÃO, 1539 AP 36</t>
  </si>
  <si>
    <t>23232963</t>
  </si>
  <si>
    <t>ANA ELIZA AMARAL DE OLIVEIRA</t>
  </si>
  <si>
    <t>12090522447</t>
  </si>
  <si>
    <t>RUA IVATUBA, 116</t>
  </si>
  <si>
    <t>JARDIM IPORANGA</t>
  </si>
  <si>
    <t>35414429</t>
  </si>
  <si>
    <t>ANA GRASIELI SALVA PUGA FERREIRA</t>
  </si>
  <si>
    <t>APOIO ADM GER AP DIAG TERAP</t>
  </si>
  <si>
    <t>20210489418</t>
  </si>
  <si>
    <t>AV. PIETRO PETRI, 603</t>
  </si>
  <si>
    <t>TERRA PRETA</t>
  </si>
  <si>
    <t>25203778</t>
  </si>
  <si>
    <t>ANA LUCIA DE SOUZA PAULINO</t>
  </si>
  <si>
    <t>FORMAÇÃO E APRIM</t>
  </si>
  <si>
    <t>12352712272</t>
  </si>
  <si>
    <t>AV. MENDES DA ROCHA, 845 CS 3</t>
  </si>
  <si>
    <t>27828130</t>
  </si>
  <si>
    <t>ANA LUCIA MARTINS</t>
  </si>
  <si>
    <t>19006135758</t>
  </si>
  <si>
    <t>RUA ELIAS DE ALMEIDA, 274</t>
  </si>
  <si>
    <t>PQ CASA DE PEDRA</t>
  </si>
  <si>
    <t>05454894</t>
  </si>
  <si>
    <t>ANA MARIA ALONSO</t>
  </si>
  <si>
    <t>AMB CIRÚRGICO</t>
  </si>
  <si>
    <t>AMB CIRÚRGICO I</t>
  </si>
  <si>
    <t>08:00/17:00 (2ª) 08:00/11:00 (3ª) 08:00/18:00 (5ª)</t>
  </si>
  <si>
    <t>10855750658</t>
  </si>
  <si>
    <t>RUA MANOEL DUTRA, 312 ANTIGO 132</t>
  </si>
  <si>
    <t>JARDIM BELA VISTA</t>
  </si>
  <si>
    <t>16294809</t>
  </si>
  <si>
    <t>ANA MARIA ARATI DE ALMEIDA</t>
  </si>
  <si>
    <t>15:00/19:00 (2ª A 6ª)</t>
  </si>
  <si>
    <t>12038784819</t>
  </si>
  <si>
    <t>RUA DONA ROSALINA MINEIRO,35</t>
  </si>
  <si>
    <t>JARDIM PAULISTA</t>
  </si>
  <si>
    <t>18588680</t>
  </si>
  <si>
    <t>ANA MARIA DA SILVA</t>
  </si>
  <si>
    <t>GESTÃO DE CONTRATOS</t>
  </si>
  <si>
    <t>07:00/16:00</t>
  </si>
  <si>
    <t>12210698032</t>
  </si>
  <si>
    <t>RUA FRANCISCO FOOT S/N APTO 01 D BLOCO 14</t>
  </si>
  <si>
    <t>12363861</t>
  </si>
  <si>
    <t>ANA MARIA DE FREITAS</t>
  </si>
  <si>
    <t>PATRIMÔNIO</t>
  </si>
  <si>
    <t>08:00/17:00</t>
  </si>
  <si>
    <t>10627293058</t>
  </si>
  <si>
    <t>RUA ENGENHEIRO PAULO, 91</t>
  </si>
  <si>
    <t>VL HARMONIA</t>
  </si>
  <si>
    <t>ANA MARIA DE JESUS FONTE</t>
  </si>
  <si>
    <t>AUX DE ENF - aposentado</t>
  </si>
  <si>
    <t>06955917</t>
  </si>
  <si>
    <t>ANA MARIA FAUSTINA DE OLIVEIRA</t>
  </si>
  <si>
    <t>PABX</t>
  </si>
  <si>
    <t>18071819374</t>
  </si>
  <si>
    <t>RUA FRANCISCO FOOT S/N APTO 24 C BLOCO 16</t>
  </si>
  <si>
    <t>06746297</t>
  </si>
  <si>
    <t>ANA PÁSCOA LOPES DOS SANTOS</t>
  </si>
  <si>
    <t>DIGITADOR I</t>
  </si>
  <si>
    <t>TRAVESSA BATOLA, 45</t>
  </si>
  <si>
    <t>JARDIM TRANQUILIDADE</t>
  </si>
  <si>
    <t>23616777</t>
  </si>
  <si>
    <t xml:space="preserve">ANA PAULA ALBUQUERQUE </t>
  </si>
  <si>
    <t>CENTRO CIR E MAT EST</t>
  </si>
  <si>
    <t>12464591639</t>
  </si>
  <si>
    <t>RUA CAMILO, 68</t>
  </si>
  <si>
    <t>JARDIM FLOR DA MONTANHA</t>
  </si>
  <si>
    <t>17946192</t>
  </si>
  <si>
    <t>ANA PAULA ANACLETO LESSA</t>
  </si>
  <si>
    <t>06:00/18:00</t>
  </si>
  <si>
    <t>12409287095</t>
  </si>
  <si>
    <t>98511-7681</t>
  </si>
  <si>
    <t>RUA POA, 193</t>
  </si>
  <si>
    <t>JARDIM SANTA CLARA</t>
  </si>
  <si>
    <t>44259936</t>
  </si>
  <si>
    <t>ANA PAULA DA SILVA RAMOS</t>
  </si>
  <si>
    <t>13:00/18:15</t>
  </si>
  <si>
    <t>12872527240</t>
  </si>
  <si>
    <t>98087-1478</t>
  </si>
  <si>
    <t>RUA ANORI, 91 (ANT 136 A)</t>
  </si>
  <si>
    <t>23855690</t>
  </si>
  <si>
    <t>ANA PAULA DE MEDEIROS</t>
  </si>
  <si>
    <t>12383898807</t>
  </si>
  <si>
    <t>98558-2168</t>
  </si>
  <si>
    <t>AV DA PAZ, 209 BL 5 AP 91</t>
  </si>
  <si>
    <t>JARDIM SÃO JUDAS TADEU</t>
  </si>
  <si>
    <t>22772965</t>
  </si>
  <si>
    <t>ANA PAULA DOS SANTOS</t>
  </si>
  <si>
    <t>18076443755</t>
  </si>
  <si>
    <t>RUA PAPANDUVA,  153</t>
  </si>
  <si>
    <t>ANA PAULA FERNANDES BARBOSA</t>
  </si>
  <si>
    <t>TÉC DE ENFERMAGEM - exonerado</t>
  </si>
  <si>
    <t>17411036</t>
  </si>
  <si>
    <t>ANA PAULA FOSCARDO</t>
  </si>
  <si>
    <t>ENFERMEIRO - LS PROLONGADA</t>
  </si>
  <si>
    <t>12393633830</t>
  </si>
  <si>
    <t>RUA DOM LUIS FELIPE DE ORLEANS,1116</t>
  </si>
  <si>
    <t>VILA MARIA BAIXA</t>
  </si>
  <si>
    <t>17008355</t>
  </si>
  <si>
    <t>ANA PAULA HADLER</t>
  </si>
  <si>
    <t>12325725091</t>
  </si>
  <si>
    <t>RUA MARIA TEREZA,457</t>
  </si>
  <si>
    <t>JARDIM SANTA MENA</t>
  </si>
  <si>
    <t>19554056</t>
  </si>
  <si>
    <t>ANA TELMA VIEIRA DUARTE DOS SANTOS</t>
  </si>
  <si>
    <t>REABILITAÇÃO</t>
  </si>
  <si>
    <t>12:00/18:15</t>
  </si>
  <si>
    <t>12228993346</t>
  </si>
  <si>
    <t>RUA AMADEU BRAGA, 97</t>
  </si>
  <si>
    <t>JARDIM BONANÇA</t>
  </si>
  <si>
    <t>40604353</t>
  </si>
  <si>
    <t>ANACILDA JUSTINO DE SOUSA REIS</t>
  </si>
  <si>
    <t>APOIO ADM GER CLIN CIR</t>
  </si>
  <si>
    <t>13327604893</t>
  </si>
  <si>
    <t>AV MINAS GERAIS, 356 APTO 50</t>
  </si>
  <si>
    <t>SOBERANA</t>
  </si>
  <si>
    <t>15683738</t>
  </si>
  <si>
    <t>ANAIR DONIZETI POSSIDONIO LEME</t>
  </si>
  <si>
    <t>HIG HOSP</t>
  </si>
  <si>
    <t>12028799473</t>
  </si>
  <si>
    <t>RUA DONA DICA, 171 CASA 01</t>
  </si>
  <si>
    <t>24407261</t>
  </si>
  <si>
    <t>ANDERSON DE ARAUJO GALVÃO</t>
  </si>
  <si>
    <t>APOIO ADM / C.C</t>
  </si>
  <si>
    <t>12454936412</t>
  </si>
  <si>
    <t>RUA MARIA SIEGLINDE, 38 APTO 23</t>
  </si>
  <si>
    <t>25737111</t>
  </si>
  <si>
    <t>ANDERSON MORAIS DE OLIVEIRA</t>
  </si>
  <si>
    <t>06:00/12:15</t>
  </si>
  <si>
    <t>12487897041</t>
  </si>
  <si>
    <t>ESTRADA MUNICIPAL DOS ABREUS, 1350 CASA 1</t>
  </si>
  <si>
    <t>JARDIM LUCIANA</t>
  </si>
  <si>
    <t>FRANCO DA ROCHA</t>
  </si>
  <si>
    <t>05302699</t>
  </si>
  <si>
    <t>M</t>
  </si>
  <si>
    <t>ANDERSON RODRIGO SOUZA</t>
  </si>
  <si>
    <t>(DOM)07:00/03:00(2ª)</t>
  </si>
  <si>
    <t>18111337944</t>
  </si>
  <si>
    <t>RUA MARTINIANO DE CARVALHO, 612 AP 91</t>
  </si>
  <si>
    <t>10</t>
  </si>
  <si>
    <t>23021408</t>
  </si>
  <si>
    <t>ANDRÉ LUIS MARANGONI</t>
  </si>
  <si>
    <t>08:00/19:00 (2ª) 07:00/18:00 (3ª)</t>
  </si>
  <si>
    <t>18221477147</t>
  </si>
  <si>
    <t>AV. FAGUNDES FILHO, 344 AP 153</t>
  </si>
  <si>
    <t>SAÚDE</t>
  </si>
  <si>
    <t>39018961</t>
  </si>
  <si>
    <t>ANDRÉ PIRES BONINI</t>
  </si>
  <si>
    <t>ATENDIMENTO AO CLIENTE</t>
  </si>
  <si>
    <t>TÉC DEPTO - ATENDIMENTO AO CLIENTE</t>
  </si>
  <si>
    <t>19053505094</t>
  </si>
  <si>
    <t>RUA: TOCANTINIA, Nº 112, CS 09</t>
  </si>
  <si>
    <t>VILA ROSÁLIA</t>
  </si>
  <si>
    <t>ANDRÉA CRISTINA DOS SANTOS</t>
  </si>
  <si>
    <t>AV JOSÉ BRUMATTI, 2538 BL E 15</t>
  </si>
  <si>
    <t>JARDIM NOVA PORTUGAL</t>
  </si>
  <si>
    <t>10319222</t>
  </si>
  <si>
    <t>ANDRÉIA DA SILVA MALHEIROS</t>
  </si>
  <si>
    <t>CCB</t>
  </si>
  <si>
    <t>CLÍNICA CIRÚRGICA B (CCB)</t>
  </si>
  <si>
    <t>19038260310</t>
  </si>
  <si>
    <t>RUA ARAÇOIABA DA SERRA, 139</t>
  </si>
  <si>
    <t>JARDIM JOVAIA</t>
  </si>
  <si>
    <t>23864882</t>
  </si>
  <si>
    <t>ANDRÉIA DE TORRES</t>
  </si>
  <si>
    <t>COMPRAS</t>
  </si>
  <si>
    <t>COMPRAS/SUPRIMENTOS</t>
  </si>
  <si>
    <t>12525379839</t>
  </si>
  <si>
    <t>AV. TOMAS EDSON, 154</t>
  </si>
  <si>
    <t>VILA PEDRO MOREIRA</t>
  </si>
  <si>
    <t>ANDRÉIA DE TORRES.</t>
  </si>
  <si>
    <t>22973569</t>
  </si>
  <si>
    <t>ANDRÉIA MARUZO PEREJÃO</t>
  </si>
  <si>
    <t>07:00/19:00 (3ª) 11:00/19:00 (5ª)</t>
  </si>
  <si>
    <t>13025186932</t>
  </si>
  <si>
    <t>RUA GOMES CARDIM, 657 APTO 153 BLOCO 3</t>
  </si>
  <si>
    <t>BRÁS</t>
  </si>
  <si>
    <t>21867097</t>
  </si>
  <si>
    <t>ANDRÉIA PEREIRA PEDROGÃO</t>
  </si>
  <si>
    <t>12358124054</t>
  </si>
  <si>
    <t>RUA CENTRAL, 250</t>
  </si>
  <si>
    <t>PQ STO ANTONIO</t>
  </si>
  <si>
    <t>25368052</t>
  </si>
  <si>
    <t>ANDRÉIA SIQUEIRA DE OLIVEIRA</t>
  </si>
  <si>
    <t>12415169341</t>
  </si>
  <si>
    <t>AV. TENENTE LAURO SODRE, 16</t>
  </si>
  <si>
    <t>JARDIM WALQUIRIA</t>
  </si>
  <si>
    <t>SÃO MATEUS</t>
  </si>
  <si>
    <t>15683160</t>
  </si>
  <si>
    <t>ANÉSIA JESUS DA ROCHA DEVITA</t>
  </si>
  <si>
    <t>INTERNAÇÃO CLÍNICA  CIRÚRGICA I</t>
  </si>
  <si>
    <t>12068279012</t>
  </si>
  <si>
    <t>RUA ANHUMAS, 655 CS 38</t>
  </si>
  <si>
    <t>S JOAO BATISTA</t>
  </si>
  <si>
    <t>11119741</t>
  </si>
  <si>
    <t>ANGELA MARIA PEREIRA</t>
  </si>
  <si>
    <t>12351395672</t>
  </si>
  <si>
    <t>RUA JULIO RODRIGUES MENDES, 256</t>
  </si>
  <si>
    <t>PARADA INGLESA</t>
  </si>
  <si>
    <t>23863360</t>
  </si>
  <si>
    <t>ANGELA PATRICIA PEREIRA</t>
  </si>
  <si>
    <t>12431572090</t>
  </si>
  <si>
    <t>9666672257/954532874</t>
  </si>
  <si>
    <t>AV. DOIS, 774 PREDIO 10 AP 14</t>
  </si>
  <si>
    <t>14737668.</t>
  </si>
  <si>
    <t>23039828</t>
  </si>
  <si>
    <t>ANGELA TREVIZAN DOS SANTOS</t>
  </si>
  <si>
    <t>AUX DE ENF - exonerado</t>
  </si>
  <si>
    <t>12388974315</t>
  </si>
  <si>
    <t>ESTRADA DOS MORROS, 368</t>
  </si>
  <si>
    <t>JARDIM COCAIA</t>
  </si>
  <si>
    <t>27136819</t>
  </si>
  <si>
    <t>ANGELICA SANTOS</t>
  </si>
  <si>
    <t>AUX DE LAB</t>
  </si>
  <si>
    <t>12712751770</t>
  </si>
  <si>
    <t>RUA K, 153</t>
  </si>
  <si>
    <t>JARDIM VITORIA REGIA</t>
  </si>
  <si>
    <t>TAIPAS</t>
  </si>
  <si>
    <t>17698655</t>
  </si>
  <si>
    <t>ANGELINA APARECIDA DE MORAES DIAS</t>
  </si>
  <si>
    <t>12075361276</t>
  </si>
  <si>
    <t>RUA CINCO, 89</t>
  </si>
  <si>
    <t>10319752</t>
  </si>
  <si>
    <t>ANGELINA CEOLIN</t>
  </si>
  <si>
    <t>APOIO ADM GER ADM INFRA</t>
  </si>
  <si>
    <t>10560391657</t>
  </si>
  <si>
    <t>RUA ARIPUANA, 463</t>
  </si>
  <si>
    <t>JARDIM SÃO MANOEL</t>
  </si>
  <si>
    <t>09782262</t>
  </si>
  <si>
    <t>ANGELINA LOPES</t>
  </si>
  <si>
    <t>AG TÉC ASS SAÚDE (AS SOCIAL)</t>
  </si>
  <si>
    <t>DIR TEC CONTE COMIGO</t>
  </si>
  <si>
    <t>OUVIDORIA/ CONTE COMIGO</t>
  </si>
  <si>
    <t>TÉC DEPTO - OUVIDORIA</t>
  </si>
  <si>
    <t>ATAS (ASSISTENTE SOCIAL)</t>
  </si>
  <si>
    <t xml:space="preserve">	10609994961</t>
  </si>
  <si>
    <t>RUA SÃO QUINTINO, 94</t>
  </si>
  <si>
    <t>VILA MARIETA</t>
  </si>
  <si>
    <t>05028794</t>
  </si>
  <si>
    <t>ANGELO CORREA FILHO</t>
  </si>
  <si>
    <t>OF OPERAC</t>
  </si>
  <si>
    <t>OF OPERAC - aposentado</t>
  </si>
  <si>
    <t>10608832321</t>
  </si>
  <si>
    <t>AV. JOÃO PALMA ALEMAN, 152</t>
  </si>
  <si>
    <t>PQ CONTINENTAL I</t>
  </si>
  <si>
    <t>29206635</t>
  </si>
  <si>
    <t>ANNA PAULA TEIXEIRA</t>
  </si>
  <si>
    <t>12520197899</t>
  </si>
  <si>
    <t>R: FERNANDES, 61 - CASA 4</t>
  </si>
  <si>
    <t>VILA GERMINAL</t>
  </si>
  <si>
    <t>30443617</t>
  </si>
  <si>
    <t>ANSELMO PINHEIRO DO NASCIMENTO</t>
  </si>
  <si>
    <t>12487572037</t>
  </si>
  <si>
    <t>RUA ODAIR SANTANELLI, 800 BLOCO 16 AP 22B</t>
  </si>
  <si>
    <t>PARQUE CECAP</t>
  </si>
  <si>
    <t>16535030</t>
  </si>
  <si>
    <t>ANTONIA APARECIDA BELMONTE BARBOSA</t>
  </si>
  <si>
    <t>12143041847</t>
  </si>
  <si>
    <t>RUA POÇOS DE CALDAS, 310</t>
  </si>
  <si>
    <t>JARDIM SOBERANA</t>
  </si>
  <si>
    <t>ANTONIA ARCANJO DOS SANTOS</t>
  </si>
  <si>
    <t>16728614</t>
  </si>
  <si>
    <t>ANTONIA HELENA DE CARVALHO ALBUQUERQUE</t>
  </si>
  <si>
    <t>12015433629</t>
  </si>
  <si>
    <t>AV. BRASIL, 48</t>
  </si>
  <si>
    <t>JARDIM DAS NAÇÕES</t>
  </si>
  <si>
    <t>09780144</t>
  </si>
  <si>
    <t>ANTONIA IDVANI GOMES</t>
  </si>
  <si>
    <t>CMD</t>
  </si>
  <si>
    <t>CLÍNICA MEDICA INT I (CMD)</t>
  </si>
  <si>
    <t>10424815173</t>
  </si>
  <si>
    <t>RUA CAVALGADA, 340 BL B APTO 11 B</t>
  </si>
  <si>
    <t>JARDIM JULIETA</t>
  </si>
  <si>
    <t>10297793</t>
  </si>
  <si>
    <t>ANTONIA MARIA DE SOUSA</t>
  </si>
  <si>
    <t>18072881561</t>
  </si>
  <si>
    <t>AV. MANOEL ISIDORO  MARTINS, 993</t>
  </si>
  <si>
    <t>JARDIM IRENE</t>
  </si>
  <si>
    <t>13749286</t>
  </si>
  <si>
    <t>ANTONIA SILVA COSTA CONCEIÇÃO</t>
  </si>
  <si>
    <t>10847533570</t>
  </si>
  <si>
    <t>99673-6624</t>
  </si>
  <si>
    <t>RUA TIBET, 128</t>
  </si>
  <si>
    <t>VILA SÃO RAFAEL</t>
  </si>
  <si>
    <t>15138976</t>
  </si>
  <si>
    <t>ANTONIO AUGUSTO CASSALHO</t>
  </si>
  <si>
    <t>11:00/07:00 (DOM)</t>
  </si>
  <si>
    <t>TÉC DE RAD - LS PROLONGADA</t>
  </si>
  <si>
    <t>10848027571</t>
  </si>
  <si>
    <t>AV. PRES. CASTELO BRANCO, 11292 APTO 102</t>
  </si>
  <si>
    <t>VILA MIRIM</t>
  </si>
  <si>
    <t>PRAIA GRANDE</t>
  </si>
  <si>
    <t>14488584</t>
  </si>
  <si>
    <t>ANTONIO CARLOS AUGUSTO DA SILVA</t>
  </si>
  <si>
    <t>12016574501</t>
  </si>
  <si>
    <t>RUA JACOB, 981</t>
  </si>
  <si>
    <t>07051-020</t>
  </si>
  <si>
    <t>14487462</t>
  </si>
  <si>
    <t>ANTONIO CARLOS DA SILVA</t>
  </si>
  <si>
    <t>ASSIST TÉC SAÚDE I</t>
  </si>
  <si>
    <t>DIRETORIA</t>
  </si>
  <si>
    <t>12056336849</t>
  </si>
  <si>
    <t>RUA FRANCISCO FOOT, S/N APTO 1F PD 21</t>
  </si>
  <si>
    <t>15940442</t>
  </si>
  <si>
    <t>ANTONIO CARLOS DE CARVALHO MELO</t>
  </si>
  <si>
    <t>13:00/17:00</t>
  </si>
  <si>
    <t>TÉC DE LAB - LS PROLONGADA</t>
  </si>
  <si>
    <t>981442236/997479559</t>
  </si>
  <si>
    <t>RUA RAFAEL, 79 - CASA 1</t>
  </si>
  <si>
    <t>JARDIM EUSONIA</t>
  </si>
  <si>
    <t>07050-240</t>
  </si>
  <si>
    <t>05197271</t>
  </si>
  <si>
    <t>ANTONIO CÉSAR GARCIA MENDES</t>
  </si>
  <si>
    <t>14:00/19:00 (3ª E 4ª) 07:00/17:00 (SAB)</t>
  </si>
  <si>
    <t>MÉDICO I - PRESTADOR</t>
  </si>
  <si>
    <t>10000821931</t>
  </si>
  <si>
    <t>RUA ADOLPHO BOZZI, 375 APTO 41</t>
  </si>
  <si>
    <t>OSASCO</t>
  </si>
  <si>
    <t>13166458</t>
  </si>
  <si>
    <t>ANTONIO CLAUDIO RIBEIRO</t>
  </si>
  <si>
    <t>20:00/08:00</t>
  </si>
  <si>
    <t>10811899672</t>
  </si>
  <si>
    <t>RUA VIRGEM DA LAPA, 82</t>
  </si>
  <si>
    <t>JARDIM MARIA DIRCE</t>
  </si>
  <si>
    <t>05274728</t>
  </si>
  <si>
    <t>ANTONIO FEDERICO NETO</t>
  </si>
  <si>
    <t>08:00/13:00 (2ª A 5ª)</t>
  </si>
  <si>
    <t>10889747145</t>
  </si>
  <si>
    <t>RUA APUCARANA, 1563</t>
  </si>
  <si>
    <t>TATUAPÉ</t>
  </si>
  <si>
    <t>55269215</t>
  </si>
  <si>
    <t>ANTONIO HENRIQUE DE FIGUEIREDO</t>
  </si>
  <si>
    <t>(2ª)18:00/10:00(3ª) - 14:00/18:00 (5ª)</t>
  </si>
  <si>
    <t>12378786184</t>
  </si>
  <si>
    <t>RUA N SRA DEFATIMA, 66</t>
  </si>
  <si>
    <t>SANTA PAULA</t>
  </si>
  <si>
    <t>SÃO CAETANO DO SUL</t>
  </si>
  <si>
    <t>ANTONIO HENRIQUE DE FIGUEIREDO.</t>
  </si>
  <si>
    <t>(3ª)13:00/07:00(4ª) 08:00/18:00 (5ª)</t>
  </si>
  <si>
    <t>RUA N SRA DE FATIMA, 66</t>
  </si>
  <si>
    <t>SANTA PAULO</t>
  </si>
  <si>
    <t>07667886</t>
  </si>
  <si>
    <t>ANTONIO IMAIZUMI</t>
  </si>
  <si>
    <t>ENGENHEIRO I</t>
  </si>
  <si>
    <t>SESMT</t>
  </si>
  <si>
    <t>ENGENHEIRO I - exonerado</t>
  </si>
  <si>
    <t>12072665347</t>
  </si>
  <si>
    <t>PRAÇA AURELIO LOMBARDI, 49</t>
  </si>
  <si>
    <t>V CARRÃO</t>
  </si>
  <si>
    <t>52210866</t>
  </si>
  <si>
    <t>ANTONIO JOSÉ TEBCHERANI</t>
  </si>
  <si>
    <t>LAB HISTOPATOLOGIA</t>
  </si>
  <si>
    <t>07:00/19:00 (2ª e 4ª)</t>
  </si>
  <si>
    <t>18004493519</t>
  </si>
  <si>
    <t>RUA LEITE FERRAZ, 75 APTO 131C</t>
  </si>
  <si>
    <t>24213024</t>
  </si>
  <si>
    <t>ANTONIO KENO SAVAGE EVANGELISTA</t>
  </si>
  <si>
    <t>17045473298</t>
  </si>
  <si>
    <t>RUA SANTA CATARINA, 27</t>
  </si>
  <si>
    <t>CIDADE BRASIL</t>
  </si>
  <si>
    <t>21115782</t>
  </si>
  <si>
    <t>ANTONIO MARCOS RICIERI</t>
  </si>
  <si>
    <t>AUX DE RAD</t>
  </si>
  <si>
    <t>17:45/21:45 (2ª A 6ª)</t>
  </si>
  <si>
    <t>12442065713</t>
  </si>
  <si>
    <t>RUA: ANAPURUS, 60 AP 122 BL B</t>
  </si>
  <si>
    <t>04100002</t>
  </si>
  <si>
    <t>MG</t>
  </si>
  <si>
    <t>ANTONIO NOGUEIRA DE ALMEIDA</t>
  </si>
  <si>
    <t>(SAB)07:00/07:00(DOM) cada 15 dias</t>
  </si>
  <si>
    <t>17057479075</t>
  </si>
  <si>
    <t>ALAMEDA TUCUMUCUNAQUE, 130</t>
  </si>
  <si>
    <t>JARDIM MONTANHA</t>
  </si>
  <si>
    <t>25203987</t>
  </si>
  <si>
    <t>ANTONIO PEREIRA JAQUES</t>
  </si>
  <si>
    <t>CLÍNICA MÉDICA INT I</t>
  </si>
  <si>
    <t>12026510514</t>
  </si>
  <si>
    <t>RUA MIGUEL FERNANDES MALDONADO, 392</t>
  </si>
  <si>
    <t>STA RITA</t>
  </si>
  <si>
    <t>13751697</t>
  </si>
  <si>
    <t>ANTONIO PIRES DE FREITAS NETO</t>
  </si>
  <si>
    <t>NÚCLEO ATIV COMPLEM</t>
  </si>
  <si>
    <t>10887702926</t>
  </si>
  <si>
    <t>RUA ALVARINO SOUZA REZENDE, 27</t>
  </si>
  <si>
    <t>PQ CONTINENTAL II</t>
  </si>
  <si>
    <t>17491665</t>
  </si>
  <si>
    <t>ANTONIO SANTOS ALMEIDA</t>
  </si>
  <si>
    <t>10891368660</t>
  </si>
  <si>
    <t>RUA JOSE DE ANDRADE, 543</t>
  </si>
  <si>
    <t>VL NOVA CAROLINA</t>
  </si>
  <si>
    <t>12429832</t>
  </si>
  <si>
    <t>APARECIDA ALVES PINTO SILVA</t>
  </si>
  <si>
    <t>10815132791</t>
  </si>
  <si>
    <t>AV. GUAPE, 973</t>
  </si>
  <si>
    <t>CIDADE SERÓDIO</t>
  </si>
  <si>
    <t>10973831</t>
  </si>
  <si>
    <t>APARECIDA DE FATIMA GONZAGA</t>
  </si>
  <si>
    <t>10077561861</t>
  </si>
  <si>
    <t>98979-1441</t>
  </si>
  <si>
    <t>RUA DESEMBARGADOR SILVA PEREIRA, 157</t>
  </si>
  <si>
    <t>JARDIM SANTA ADELIA</t>
  </si>
  <si>
    <t>11939285</t>
  </si>
  <si>
    <t>APARECIDA INES DO CARMO</t>
  </si>
  <si>
    <t>10742378109</t>
  </si>
  <si>
    <t>AV. GERALDO ALVES CELESTINO, 251 - BL F - APTO 24</t>
  </si>
  <si>
    <t>09765974</t>
  </si>
  <si>
    <t>APARECIDA PACHECO DA SILVA</t>
  </si>
  <si>
    <t>AUXILIAR DE SAÚDE - LS PROLONGADA</t>
  </si>
  <si>
    <t>18071222327</t>
  </si>
  <si>
    <t>AV. SETE DE SETEMBRO, 1117</t>
  </si>
  <si>
    <t>19961592</t>
  </si>
  <si>
    <t>APARECIDA PIEDADE REIS SANTOS</t>
  </si>
  <si>
    <t>CMC</t>
  </si>
  <si>
    <t>CLÍNICA MÉDICA INT I (CMC)</t>
  </si>
  <si>
    <t>12237890465</t>
  </si>
  <si>
    <t>RUA ALEGRE, 740</t>
  </si>
  <si>
    <t>23054648</t>
  </si>
  <si>
    <t>ARIEL INTI PENALOZA BAZOBERRY</t>
  </si>
  <si>
    <t>07:00/13:00 (2ª) 19:00/07:00 (3ª) 07:00/09:00 (5ª)</t>
  </si>
  <si>
    <t>19005732582</t>
  </si>
  <si>
    <t>RUA LAIR, 61</t>
  </si>
  <si>
    <t>ARIEL INTI PENALOZA BAZOBERRY.</t>
  </si>
  <si>
    <t>13:00/19:00 (3ª) 07:00/13:00 (4ª) 08:00/18:00 (6ª)</t>
  </si>
  <si>
    <t>23884575</t>
  </si>
  <si>
    <t>ARIOSVALDO DINIZ FLORENTINO</t>
  </si>
  <si>
    <t>AMB CLÍNICO I</t>
  </si>
  <si>
    <t>12:00/17:00 (2ª,3ª,4ª E 6ª)</t>
  </si>
  <si>
    <t>19018644784</t>
  </si>
  <si>
    <t>RUA RENZO BALDINE, 411</t>
  </si>
  <si>
    <t>PARADA XV DE NOVEMBRO</t>
  </si>
  <si>
    <t>17846809</t>
  </si>
  <si>
    <t>ARISTEU DE AVILA</t>
  </si>
  <si>
    <t>06:30/12:45</t>
  </si>
  <si>
    <t>18072649340</t>
  </si>
  <si>
    <t>96034-8548</t>
  </si>
  <si>
    <t>RUA ADALBERTO JUNHO, 57</t>
  </si>
  <si>
    <t>JARDIM MALÉRIA</t>
  </si>
  <si>
    <t>20139703</t>
  </si>
  <si>
    <t>ARLETE PEREIRA BANCI</t>
  </si>
  <si>
    <t>CLÍNICA MÉDICA INT I (CMB)</t>
  </si>
  <si>
    <t>12220259627</t>
  </si>
  <si>
    <t>RUA ARACKI BORAZANIAN, 110</t>
  </si>
  <si>
    <t>PQ. CONTINENTAL II</t>
  </si>
  <si>
    <t>06039507</t>
  </si>
  <si>
    <t>ARLINDO DE OLIVEIRA BORGES FILHO</t>
  </si>
  <si>
    <t>18076420704</t>
  </si>
  <si>
    <t>RUA TRES MENINAS, 17-A</t>
  </si>
  <si>
    <t>SÃO MIGUEL</t>
  </si>
  <si>
    <t>03860657</t>
  </si>
  <si>
    <t>ARMANDO BRITES FRADE</t>
  </si>
  <si>
    <t>07:00/19:00 (2ª) 07:00/15:00 (5ª)</t>
  </si>
  <si>
    <t>10553623289</t>
  </si>
  <si>
    <t>RUA JOSÉ BAPTISTA DO REGO, 127</t>
  </si>
  <si>
    <t>PQ RENATO MAIA</t>
  </si>
  <si>
    <t>04963536</t>
  </si>
  <si>
    <t>ARNALDO PAPAVERO</t>
  </si>
  <si>
    <t>AA</t>
  </si>
  <si>
    <t>08:00/18:00 (2ª E 6ª)</t>
  </si>
  <si>
    <t>MÉDICO II - afastado</t>
  </si>
  <si>
    <t>10385980253</t>
  </si>
  <si>
    <t>ALAMEDA JOHN W ANDERSON, 515</t>
  </si>
  <si>
    <t>CAMPOS DE MAIRIPORÃ</t>
  </si>
  <si>
    <t>18284854</t>
  </si>
  <si>
    <t>ARTHUR LEOLINO DA SILVA JUNIOR</t>
  </si>
  <si>
    <t>09:00/13:00 (2ª A 6ª)</t>
  </si>
  <si>
    <t>17007066052</t>
  </si>
  <si>
    <t>RUA 2 TENENTE ALOISIO FARIAS, 241 AP 1</t>
  </si>
  <si>
    <t>04861457</t>
  </si>
  <si>
    <t>AUREA DOS PRAZERES SEIXAS THOMAZ</t>
  </si>
  <si>
    <t>AG TÉC ASS SAÚDE (PSICÓLOGO)</t>
  </si>
  <si>
    <t>APOIO ADM ATIV COMPLEM</t>
  </si>
  <si>
    <t>ATAS (PSICÓLOGO) - aposentado</t>
  </si>
  <si>
    <t>18070317367</t>
  </si>
  <si>
    <t>RUA SOLDADO FRANCISCO DE ALMEIDA, 229</t>
  </si>
  <si>
    <t>28640101</t>
  </si>
  <si>
    <t>AZENATE SPINELLA DEL BUE</t>
  </si>
  <si>
    <t>13306784817</t>
  </si>
  <si>
    <t>RUA TIJUCAS DO SUL, 76</t>
  </si>
  <si>
    <t>BEATRIZ CRISTINI PEREIRA DOS SANTOS</t>
  </si>
  <si>
    <t>RUA ADOLFO NORONHA</t>
  </si>
  <si>
    <t>57284518</t>
  </si>
  <si>
    <t>BELICE NEMERIO PEREIRA</t>
  </si>
  <si>
    <t>RECEP PRONTO SOCORRO</t>
  </si>
  <si>
    <t>12533648398</t>
  </si>
  <si>
    <t>AV. ITAQUAQUECETUBA, 269 CASA 3</t>
  </si>
  <si>
    <t>VILA MONTE BELO</t>
  </si>
  <si>
    <t>ITAQUAQUECETUBA</t>
  </si>
  <si>
    <t>BENEDITA APARECIDA FERREIRA</t>
  </si>
  <si>
    <t>16268378</t>
  </si>
  <si>
    <t>BENEDITA DE OLIVEIRA MEDEIROS MARTIN</t>
  </si>
  <si>
    <t>AUX DE ENF - transferido</t>
  </si>
  <si>
    <t>12284025163</t>
  </si>
  <si>
    <t>RUA NOVA ALIANÇA, 13</t>
  </si>
  <si>
    <t>JARDIM DOURADO</t>
  </si>
  <si>
    <t>11089316</t>
  </si>
  <si>
    <t>BENEDITA MARTINS MALACHIAS DA SILVA</t>
  </si>
  <si>
    <t>12056465711</t>
  </si>
  <si>
    <t>RUA 2º TENENTE MANOEL BARBOSA SILVA, 42</t>
  </si>
  <si>
    <t>14005541</t>
  </si>
  <si>
    <t>BENEDITO DE SOUZA BARBOSA</t>
  </si>
  <si>
    <t>18071653212</t>
  </si>
  <si>
    <t>RUA FLOR DE OURO, 279</t>
  </si>
  <si>
    <t>15913539</t>
  </si>
  <si>
    <t>BERENICE CUSTODIO GARRIDO VIEIRA</t>
  </si>
  <si>
    <t>OF SOC CULT</t>
  </si>
  <si>
    <t>AMB CLÍNICO I DERMATO</t>
  </si>
  <si>
    <t>AMB DERMATOLOGIA</t>
  </si>
  <si>
    <t>18071746261</t>
  </si>
  <si>
    <t>RUA 3º SARGENTO ANTONIO EUGENIO MARTINS, 51</t>
  </si>
  <si>
    <t>VILA SÃO JOÃO</t>
  </si>
  <si>
    <t>BIANCA REGINA MACIEL CONTI</t>
  </si>
  <si>
    <t xml:space="preserve">RUA SACALINA </t>
  </si>
  <si>
    <t>VILA ISOLINA</t>
  </si>
  <si>
    <t>45582142</t>
  </si>
  <si>
    <t>BRUNA CANDIDO DOMINGOS ALVES</t>
  </si>
  <si>
    <t>APOIO ADM DERMATO</t>
  </si>
  <si>
    <t>2656-7269</t>
  </si>
  <si>
    <t>RUA EMILIO VIGORITO, 55</t>
  </si>
  <si>
    <t>JARDIM IPANEMA</t>
  </si>
  <si>
    <t>07194-260</t>
  </si>
  <si>
    <t>47228211</t>
  </si>
  <si>
    <t>BRUNA DA ROCHA BERTOLLA PALMA</t>
  </si>
  <si>
    <t>20439983570</t>
  </si>
  <si>
    <t>RUA CORONEL RAFAEL TOBIAS, 63</t>
  </si>
  <si>
    <t>28261337</t>
  </si>
  <si>
    <t>BRUNA LUKSYS</t>
  </si>
  <si>
    <t>12501407352</t>
  </si>
  <si>
    <t>RUA PAISSANDU, 99</t>
  </si>
  <si>
    <t>PQ MARABA</t>
  </si>
  <si>
    <t>20713332</t>
  </si>
  <si>
    <t>BRUNO ABATI GREGGIO</t>
  </si>
  <si>
    <t>(5ª)07:00/03:00(6ª)</t>
  </si>
  <si>
    <t>19048377237</t>
  </si>
  <si>
    <t>RUA CAMPO LARGO, 216 AP 32</t>
  </si>
  <si>
    <t>VL BERTIOGA</t>
  </si>
  <si>
    <t>34701726</t>
  </si>
  <si>
    <t>BRUNO MANIUC DA SILVA</t>
  </si>
  <si>
    <t>19040620647</t>
  </si>
  <si>
    <t>97569-8205</t>
  </si>
  <si>
    <t>RUA RIO DE JANEIRO, 13</t>
  </si>
  <si>
    <t>46702001</t>
  </si>
  <si>
    <t>BRUNO SANTOS MOURA</t>
  </si>
  <si>
    <t>20390438566</t>
  </si>
  <si>
    <t>94937-7395</t>
  </si>
  <si>
    <t>RUA MARIA CELESTE DOS SANTOS, 66</t>
  </si>
  <si>
    <t>11348237</t>
  </si>
  <si>
    <t>BRUNO STUDART BERNDT</t>
  </si>
  <si>
    <t>07:00/21:00 (2ª)</t>
  </si>
  <si>
    <t>MÉDICO I - exonerado</t>
  </si>
  <si>
    <t>13232462587</t>
  </si>
  <si>
    <t>(21) 30422541</t>
  </si>
  <si>
    <t>(21) 999138240</t>
  </si>
  <si>
    <t>RUA MARQUESA DE SANTOS, 77 AP 1104</t>
  </si>
  <si>
    <t>LARANJEIRAS</t>
  </si>
  <si>
    <t>RIO DE JANEIRO</t>
  </si>
  <si>
    <t>47525065</t>
  </si>
  <si>
    <t>BRUNO VILAS BOAS</t>
  </si>
  <si>
    <t>19038367751</t>
  </si>
  <si>
    <t>RUA PRINCESA IZABEL, 309</t>
  </si>
  <si>
    <t>45678190</t>
  </si>
  <si>
    <t>CAIQUE AUGUSTO WORSPITE SENDAS</t>
  </si>
  <si>
    <t>GRH</t>
  </si>
  <si>
    <t>11999504229</t>
  </si>
  <si>
    <t>RUA HÉLIO MANZONI, 338 AP 2001</t>
  </si>
  <si>
    <t>40267027</t>
  </si>
  <si>
    <t>CAMILA FELICIANO NASCIMENTO</t>
  </si>
  <si>
    <t>13355030855</t>
  </si>
  <si>
    <t>RUA NOEL ROSA, 700</t>
  </si>
  <si>
    <t>JARDIM PARAVENTI</t>
  </si>
  <si>
    <t>22826683</t>
  </si>
  <si>
    <t>CARIM NEDER FILHO</t>
  </si>
  <si>
    <t>CENTRO CIRÚRGICO</t>
  </si>
  <si>
    <t>12965030850</t>
  </si>
  <si>
    <t>ALAMEDA TUTOIA, 461 APTO. 31</t>
  </si>
  <si>
    <t>27936617</t>
  </si>
  <si>
    <t>CARINE APARECIDA STELLA</t>
  </si>
  <si>
    <t>19026288851</t>
  </si>
  <si>
    <t>RUA BARTOLOMEU DE TORALES, 118</t>
  </si>
  <si>
    <t>TUCURUVI</t>
  </si>
  <si>
    <t>CARINE APARECIDA STELLA.</t>
  </si>
  <si>
    <t>29128035</t>
  </si>
  <si>
    <t>CARLA CRISTINA BARBOSA LOPES TIVERON</t>
  </si>
  <si>
    <t>07:00/07:00(sáb/dom) cada 15 dias</t>
  </si>
  <si>
    <t>19047629801</t>
  </si>
  <si>
    <t>PRAÇA ATININGA, 826</t>
  </si>
  <si>
    <t>CARLA FEITOSA DO VALLE</t>
  </si>
  <si>
    <t>19044250070</t>
  </si>
  <si>
    <t>019-99636-6166</t>
  </si>
  <si>
    <t>RUA ADELINO MARTINS, 500 AP. 45 BL ENCANTO</t>
  </si>
  <si>
    <t>MANSÕES STO ANTONIO</t>
  </si>
  <si>
    <t>CAMPINAS</t>
  </si>
  <si>
    <t>30834948</t>
  </si>
  <si>
    <t>CARLA SILVA DA CRUZ</t>
  </si>
  <si>
    <t>12456634561</t>
  </si>
  <si>
    <t>RUA FRANCISCO FOOT, 130</t>
  </si>
  <si>
    <t>CARLOS ALBERTO DOS SANTOS</t>
  </si>
  <si>
    <t>TRAVESSA VOZ DOS ERMOS, 38</t>
  </si>
  <si>
    <t>CONJUNTO HABITACIONAL PIRAJUSSARA</t>
  </si>
  <si>
    <t>07164685</t>
  </si>
  <si>
    <t>CARLOS ALBERTO LOPES IMAI</t>
  </si>
  <si>
    <t>07:00/18:00 (2ª) 07:30/12:30 (4ª e 6ª)</t>
  </si>
  <si>
    <t>17045473220</t>
  </si>
  <si>
    <t>RUA ARTUR BERNARDES, 534</t>
  </si>
  <si>
    <t>SANTA FRANCISCA</t>
  </si>
  <si>
    <t>CARLOS ALBERTO LOPES IMAI.</t>
  </si>
  <si>
    <t>(5ª)10:30/07:30(6ª)</t>
  </si>
  <si>
    <t>MÉDICO II - exonerado</t>
  </si>
  <si>
    <t>12644015</t>
  </si>
  <si>
    <t>CARLOS ALBERTO QUINTINO</t>
  </si>
  <si>
    <t>10860004527</t>
  </si>
  <si>
    <t>RUA CORIPHEU DE AZEVEDO MARQUES, 539</t>
  </si>
  <si>
    <t>08991193</t>
  </si>
  <si>
    <t>CARLOS AUGUSTO MOYA ASSIS</t>
  </si>
  <si>
    <t>07:00/19:00 (5ª) 07:00/15:00 (6ª)</t>
  </si>
  <si>
    <t>12465389876</t>
  </si>
  <si>
    <t>RUA DOUTOR JOSE ESTEFANO, 80 APTO 101</t>
  </si>
  <si>
    <t>VILA MARIANA</t>
  </si>
  <si>
    <t>22172201</t>
  </si>
  <si>
    <t>CARLOS EDUARDO DE PAULA</t>
  </si>
  <si>
    <t>12954765854</t>
  </si>
  <si>
    <t>RUA ANGELO ALOISIO, 99 AP 38</t>
  </si>
  <si>
    <t>JAÇANÃ</t>
  </si>
  <si>
    <t>05460143</t>
  </si>
  <si>
    <t>CARLOS EDUARDO MARTINS</t>
  </si>
  <si>
    <t>07:00/11:00</t>
  </si>
  <si>
    <t>12253323529</t>
  </si>
  <si>
    <t>RUA ARTUR BERNARDES, 200</t>
  </si>
  <si>
    <t>02500639</t>
  </si>
  <si>
    <t>CARLOS HENRIQUE LAMAITA RABELO</t>
  </si>
  <si>
    <t>13:30/06:00 (5ª) 13:00/17:30 (6ª)</t>
  </si>
  <si>
    <t>18072886903</t>
  </si>
  <si>
    <t>RUA FRANCISCO ANTUNES, 928</t>
  </si>
  <si>
    <t>07781093</t>
  </si>
  <si>
    <t>CARLOS HUMBERTO GAMBERINI</t>
  </si>
  <si>
    <t>07:00/12:00 (2ª E 4ª) 06:30/11:30 (3ª E 6ª)</t>
  </si>
  <si>
    <t>12387565160</t>
  </si>
  <si>
    <t>RUA LUZIA BALZANI, 205 APTO 162</t>
  </si>
  <si>
    <t>VILA MOREIRA</t>
  </si>
  <si>
    <t>CARLOS HUMBERTO GAMBERINI.</t>
  </si>
  <si>
    <t>12:30/16:30 (2ª E 4ª) 06:30/18:30 (5ª)</t>
  </si>
  <si>
    <t>14007562</t>
  </si>
  <si>
    <t>CARLOS JOSÉ GOMES DE OLIVEIRA</t>
  </si>
  <si>
    <t>10635964152</t>
  </si>
  <si>
    <t>VIELA FUMIEM,08</t>
  </si>
  <si>
    <t>JARDIM SILVEIRA</t>
  </si>
  <si>
    <t>14660435</t>
  </si>
  <si>
    <t>CARLOS LUIZ BACELAR DE VASCONCELOS</t>
  </si>
  <si>
    <t>13:00/17:00 (4ª E 5ª) 07:00/19:00 (6ª)</t>
  </si>
  <si>
    <t>17033574132</t>
  </si>
  <si>
    <t>98588-1508</t>
  </si>
  <si>
    <t>RUA ADELINA FONTOURA, 681</t>
  </si>
  <si>
    <t>JARDIM JABAQUARA</t>
  </si>
  <si>
    <t>15226538</t>
  </si>
  <si>
    <t>CARLOS ROBERTO DE JESUS MOREIRA</t>
  </si>
  <si>
    <t>09:00/19:00 (3ª E 5ª)</t>
  </si>
  <si>
    <t>10874531834</t>
  </si>
  <si>
    <t>RUA FRANCISCO PERUCHE, 138</t>
  </si>
  <si>
    <t>SANTANA</t>
  </si>
  <si>
    <t>12363489</t>
  </si>
  <si>
    <t>CARMELITA HENRIQUE SOARES</t>
  </si>
  <si>
    <t>ROUPARIA</t>
  </si>
  <si>
    <t>10804746750</t>
  </si>
  <si>
    <t>RUA FRANCISCO FOOT, S/N APTO 21 B BLOCO 7</t>
  </si>
  <si>
    <t>18010343</t>
  </si>
  <si>
    <t>CARMEN LUCIA DE NAZARE ELIAS</t>
  </si>
  <si>
    <t>18076131060</t>
  </si>
  <si>
    <t>ESTRADA DO ZIRCONIO, 155 BL 3 AP 23</t>
  </si>
  <si>
    <t>PQ PRIMAVERA</t>
  </si>
  <si>
    <t>13746400</t>
  </si>
  <si>
    <t>CARMEN REGINA PEREIRA RAMPASO</t>
  </si>
  <si>
    <t>DIR TÉC SAÚDE II</t>
  </si>
  <si>
    <t>DIR TEC INFORM</t>
  </si>
  <si>
    <t>GERÊNCIA INFORMAÇÕES</t>
  </si>
  <si>
    <t>07:45/14:00</t>
  </si>
  <si>
    <t>17002163807</t>
  </si>
  <si>
    <t>RUA SÃO DANIEL,236 APTO 11 A</t>
  </si>
  <si>
    <t>CAROLINA CINTYA SIMOES BORGES</t>
  </si>
  <si>
    <t>RUA LUIS FLÁVIO DE ALMEIDA, 41</t>
  </si>
  <si>
    <t>JARDIM HERCULANO</t>
  </si>
  <si>
    <t>44312383</t>
  </si>
  <si>
    <t>CAROLINA GOMES DE OLIVEIRA</t>
  </si>
  <si>
    <t>13393272933</t>
  </si>
  <si>
    <t>AV EMILIO RIBAS 1724</t>
  </si>
  <si>
    <t>JARDIM EUGENIA</t>
  </si>
  <si>
    <t>54435631</t>
  </si>
  <si>
    <t>CASSIO FROES DA SILVA</t>
  </si>
  <si>
    <t>(5ª)15:00/11:00(6ª)</t>
  </si>
  <si>
    <t>19003868606</t>
  </si>
  <si>
    <t>AV. CIZALPINA, 530 - COND ARUJA IV</t>
  </si>
  <si>
    <t>CAPUTERA</t>
  </si>
  <si>
    <t>ARUJÁ</t>
  </si>
  <si>
    <t>06444475</t>
  </si>
  <si>
    <t>CASTORINA GOIS PEREIRA</t>
  </si>
  <si>
    <t>AMB CLÍNICO</t>
  </si>
  <si>
    <t>10405721630</t>
  </si>
  <si>
    <t>RUA JABOTICABEIRAS, 173</t>
  </si>
  <si>
    <t>VILA SIRENA</t>
  </si>
  <si>
    <t>17597397</t>
  </si>
  <si>
    <t>CATIA BARION</t>
  </si>
  <si>
    <t>ATAS (FISIOTERAPEUTA)</t>
  </si>
  <si>
    <t>12056355568</t>
  </si>
  <si>
    <t>RUA OTILIA, 498 AP 42</t>
  </si>
  <si>
    <t>PENHA</t>
  </si>
  <si>
    <t>08746489</t>
  </si>
  <si>
    <t>CECILIA DE PAULA CAMPOS</t>
  </si>
  <si>
    <t>TOMOGRAFIA</t>
  </si>
  <si>
    <t>10647209729</t>
  </si>
  <si>
    <t>RUA SANTA TERESA DE JESUS, 321 - CS 1</t>
  </si>
  <si>
    <t>VILA SANTA TEREZINHA</t>
  </si>
  <si>
    <t>02271-050</t>
  </si>
  <si>
    <t>04864205</t>
  </si>
  <si>
    <t>CÉLIA ALVES DE BRITO</t>
  </si>
  <si>
    <t>12351653205</t>
  </si>
  <si>
    <t>ESTRADA SACRAMENTO, 2155 AP 16B</t>
  </si>
  <si>
    <t>JARDIM MARIA ALICE</t>
  </si>
  <si>
    <t>17846821</t>
  </si>
  <si>
    <t>CÉLIA APARECIDA ÁVILA TIETZ</t>
  </si>
  <si>
    <t>CLÍNICA MÉDICA INT II</t>
  </si>
  <si>
    <t>12045676228</t>
  </si>
  <si>
    <t>RUA ADALBERTO JUNHO, 65</t>
  </si>
  <si>
    <t>19555580</t>
  </si>
  <si>
    <t>CÉLIA BRESSAN</t>
  </si>
  <si>
    <t>12324172307</t>
  </si>
  <si>
    <t>RUA SÃO MIGUEL DO ARAGUAIA, 99</t>
  </si>
  <si>
    <t>20264521</t>
  </si>
  <si>
    <t>CÉLIA CRISTINA DOS SANTOS ANDRADE</t>
  </si>
  <si>
    <t>12374485422</t>
  </si>
  <si>
    <t>961522577/94820-3821</t>
  </si>
  <si>
    <t>RUA ARLETE, 161</t>
  </si>
  <si>
    <t>JARDIM PENHA</t>
  </si>
  <si>
    <t>18392115</t>
  </si>
  <si>
    <t>CÉLIA GODOI GONÇALVES</t>
  </si>
  <si>
    <t>18077168332</t>
  </si>
  <si>
    <t>RUA NILOPOLIS, 195 ANT 24</t>
  </si>
  <si>
    <t>JARDIM CUMBICA</t>
  </si>
  <si>
    <t>15879389</t>
  </si>
  <si>
    <t>CÉLIA PEREIRA DE SOUZA ALVARENGA</t>
  </si>
  <si>
    <t xml:space="preserve">(SAB)19:00/15:00(DOM) </t>
  </si>
  <si>
    <t>12096585106</t>
  </si>
  <si>
    <t>RUA MANUEL RODRIGUES MEXELÃO, 998</t>
  </si>
  <si>
    <t>JARDIM SELMA</t>
  </si>
  <si>
    <t>21631232</t>
  </si>
  <si>
    <t>CÉLIA REGINA ALBUQUERQUE</t>
  </si>
  <si>
    <t>17048145674</t>
  </si>
  <si>
    <t>RUA GUAPEVE, 23</t>
  </si>
  <si>
    <t>37773774</t>
  </si>
  <si>
    <t>CELSA CARDOSO DE SOUSA</t>
  </si>
  <si>
    <t xml:space="preserve">	12397841527</t>
  </si>
  <si>
    <t>RUA MACARANI, 81</t>
  </si>
  <si>
    <t>21934292</t>
  </si>
  <si>
    <t>CELSO CARVALHO DE SANTANA</t>
  </si>
  <si>
    <t>17029618449</t>
  </si>
  <si>
    <t>RUA JOAQUIM MIRANDA, 470 APTO 11 BLOCO B</t>
  </si>
  <si>
    <t>05980085</t>
  </si>
  <si>
    <t>CIBELE MARA BUENO MANNI</t>
  </si>
  <si>
    <t>07:00/19:00 (4ª E 5ª)</t>
  </si>
  <si>
    <t>16056907601</t>
  </si>
  <si>
    <t>RUA JOSÉ GETULIO, 192 AP 705</t>
  </si>
  <si>
    <t>ACLIMAÇÃO</t>
  </si>
  <si>
    <t>53039951</t>
  </si>
  <si>
    <t>CICERA ANA DE JESUS</t>
  </si>
  <si>
    <t>10774783874</t>
  </si>
  <si>
    <t>R GERALDO ALVES CELESTINO,251 BL D AP 22 CECAP</t>
  </si>
  <si>
    <t>12281043</t>
  </si>
  <si>
    <t>CICERA CARDOSO PEREIRA</t>
  </si>
  <si>
    <t>10832659654</t>
  </si>
  <si>
    <t>RUA SOLDADO ALEIXO HERCULANO MABA, 97</t>
  </si>
  <si>
    <t>JARDIM MIRIAM</t>
  </si>
  <si>
    <t>09600262</t>
  </si>
  <si>
    <t>CICERA MARIA DA SILVA</t>
  </si>
  <si>
    <t>APOIO LOGISTICO</t>
  </si>
  <si>
    <t xml:space="preserve">	12806980897</t>
  </si>
  <si>
    <t>AV MINISTRO PETRONIO PORTELA, 1901 BL B</t>
  </si>
  <si>
    <t>VILA AMELIA</t>
  </si>
  <si>
    <t>02802-120</t>
  </si>
  <si>
    <t>19105253</t>
  </si>
  <si>
    <t>CLARA APARECIDA ALVES DE OLIVEIRA</t>
  </si>
  <si>
    <t>AUX SERV GER - falecido</t>
  </si>
  <si>
    <t>17039104197</t>
  </si>
  <si>
    <t>RUA PORTUGUESA, 368</t>
  </si>
  <si>
    <t>VILA ENDRES</t>
  </si>
  <si>
    <t>07310066</t>
  </si>
  <si>
    <t>CLARA CAROLINA DE SOUZA</t>
  </si>
  <si>
    <t>10549463256</t>
  </si>
  <si>
    <t>RUA ÁGUA DOCE, 136</t>
  </si>
  <si>
    <t>JARDIM SÃO DOMINGOS</t>
  </si>
  <si>
    <t>CLAUDEANO TELES DE SOUSA</t>
  </si>
  <si>
    <t>RUA SÃO ROQUE, 48</t>
  </si>
  <si>
    <t>VILA FÁTIMA</t>
  </si>
  <si>
    <t>14057317</t>
  </si>
  <si>
    <t>CLAUDENIR JOSÉ DE ALMEIDA</t>
  </si>
  <si>
    <t>10894432998</t>
  </si>
  <si>
    <t>RUA DOIS PREDIO 16 CONJ.PADRE BENTO</t>
  </si>
  <si>
    <t>22030519</t>
  </si>
  <si>
    <t>CLAUDENISE ALMEIDA DOS SANTOS</t>
  </si>
  <si>
    <t>12382243815</t>
  </si>
  <si>
    <t>96501-7974</t>
  </si>
  <si>
    <t>AV. MORADA NOVA, 584 - ANTIGO 19</t>
  </si>
  <si>
    <t>JARDIM OTAWA</t>
  </si>
  <si>
    <t>12719051</t>
  </si>
  <si>
    <t>CLAUDETE APARECIDA PASCUCCI</t>
  </si>
  <si>
    <t>08:00/20:00</t>
  </si>
  <si>
    <t>10778232600</t>
  </si>
  <si>
    <t>RUA FRANCISCO ANTUNES,437 APTO 121 BL 1</t>
  </si>
  <si>
    <t>18181442</t>
  </si>
  <si>
    <t>CLAUDETE DE JESUS PRADO CRUZ</t>
  </si>
  <si>
    <t>17039103794</t>
  </si>
  <si>
    <t>RUA PEDERNEIRAS, 124</t>
  </si>
  <si>
    <t>18041650</t>
  </si>
  <si>
    <t>CLAUDIA DIAS</t>
  </si>
  <si>
    <t>12493065737</t>
  </si>
  <si>
    <t>RUA SÃO JOSÉ DO BELMONTE, 321</t>
  </si>
  <si>
    <t>VL SILVIA</t>
  </si>
  <si>
    <t>07140115</t>
  </si>
  <si>
    <t>CLAUDIA LEITE FLORENCIO</t>
  </si>
  <si>
    <t>10406704969</t>
  </si>
  <si>
    <t>RUA SIMONE MONTEIRO DE OLIVEIA, 35</t>
  </si>
  <si>
    <t>JARDIM GUARANY</t>
  </si>
  <si>
    <t>21866018</t>
  </si>
  <si>
    <t>CLAUDIA MARIA ANASTACIO</t>
  </si>
  <si>
    <t>09:00/15:15 (2ª A 4ª E 6ª)  12:00/18:15 (5ª)</t>
  </si>
  <si>
    <t>12393635418</t>
  </si>
  <si>
    <t>RUA CROQUETA, 309</t>
  </si>
  <si>
    <t>JARDIM TABOÃO</t>
  </si>
  <si>
    <t>12592236</t>
  </si>
  <si>
    <t>CLAUDIA MARIA CARDOSO</t>
  </si>
  <si>
    <t>10814817464</t>
  </si>
  <si>
    <t>IRMÃ FILOMENA N°982</t>
  </si>
  <si>
    <t>2263-000</t>
  </si>
  <si>
    <t>12515573</t>
  </si>
  <si>
    <t xml:space="preserve">CLAUDIA MARIA SABINO LACERDA </t>
  </si>
  <si>
    <t>CMB</t>
  </si>
  <si>
    <t>10819753634</t>
  </si>
  <si>
    <t>AV. FLORINDA MARTINS BARBOSA,314</t>
  </si>
  <si>
    <t>JARDIM PALMIRA</t>
  </si>
  <si>
    <t>02252263</t>
  </si>
  <si>
    <t>CLAUDIA MIKA OBARA</t>
  </si>
  <si>
    <t>07:30/13:30 (2ª E 4ª) 09:00/13:00 (5ª E 6ª)</t>
  </si>
  <si>
    <t>17045473506</t>
  </si>
  <si>
    <t>AV. EMILIO RIBAS, 905 APTO 11</t>
  </si>
  <si>
    <t>CLAUDIA MIKA OBARA.</t>
  </si>
  <si>
    <t>(6ª)19:00/15:00(SAB)</t>
  </si>
  <si>
    <t>17849433</t>
  </si>
  <si>
    <t>CLAUDIA MORAES DE MEDEIROS</t>
  </si>
  <si>
    <t>12778997778</t>
  </si>
  <si>
    <t>RUA FRANCISCO FOOT, S/N PRÉDIO 3 AP 32B</t>
  </si>
  <si>
    <t>19103349</t>
  </si>
  <si>
    <t>CLAUDIA REGINA ALVES SÃO PEDRO</t>
  </si>
  <si>
    <t>CAM</t>
  </si>
  <si>
    <t>17033584979</t>
  </si>
  <si>
    <t>RUA FRANCISCO FOOT, PREDIO 16 AP 210</t>
  </si>
  <si>
    <t>17146988</t>
  </si>
  <si>
    <t>CLAUDINÉIA DA SILVA</t>
  </si>
  <si>
    <t>RECEPÇÃO ODONTO</t>
  </si>
  <si>
    <t>ODONTOLOGIA ESP</t>
  </si>
  <si>
    <t>12069250573</t>
  </si>
  <si>
    <t>RUA FRANKLIN RIBEIRO DE ALMEIDA, 445</t>
  </si>
  <si>
    <t>CAMPO LIMPO</t>
  </si>
  <si>
    <t>22332811</t>
  </si>
  <si>
    <t>CLAUDINEIDE DOS SANTOS ARAÚJO DA SILVA</t>
  </si>
  <si>
    <t>12351620439</t>
  </si>
  <si>
    <t>RUA JOSÉ DO PATROCÍNIO, 71</t>
  </si>
  <si>
    <t>BOM JESUS DOS PERDOES</t>
  </si>
  <si>
    <t>04139515</t>
  </si>
  <si>
    <t>CLAUDIO ALBERTO GALVÃO BUENO DA SILVA</t>
  </si>
  <si>
    <t>08:00/19:00 (3ª E 5ª)</t>
  </si>
  <si>
    <t>18072273316</t>
  </si>
  <si>
    <t>RUA SÃO VICENTE DE PAULA, 554 AP 71</t>
  </si>
  <si>
    <t>SANTA CECILIA</t>
  </si>
  <si>
    <t>15682144</t>
  </si>
  <si>
    <t>CLAUDIO ARAUJO DOS SANTOS</t>
  </si>
  <si>
    <t>10811986419</t>
  </si>
  <si>
    <t>RUA PRIMEIRO DE MAIO, 1038</t>
  </si>
  <si>
    <t>ESTAÇÃO</t>
  </si>
  <si>
    <t>04637977</t>
  </si>
  <si>
    <t>CLAUDIO BAZZO</t>
  </si>
  <si>
    <t>INTERNAÇÃO CLÍNICA  CIRÚRGICA II</t>
  </si>
  <si>
    <t>08:30/19:30 (3ª E 5ª) 08:30/12:30 (4ª E 6ª)</t>
  </si>
  <si>
    <t>10111544359</t>
  </si>
  <si>
    <t>AV. PAULO SERGIO DE OLIVEIRA DE AQUINO, 50 AP 32</t>
  </si>
  <si>
    <t>VILA PROGRESSO</t>
  </si>
  <si>
    <t>06741637</t>
  </si>
  <si>
    <t>CLAUDIO LIMA DA SILVA</t>
  </si>
  <si>
    <t>18076453653</t>
  </si>
  <si>
    <t>RUA FRANCISCO FOOT, S/Nº PRÉDIO 20 APTO 34B</t>
  </si>
  <si>
    <t>17098320</t>
  </si>
  <si>
    <t>CLAUDIO LUIZ ALBUQUERQUE</t>
  </si>
  <si>
    <t>10843881809</t>
  </si>
  <si>
    <t>RUA FRANCISCO FOOT, SN PREDIO 17 AP 11 A</t>
  </si>
  <si>
    <t>20410281</t>
  </si>
  <si>
    <t>CLAUDIO TUDECH WIERING</t>
  </si>
  <si>
    <t>19:00/07:00 (3ª) - 07:00/15:00 (5ª)</t>
  </si>
  <si>
    <t>17055996412</t>
  </si>
  <si>
    <t>RUA AGOSTINHO RODRIGUES FILHO, 350 APTO 142 B</t>
  </si>
  <si>
    <t>VILA CLEMENTINO</t>
  </si>
  <si>
    <t>42777689</t>
  </si>
  <si>
    <t>CLEBERSON VILELA DE MOURA</t>
  </si>
  <si>
    <t>RECEPÇÃO P.S/P.A</t>
  </si>
  <si>
    <t>20395454853</t>
  </si>
  <si>
    <t>RUA BELO MONTE, 152</t>
  </si>
  <si>
    <t>PIMENTAS</t>
  </si>
  <si>
    <t>CLEIDE CYRILLO DA SILVA</t>
  </si>
  <si>
    <t>11939444</t>
  </si>
  <si>
    <t>CLEIDE MARIA MARCONDES</t>
  </si>
  <si>
    <t>APOIO AO CLIENTE</t>
  </si>
  <si>
    <t>10609606392</t>
  </si>
  <si>
    <t>ESTR AGUA CHATA, 3009,BL 15 AP 403</t>
  </si>
  <si>
    <t>BONSUCESSO</t>
  </si>
  <si>
    <t>20139036</t>
  </si>
  <si>
    <t>CLEIDE MARTINS FERNANDES</t>
  </si>
  <si>
    <t>CLÍNICA CIRÚRGICA I (CCB)</t>
  </si>
  <si>
    <t>12106238918</t>
  </si>
  <si>
    <t>RUA ANTONIO POHLMAN, 66 CASA 2</t>
  </si>
  <si>
    <t>JARDIM TEREZOPOLIS</t>
  </si>
  <si>
    <t>17849943</t>
  </si>
  <si>
    <t>CLEIDE RODRIGUES DE CASTRO</t>
  </si>
  <si>
    <t>ATAS (PSICÓLOGO)</t>
  </si>
  <si>
    <t>APOIO TÉCNICO</t>
  </si>
  <si>
    <t>18078948226</t>
  </si>
  <si>
    <t>RUA PEDRO BATISTA DA SILVA, 172</t>
  </si>
  <si>
    <t>PQ CONTINENTAL</t>
  </si>
  <si>
    <t>16729692</t>
  </si>
  <si>
    <t>CLEONICE ATAIDE AMORIM</t>
  </si>
  <si>
    <t>CLÍNICA MÉDICA INT I DERMATO</t>
  </si>
  <si>
    <t>10859691672</t>
  </si>
  <si>
    <t>ESTRADA  NAZARÉ, 3713</t>
  </si>
  <si>
    <t>08145108</t>
  </si>
  <si>
    <t>CLEONICE LOPES</t>
  </si>
  <si>
    <t>18078280217</t>
  </si>
  <si>
    <t>AV. PRES HUMBERTO DE ALENCAR CASTELO BRANCO,3739 CASA 2</t>
  </si>
  <si>
    <t>10851375</t>
  </si>
  <si>
    <t>CLEUSA PINHEIRO CRISPIM</t>
  </si>
  <si>
    <t>10677537619</t>
  </si>
  <si>
    <t>RUA TIETE, 67</t>
  </si>
  <si>
    <t>15399173</t>
  </si>
  <si>
    <t>CLEUSA RAIMUNDA DE FREITAS</t>
  </si>
  <si>
    <t>12105220934</t>
  </si>
  <si>
    <t>ESTRADA DO ELENCO, 4253 AP 41 BLOCO B</t>
  </si>
  <si>
    <t>JARDIM SANTA RITA</t>
  </si>
  <si>
    <t>21426359</t>
  </si>
  <si>
    <t>CLOVIS VIRGINIO DOS SANTOS</t>
  </si>
  <si>
    <t>12237374807</t>
  </si>
  <si>
    <t>RUA BENEDITO VALADARES RIBEIRO, 58</t>
  </si>
  <si>
    <t>JARDIM NOVA CUMBICA</t>
  </si>
  <si>
    <t>19465209</t>
  </si>
  <si>
    <t>CONCEIÇÃO APARECIDA CARDOSO</t>
  </si>
  <si>
    <t>12198645884</t>
  </si>
  <si>
    <t>RUA FRANCISCO FOOT, S/N APTO 31 C BL 14</t>
  </si>
  <si>
    <t>CONCEIÇÃO BARBOSA SILVEIRA</t>
  </si>
  <si>
    <t>OF ADM - aposentado</t>
  </si>
  <si>
    <t>56556115</t>
  </si>
  <si>
    <t>CRIMÉIA REIS BARBOSA DA SILVA</t>
  </si>
  <si>
    <t>12074503166</t>
  </si>
  <si>
    <t>RUA TAVANNES, 267 AP 33 BL A</t>
  </si>
  <si>
    <t>LAUZANE PAULISTA</t>
  </si>
  <si>
    <t>21707764</t>
  </si>
  <si>
    <t>CRISTIANA FERREIRA ALBANO SOUZA</t>
  </si>
  <si>
    <t>12538733725</t>
  </si>
  <si>
    <t>ESTR. NOSSA SENHORA DA FONTE, 566 CASA 14</t>
  </si>
  <si>
    <t>GUAIANASES</t>
  </si>
  <si>
    <t>29660259</t>
  </si>
  <si>
    <t>CRISTIANA FERREIRA DOS SANTOS</t>
  </si>
  <si>
    <t>14:00/23:00 (3ª)  14:00/19:30 (4ª E 5ª)</t>
  </si>
  <si>
    <t>12619006890</t>
  </si>
  <si>
    <t>991133455-28528914</t>
  </si>
  <si>
    <t>ESTRADA NOSSA SENHORA DA FONTE, 566 C 14</t>
  </si>
  <si>
    <t>23040020</t>
  </si>
  <si>
    <t>CRISTIANE APARECIDA JACINTO</t>
  </si>
  <si>
    <t>CCI</t>
  </si>
  <si>
    <t>12422908839</t>
  </si>
  <si>
    <t>RUA BRIGADEIRO LIMA E SILVA, 217</t>
  </si>
  <si>
    <t>34730743</t>
  </si>
  <si>
    <t>CRISTIANE APARECIDA ROCHA DA SILVA</t>
  </si>
  <si>
    <t>13356671811</t>
  </si>
  <si>
    <t>RUA DONA MARGARIDA GALVÃO, 256</t>
  </si>
  <si>
    <t>25625881</t>
  </si>
  <si>
    <t>CRISTIANE DE ARAÚJO CALEGARI CIRINO</t>
  </si>
  <si>
    <t>12533887732</t>
  </si>
  <si>
    <t>RUA JUREMA, 170</t>
  </si>
  <si>
    <t>30159181</t>
  </si>
  <si>
    <t>CRISTIANE DE CAMPOS MARCOLINO</t>
  </si>
  <si>
    <t>12760557776</t>
  </si>
  <si>
    <t>RUA PATRICE LUMUMBA, 207</t>
  </si>
  <si>
    <t>JARDIM TEREZA</t>
  </si>
  <si>
    <t>25040409</t>
  </si>
  <si>
    <t>CRISTIANE DE LIMA FERNANDES DOS SANTOS</t>
  </si>
  <si>
    <t>13060336899</t>
  </si>
  <si>
    <t>AV. OSIRIS, 97</t>
  </si>
  <si>
    <t>27043436</t>
  </si>
  <si>
    <t>CRISTIANE GOMES DE BARROS</t>
  </si>
  <si>
    <t>12503143425</t>
  </si>
  <si>
    <t>RUA PAPILLON, 96 CASA 1</t>
  </si>
  <si>
    <t>28615851</t>
  </si>
  <si>
    <t>CRISTIANE JANAINA DE SOUZA</t>
  </si>
  <si>
    <t xml:space="preserve">	12559939896</t>
  </si>
  <si>
    <t>985945297/999427193</t>
  </si>
  <si>
    <t>AV ANA SANTANA CONSTANTINO, 160</t>
  </si>
  <si>
    <t>JARDIM COLORADO</t>
  </si>
  <si>
    <t>23529078</t>
  </si>
  <si>
    <t>CRISTIANE MARQUES DA CRUZ</t>
  </si>
  <si>
    <t>12372904630</t>
  </si>
  <si>
    <t>RUA NATIVIDADE DA SERRA, 118</t>
  </si>
  <si>
    <t>30417052</t>
  </si>
  <si>
    <t>CRISTIANE NONATO DA SILVA</t>
  </si>
  <si>
    <t>17055996234</t>
  </si>
  <si>
    <t>986378903/960424079</t>
  </si>
  <si>
    <t>RUA ANGICAL, 512</t>
  </si>
  <si>
    <t>JARDIM ANSALCA</t>
  </si>
  <si>
    <t>27809446</t>
  </si>
  <si>
    <t>CRISTIANE PEREIRA</t>
  </si>
  <si>
    <t>RECEPÇÃO E INTERNAÇÃO</t>
  </si>
  <si>
    <t>18076443895</t>
  </si>
  <si>
    <t>RUA ELIAS ACRAS, 188 ANTIGO 184</t>
  </si>
  <si>
    <t>JARDIM SÃO JOSE</t>
  </si>
  <si>
    <t>23377358</t>
  </si>
  <si>
    <t>CRISTIANE PEREIRA RAMOS</t>
  </si>
  <si>
    <t>18076317288</t>
  </si>
  <si>
    <t>RUA VENANCIO AIRES, 110 - APTO.34 - BL. BJ</t>
  </si>
  <si>
    <t>PQ UIRAPURU</t>
  </si>
  <si>
    <t>CRISTIANE SOUZA LOBO DOS SANTOS</t>
  </si>
  <si>
    <t>RUA BALTAZAR DE CARVALHO,42</t>
  </si>
  <si>
    <t>32489433</t>
  </si>
  <si>
    <t>CRISTINA DE FÁTIMA PARADA PIRES</t>
  </si>
  <si>
    <t>12553815826</t>
  </si>
  <si>
    <t>RUA ZANZIBAR, 869</t>
  </si>
  <si>
    <t>CASA VERDE</t>
  </si>
  <si>
    <t>22140106</t>
  </si>
  <si>
    <t>CRISTINA MARIA DOS SANTOS</t>
  </si>
  <si>
    <t>12308702879</t>
  </si>
  <si>
    <t>RUA CIRILO ALVES DA SILVA, 60</t>
  </si>
  <si>
    <t>JARDIM HELENA</t>
  </si>
  <si>
    <t>33624304</t>
  </si>
  <si>
    <t>CRISTINA MELITIO ALVES</t>
  </si>
  <si>
    <t>13378695934</t>
  </si>
  <si>
    <t>RUA NAIR KUBE, 70</t>
  </si>
  <si>
    <t>JARDIM EMA</t>
  </si>
  <si>
    <t>30682686</t>
  </si>
  <si>
    <t>CRISTINA ROZA DA SILVA</t>
  </si>
  <si>
    <t>12236117215</t>
  </si>
  <si>
    <t xml:space="preserve">ESTRADA DO ELENCO. 4253 BL C AP 33 </t>
  </si>
  <si>
    <t>JARDIM MUNIRA</t>
  </si>
  <si>
    <t>17841312</t>
  </si>
  <si>
    <t>DANIEL CARLOS</t>
  </si>
  <si>
    <t>10106196437</t>
  </si>
  <si>
    <t>RUA CICERO DANTAS, 229</t>
  </si>
  <si>
    <t>39018960</t>
  </si>
  <si>
    <t>DANIEL PIRES BONINI</t>
  </si>
  <si>
    <t>13853886859</t>
  </si>
  <si>
    <t>45666852</t>
  </si>
  <si>
    <t>DANIELA APARECIDA DE LIMA</t>
  </si>
  <si>
    <t>16056754473</t>
  </si>
  <si>
    <t>99760-6357</t>
  </si>
  <si>
    <t>RUA RECIFE, 65</t>
  </si>
  <si>
    <t>JARDIM REAL</t>
  </si>
  <si>
    <t>25683133</t>
  </si>
  <si>
    <t>DANIELA APARECIDA SANTOS</t>
  </si>
  <si>
    <t>12465418078</t>
  </si>
  <si>
    <t>RUA JOSÉ FERREIRA DE SOUZA, 24</t>
  </si>
  <si>
    <t>VILA SÃO JORGE</t>
  </si>
  <si>
    <t>26479465</t>
  </si>
  <si>
    <t>DANIELA BALDINI LOPES DOS SANTOS</t>
  </si>
  <si>
    <t>08:00/18:00 (4ª E 6ª)</t>
  </si>
  <si>
    <t xml:space="preserve">	12552643029</t>
  </si>
  <si>
    <t>RUA MARIA NADI RODINI, 32</t>
  </si>
  <si>
    <t>41287439</t>
  </si>
  <si>
    <t>DANIELA CARVALHO PESSOA</t>
  </si>
  <si>
    <t xml:space="preserve">	20346451129</t>
  </si>
  <si>
    <t>RUA BRANQUINHA, 427 BLOCO B AP 1</t>
  </si>
  <si>
    <t>CIDADE PARQUE BRASILIA</t>
  </si>
  <si>
    <t>33962359</t>
  </si>
  <si>
    <t>DANIELA TIEMI NAGATSUYU</t>
  </si>
  <si>
    <t>(2ª)07:00/03:00(3ª)</t>
  </si>
  <si>
    <t>13900393930</t>
  </si>
  <si>
    <t>RUA GENERAL SILVA, 192</t>
  </si>
  <si>
    <t>DANIELE MACHADO BERNARDO DA COSTA</t>
  </si>
  <si>
    <t>DIRETOR TÉC I</t>
  </si>
  <si>
    <t>RUA PRINCESA ISABEL, 462</t>
  </si>
  <si>
    <t>23695085</t>
  </si>
  <si>
    <t>DANIELLE BORMANN PEREIRA</t>
  </si>
  <si>
    <t>07:00/11:00 (2ª a 6ª)</t>
  </si>
  <si>
    <t>12514751383</t>
  </si>
  <si>
    <t>AV. BENJAMIN HARRIS HUNNICUT, 2151 CASA 22</t>
  </si>
  <si>
    <t>PORTAL DOS GRAMADOS</t>
  </si>
  <si>
    <t>28611398</t>
  </si>
  <si>
    <t>DAVI SANTOS DA SILVA</t>
  </si>
  <si>
    <t>12485698890</t>
  </si>
  <si>
    <t>RUA RIO DO PARDO,200 CASA 191</t>
  </si>
  <si>
    <t>JARDIM ALBERTINA</t>
  </si>
  <si>
    <t>19742630</t>
  </si>
  <si>
    <t>DAVID RODRIGUES FRANÇA</t>
  </si>
  <si>
    <t>12236724510</t>
  </si>
  <si>
    <t>RUA VICENZA DAGOSTINHO, 77</t>
  </si>
  <si>
    <t>09637466</t>
  </si>
  <si>
    <t>DÉBORA ALVARENGA DA SILVA</t>
  </si>
  <si>
    <t>18071193017</t>
  </si>
  <si>
    <t>RUA EUSONIA, 450</t>
  </si>
  <si>
    <t>EUSONIA</t>
  </si>
  <si>
    <t>53040316</t>
  </si>
  <si>
    <t>DÉBORA CANO BIZON LANÇA</t>
  </si>
  <si>
    <t>10676743436</t>
  </si>
  <si>
    <t>RUA DR ELOY CHAVES, 226</t>
  </si>
  <si>
    <t>VL AUGUSTA</t>
  </si>
  <si>
    <t>18835854</t>
  </si>
  <si>
    <t>DÉBORA CRISTINA MATEOS MARTINEZ MATRONI</t>
  </si>
  <si>
    <t>07:00/17:00 (2ª) 07:00/19:00 (3ª)</t>
  </si>
  <si>
    <t>12525660805</t>
  </si>
  <si>
    <t>RUA ARUJÁ, 199</t>
  </si>
  <si>
    <t>VILA TIJUCA</t>
  </si>
  <si>
    <t>DÉBORA CRISTINA MATEOS MARTINEZ MATRONI.</t>
  </si>
  <si>
    <t>06:00/07:00 (2ª E 3ª) 06:30/12:30 (4ª,5ª E 6ª)</t>
  </si>
  <si>
    <t>19263246</t>
  </si>
  <si>
    <t>DÉBORA KATIA MAIDA</t>
  </si>
  <si>
    <t>CCIH</t>
  </si>
  <si>
    <t>TÉC DEPTO - CCIH</t>
  </si>
  <si>
    <t>08:00/13:00 (2ª E 4ª) 07:00/11:00 (5ª) 08:30/14:30 (6ª)</t>
  </si>
  <si>
    <t>18078853063</t>
  </si>
  <si>
    <t>998152595-954551496</t>
  </si>
  <si>
    <t>AV ROTARY,343 AP 121</t>
  </si>
  <si>
    <t>ITAPEGICA</t>
  </si>
  <si>
    <t>DÉBORA KATIA MAIDA.</t>
  </si>
  <si>
    <t>(5ª)12:00/08:00(6ª)</t>
  </si>
  <si>
    <t>AV ROTARY, 343 AP 121</t>
  </si>
  <si>
    <t>19851216</t>
  </si>
  <si>
    <t>DÉBORA MENDES DA SILVA</t>
  </si>
  <si>
    <t>12425363264</t>
  </si>
  <si>
    <t>RUA NOBEL DE ALMEIDA KUKI, 244</t>
  </si>
  <si>
    <t>14507125</t>
  </si>
  <si>
    <t>DECIO MENEGUIN</t>
  </si>
  <si>
    <t>13:00/19:00 (2ª E 3ª)</t>
  </si>
  <si>
    <t xml:space="preserve">	18087973882</t>
  </si>
  <si>
    <t>RUA CAJURU, 1183 AP 172A</t>
  </si>
  <si>
    <t>BELENZINHO</t>
  </si>
  <si>
    <t>32514077</t>
  </si>
  <si>
    <t>DEISE ANNE DOS SANTOS SILVA</t>
  </si>
  <si>
    <t xml:space="preserve">	13322933856</t>
  </si>
  <si>
    <t>RUA JARDIM REPOUSO DE SÃO FRANCISCO, 99 - APTO. 41C bl 2</t>
  </si>
  <si>
    <t>PARQUE MARIA HELENA</t>
  </si>
  <si>
    <t>24964225</t>
  </si>
  <si>
    <t>DEISE APARECIDA DE LIMA</t>
  </si>
  <si>
    <t>12934731814</t>
  </si>
  <si>
    <t>RUA MIXIRA, 353</t>
  </si>
  <si>
    <t>ITAIM PAULISTA</t>
  </si>
  <si>
    <t>17329164</t>
  </si>
  <si>
    <t>DEISE DE CARLIS</t>
  </si>
  <si>
    <t>10741068750</t>
  </si>
  <si>
    <t>982215152 (filho Jean)</t>
  </si>
  <si>
    <t>RUA GENERAL CÂMARA, 81</t>
  </si>
  <si>
    <t>JARDIM MUNHOZ</t>
  </si>
  <si>
    <t>25392841</t>
  </si>
  <si>
    <t>DEJANETE MARIA DOS SANTOS DA ROCHA</t>
  </si>
  <si>
    <t>12422548832</t>
  </si>
  <si>
    <t>TRAVESSA BERREDO, 26</t>
  </si>
  <si>
    <t>JARDIM CABUÇU</t>
  </si>
  <si>
    <t>04297189</t>
  </si>
  <si>
    <t>DEMETRIUS COSTA MARQUES</t>
  </si>
  <si>
    <t>CIR DENTISTA</t>
  </si>
  <si>
    <t>AMB ESP ODONTO</t>
  </si>
  <si>
    <t>08:00/18:00 (5ª E 6ª)</t>
  </si>
  <si>
    <t>18076410768</t>
  </si>
  <si>
    <t>AV. CONSELHEIRO RODRIGUES ALVES, 1275 APTO 32</t>
  </si>
  <si>
    <t>DENILSON RODRIGUES DE OLIVEIRA</t>
  </si>
  <si>
    <t>CTD</t>
  </si>
  <si>
    <t>08/05/15 A 07/05/16</t>
  </si>
  <si>
    <t>07:00/19:00 (6ª)</t>
  </si>
  <si>
    <t>MÉDICO I - término de contrato</t>
  </si>
  <si>
    <t>RUA JOSÉ ANTONIO COELHO, 661 - AP 72</t>
  </si>
  <si>
    <t>DENIS ISAO UEOKA</t>
  </si>
  <si>
    <t>07:00/07:00 (sáb/dom) cada 15 dias</t>
  </si>
  <si>
    <t>19012811522</t>
  </si>
  <si>
    <t>AV PROF PEDRO CLARISMUNDO FORMASI, 1601 CASA F II</t>
  </si>
  <si>
    <t>JARDIM PACAEMBU</t>
  </si>
  <si>
    <t>21145599</t>
  </si>
  <si>
    <t>DENISE APARECIDA DA CRUZ</t>
  </si>
  <si>
    <t>12421706027</t>
  </si>
  <si>
    <t>RUA ARARAQUARA, 234</t>
  </si>
  <si>
    <t>40631123</t>
  </si>
  <si>
    <t>DENISE ARAÚJO FERREIRA</t>
  </si>
  <si>
    <t>RUA FRANCISCO FOOT, PD 18 BL: A, APT 21</t>
  </si>
  <si>
    <t>14730506</t>
  </si>
  <si>
    <t>DENISE DE ALMEIDA SANTOS</t>
  </si>
  <si>
    <t>RUA DAS PALMEIRAS, 302L 02 APTO 706</t>
  </si>
  <si>
    <t>28708426</t>
  </si>
  <si>
    <t>DENISE LIMA SILVA</t>
  </si>
  <si>
    <t>RUA DOMINGOS DE ABREU, 470</t>
  </si>
  <si>
    <t>33624305</t>
  </si>
  <si>
    <t>DENISE MELITIO ALVES</t>
  </si>
  <si>
    <t>11:45/18:00</t>
  </si>
  <si>
    <t>19742167</t>
  </si>
  <si>
    <t>DENISE PESSOA VITORIANO SANT ANNA</t>
  </si>
  <si>
    <t>ENFERM CLIN CIR I</t>
  </si>
  <si>
    <t>982476070/961561912</t>
  </si>
  <si>
    <t>RUA VACARIA, 82 AP 01</t>
  </si>
  <si>
    <t>V FATIMA</t>
  </si>
  <si>
    <t>17591163</t>
  </si>
  <si>
    <t>DERCI FRANCISCO FULINI</t>
  </si>
  <si>
    <t>RUA PEROLA, 346 CASA 02</t>
  </si>
  <si>
    <t>44089863</t>
  </si>
  <si>
    <t>DERLI SOLANGE DO NASCIMENTO</t>
  </si>
  <si>
    <t>CLÍNICA MÉDICA DERMATO</t>
  </si>
  <si>
    <t>HELIO ARRELARO, 146 CASA 2</t>
  </si>
  <si>
    <t>VL FATIMA</t>
  </si>
  <si>
    <t>12180165</t>
  </si>
  <si>
    <t>DEVANIR VITORAZZO JUNIOR</t>
  </si>
  <si>
    <t>AMB ESPECIALIDADES</t>
  </si>
  <si>
    <t>07:00/18:00 (3ª E 5ª)</t>
  </si>
  <si>
    <t>12388723118</t>
  </si>
  <si>
    <t>AV PAVÃO, 699 AP 61</t>
  </si>
  <si>
    <t>MOEMA</t>
  </si>
  <si>
    <t>34150103</t>
  </si>
  <si>
    <t>DIANA APARECIDA DE OLIVEIRA VIDAL</t>
  </si>
  <si>
    <t>13371285897</t>
  </si>
  <si>
    <t>RUA IRINEU MACHADO, 73</t>
  </si>
  <si>
    <t>11486543</t>
  </si>
  <si>
    <t>DINAH MARIA DESSUNTI SANTOS</t>
  </si>
  <si>
    <t>10227261655</t>
  </si>
  <si>
    <t>RUA VIELA PEDRÃO, 36</t>
  </si>
  <si>
    <t>13010768</t>
  </si>
  <si>
    <t>DIONE GOMES DA COSTA</t>
  </si>
  <si>
    <t>ATAS (NUTRICIONISTA)</t>
  </si>
  <si>
    <t>06:30/18:30</t>
  </si>
  <si>
    <t>12186408505</t>
  </si>
  <si>
    <t>RUA: SILVESTRE VASCONCELOS CALMON, 486 - APTO. 713 -D</t>
  </si>
  <si>
    <t>VL MOREIRA</t>
  </si>
  <si>
    <t>20741526</t>
  </si>
  <si>
    <t>DIRCE MARIA DE ARAÚJO</t>
  </si>
  <si>
    <t>17043172576</t>
  </si>
  <si>
    <t>RUA FILOMENA BIONDI, 123</t>
  </si>
  <si>
    <t>JARDIM ALIANÇA</t>
  </si>
  <si>
    <t>03319832</t>
  </si>
  <si>
    <t>DJALMA NERI ALVES</t>
  </si>
  <si>
    <t>AG ADM</t>
  </si>
  <si>
    <t>ESTATUTÁRIO</t>
  </si>
  <si>
    <t>AG ADM - ministério</t>
  </si>
  <si>
    <t>RUA CLAUDINO BARBOSA, 566 AP 442</t>
  </si>
  <si>
    <t>MACEDO</t>
  </si>
  <si>
    <t>12619854</t>
  </si>
  <si>
    <t>DOMINGAS RODRIGUES DE MELLO</t>
  </si>
  <si>
    <t xml:space="preserve">	10720046812</t>
  </si>
  <si>
    <t>RUA SÃO BARTOLOMEU, 03</t>
  </si>
  <si>
    <t>JARDIM CENTENÁRIO</t>
  </si>
  <si>
    <t>DOMINGOS FIRMANI</t>
  </si>
  <si>
    <t>ENFERMEIRO - aposentado</t>
  </si>
  <si>
    <t>15335086</t>
  </si>
  <si>
    <t>DONISETE JUSTINO DIAS</t>
  </si>
  <si>
    <t>(4ª)11:00/07:00(5ª)</t>
  </si>
  <si>
    <t>18076078828</t>
  </si>
  <si>
    <t>RUA DONATO RIBEIRO, 238</t>
  </si>
  <si>
    <t>DONISETE JUSTINO DIAS.</t>
  </si>
  <si>
    <t>07:00/16:00 (2ª) 07:00/20:00 (3ª)</t>
  </si>
  <si>
    <t>22043999</t>
  </si>
  <si>
    <t>DONIZETE CARLOS SOBRAL</t>
  </si>
  <si>
    <t>07:00/19:00 (2ª) - 07:00/15:00 (3ª)</t>
  </si>
  <si>
    <t>17045470825</t>
  </si>
  <si>
    <t>RUA NILOPOLIS, 96</t>
  </si>
  <si>
    <t>DORALICE FRANCISCO</t>
  </si>
  <si>
    <t>27692478</t>
  </si>
  <si>
    <t>DUARTE NUNO MOREIRA RIBEIRO OSORIO</t>
  </si>
  <si>
    <t>(4ª)07:00/07:00(5ª)</t>
  </si>
  <si>
    <t>12629509259</t>
  </si>
  <si>
    <t>RUA STROFORD,112</t>
  </si>
  <si>
    <t>RES EUROVILLE</t>
  </si>
  <si>
    <t>BRAGANÇA PAULISTA</t>
  </si>
  <si>
    <t>DUARTE NUNO MOREIRA RIBEIRO OSORIO.</t>
  </si>
  <si>
    <t>07:00/17:00 (4ª) 08:00/18:00 (5ª)</t>
  </si>
  <si>
    <t>17100776</t>
  </si>
  <si>
    <t>DULCINÉIA APARECIDA FERREIRA</t>
  </si>
  <si>
    <t>12409277006</t>
  </si>
  <si>
    <t>RUA IRETEMA, 94</t>
  </si>
  <si>
    <t>PICANÇO</t>
  </si>
  <si>
    <t>18531142</t>
  </si>
  <si>
    <t>ECIANE MARIA DA SILVA LIMA</t>
  </si>
  <si>
    <t>12249034763</t>
  </si>
  <si>
    <t>RUA SANTO ESTEVÃO, 190</t>
  </si>
  <si>
    <t>JARDIM MONTE CARMELO</t>
  </si>
  <si>
    <t>15826327</t>
  </si>
  <si>
    <t>ED WILSON TSUNEO ROSSOE</t>
  </si>
  <si>
    <t>08:00/19:00 (4ª E 5ª)</t>
  </si>
  <si>
    <t>12080567197</t>
  </si>
  <si>
    <t>RUA VISCONDE DE ITABORAI, 471</t>
  </si>
  <si>
    <t>18278473</t>
  </si>
  <si>
    <t>EDEN LUIZ BATISTA</t>
  </si>
  <si>
    <t>12035107174</t>
  </si>
  <si>
    <t>RUA SANTA BRANCA, 308</t>
  </si>
  <si>
    <t>23764746</t>
  </si>
  <si>
    <t>ÉDILA PAULO DO NASCIMENTO</t>
  </si>
  <si>
    <t>13:30/19:45</t>
  </si>
  <si>
    <t>17039104154</t>
  </si>
  <si>
    <t>AV. TRÊS, 60 PRÉDIO 24 APTO 21</t>
  </si>
  <si>
    <t>27359076</t>
  </si>
  <si>
    <t>EDILAINE FERREIRA TEODORO</t>
  </si>
  <si>
    <t xml:space="preserve">	12469952869</t>
  </si>
  <si>
    <t>RUA GERALDO AUGUSTO DA SILVA, 520</t>
  </si>
  <si>
    <t>30216374</t>
  </si>
  <si>
    <t>EDILSON CAVALCANTI</t>
  </si>
  <si>
    <t>CLÍNICA CIRÚRGICA II</t>
  </si>
  <si>
    <t>12929751896</t>
  </si>
  <si>
    <t>RUA DA ESPERANÇA, 117</t>
  </si>
  <si>
    <t>30803235</t>
  </si>
  <si>
    <t>EDIMILSON ANTONIO FERREIRA</t>
  </si>
  <si>
    <t>12146462878</t>
  </si>
  <si>
    <t>RUA JOÃO ARTONI TESTAI, 170 ED CUIABÁ AP 22</t>
  </si>
  <si>
    <t>JARDIM TESTAI</t>
  </si>
  <si>
    <t>12101795</t>
  </si>
  <si>
    <t>EDINA DE MOURA COELHO PEREIRA</t>
  </si>
  <si>
    <t>12549453060</t>
  </si>
  <si>
    <t>RUA JACOMINA A. PATERNO LUONGO, 314</t>
  </si>
  <si>
    <t>38121215</t>
  </si>
  <si>
    <t>EDITH ISABEL JIMENEZ ULLOA</t>
  </si>
  <si>
    <t>(6º)07:00/07:00(SÁB)</t>
  </si>
  <si>
    <t>19011468220</t>
  </si>
  <si>
    <t>RUA DONA OLGA 101 CS 09</t>
  </si>
  <si>
    <t>15836594</t>
  </si>
  <si>
    <t>EDNA BALBINO EUSÉBIO</t>
  </si>
  <si>
    <t>18076253468</t>
  </si>
  <si>
    <t>RUA ORLANDO SEGALA, 108</t>
  </si>
  <si>
    <t>JARDIM ADRIANA</t>
  </si>
  <si>
    <t>18392357</t>
  </si>
  <si>
    <t>EDNA CRISTINA DE JESUS</t>
  </si>
  <si>
    <t>12248908018</t>
  </si>
  <si>
    <t>RUA SILVIO MAIA, 341</t>
  </si>
  <si>
    <t>VL SILVEIRA</t>
  </si>
  <si>
    <t>20437304</t>
  </si>
  <si>
    <t>EDNA CUNHA CARNEIRO AVILEZ</t>
  </si>
  <si>
    <t>CLÍNICA CIRÚRGICA I</t>
  </si>
  <si>
    <t>18090141019</t>
  </si>
  <si>
    <t>RUA DOS ANJOS, 201</t>
  </si>
  <si>
    <t>SÍTIOS DE RECREIO "ROBER"</t>
  </si>
  <si>
    <t>18284931</t>
  </si>
  <si>
    <t>EDNA DE BRITO SILVEIRA</t>
  </si>
  <si>
    <t>10870367649</t>
  </si>
  <si>
    <t>RUA MISSÕES MUNDIAIS, 220</t>
  </si>
  <si>
    <t>LAVRAS</t>
  </si>
  <si>
    <t>09516275</t>
  </si>
  <si>
    <t>EDNA OLIVEIRA SANTOS DE SOUZA</t>
  </si>
  <si>
    <t>07:30/16:30</t>
  </si>
  <si>
    <t>10770708932</t>
  </si>
  <si>
    <t>AV. DR. RENATO DE ANDRADE MAIA, 1509</t>
  </si>
  <si>
    <t>18685771</t>
  </si>
  <si>
    <t>EDNA SCAPIN</t>
  </si>
  <si>
    <t>18076084011</t>
  </si>
  <si>
    <t>RUA: JESULMINA VITA JUCIO, 196</t>
  </si>
  <si>
    <t>PQ FLAMENGO</t>
  </si>
  <si>
    <t>11327583</t>
  </si>
  <si>
    <t>EDNA SIQUEIRA CAVALCANTI DE SOUZA</t>
  </si>
  <si>
    <t>APOIO ADM AP DIAG</t>
  </si>
  <si>
    <t>10699604149</t>
  </si>
  <si>
    <t>AV. HUMBERTO A. CASTELO BRANCO, 3297 AP 23 PR 6</t>
  </si>
  <si>
    <t>23333242</t>
  </si>
  <si>
    <t>EDSON ALVES TAVARES</t>
  </si>
  <si>
    <t>12272025635</t>
  </si>
  <si>
    <t>AV. ARACAJÚ, 148</t>
  </si>
  <si>
    <t>TABOÃO</t>
  </si>
  <si>
    <t>08049651</t>
  </si>
  <si>
    <t>EDSON BOGGIANI</t>
  </si>
  <si>
    <t>(4ª)10:30/06:30(5ª)</t>
  </si>
  <si>
    <t>12142064657</t>
  </si>
  <si>
    <t>RUA MARIA TEREZA, 457</t>
  </si>
  <si>
    <t>18010926</t>
  </si>
  <si>
    <t>EDSON DA SILVA FREIRES</t>
  </si>
  <si>
    <t>13:00/17:00 (2ª A 6ª)</t>
  </si>
  <si>
    <t>12171528194</t>
  </si>
  <si>
    <t>RUA ANTONIO PATROCINIO FERNANDES, 118</t>
  </si>
  <si>
    <t>PONTE GRANDE</t>
  </si>
  <si>
    <t>11283560</t>
  </si>
  <si>
    <t>EDSON TUTOMU KAJITANI</t>
  </si>
  <si>
    <t>07:00/15:30 (3ª) 13:30/19:00 (4ª) 09:30/17:30 (6ª)</t>
  </si>
  <si>
    <t>18076407562</t>
  </si>
  <si>
    <t>AV HENRIQUE EROLES, 201 AP 41</t>
  </si>
  <si>
    <t>PQ SANTAMA</t>
  </si>
  <si>
    <t>MOGI DAS CRUZES</t>
  </si>
  <si>
    <t>08730-590</t>
  </si>
  <si>
    <t>19182469</t>
  </si>
  <si>
    <t>EDSON YOSHIHIRO KIMURA</t>
  </si>
  <si>
    <t>07:00/11:00 (2ª E 6ª) - 07:00/20:00 (4ª)</t>
  </si>
  <si>
    <t>MÉDICO I - transferido</t>
  </si>
  <si>
    <t>17061489527</t>
  </si>
  <si>
    <t>RUA CAPOTE VALENTE, 1335 AP 74</t>
  </si>
  <si>
    <t>10725700</t>
  </si>
  <si>
    <t>EDUARDO CABRAL DE ARAÚJO</t>
  </si>
  <si>
    <t>(5ª)11:00/07:00(6ª)</t>
  </si>
  <si>
    <t>10261678148</t>
  </si>
  <si>
    <t>RUA DR. NICOLAU DE SOUZA QUEIROS, 709 AP 11</t>
  </si>
  <si>
    <t>27003146</t>
  </si>
  <si>
    <t>EDUARDO DIAS</t>
  </si>
  <si>
    <t>DIRETOR I</t>
  </si>
  <si>
    <t>APOIO ADM ATEND AO CLIENTE</t>
  </si>
  <si>
    <t>NOM COMISSÃO</t>
  </si>
  <si>
    <t>12488609309</t>
  </si>
  <si>
    <t>AV. GUARULHOS, 2845 TORRE 12 AP 128</t>
  </si>
  <si>
    <t>04894963</t>
  </si>
  <si>
    <t>EDUARDO DO CARMO DIAS</t>
  </si>
  <si>
    <t>07:00/14:00 (2ª) 07:00/14:00 (4ª)</t>
  </si>
  <si>
    <t>MÉDICO III - transferido</t>
  </si>
  <si>
    <t>12007353999</t>
  </si>
  <si>
    <t>RUA ANTONIO PEREIRA DE SOUZA, 350 AP 122</t>
  </si>
  <si>
    <t>27401482</t>
  </si>
  <si>
    <t>ELAINE CRISTINA DA SILVA OLIVEIRA</t>
  </si>
  <si>
    <t>AUX DE ENF - aguardando</t>
  </si>
  <si>
    <t xml:space="preserve">	12562743859</t>
  </si>
  <si>
    <t>9648730291/ 965024116</t>
  </si>
  <si>
    <t>RUA PARANÁ, 168</t>
  </si>
  <si>
    <t>SANTA MARIA DO PORTÃO</t>
  </si>
  <si>
    <t>08073856</t>
  </si>
  <si>
    <t>ELAINE CRISTINA DE ASSIS</t>
  </si>
  <si>
    <t>12515160869</t>
  </si>
  <si>
    <t>RUA CONCEIÇÃO DA FEIRA, 25</t>
  </si>
  <si>
    <t>ELAINE CRISTINA DOS SANTOS</t>
  </si>
  <si>
    <t>RUA RIO GRANDE DO SUL, 420 CASA 2</t>
  </si>
  <si>
    <t>ELBA ASSIMA REQUIÃO SARKIS ARAMAYO</t>
  </si>
  <si>
    <t>22432104</t>
  </si>
  <si>
    <t>ELENITA PIRES BONFIM</t>
  </si>
  <si>
    <t>12425665740</t>
  </si>
  <si>
    <t>98301-4115</t>
  </si>
  <si>
    <t>AV. ODAIR SANTANELLI, 800 COND. ESPÍRITO SANTO BL 9 AP 12A</t>
  </si>
  <si>
    <t>12842464</t>
  </si>
  <si>
    <t>ELEONORA CIRILO DE OLIVEIRA</t>
  </si>
  <si>
    <t xml:space="preserve">	17033577654</t>
  </si>
  <si>
    <t>RUA FRANCISCO FOOT, PRÉDIO 11 AP 21B</t>
  </si>
  <si>
    <t>15682473</t>
  </si>
  <si>
    <t>ELEUZA DE CASTRO MESQUITA</t>
  </si>
  <si>
    <t>ASSISTÊNCIA</t>
  </si>
  <si>
    <t>12171105978</t>
  </si>
  <si>
    <t>TRAVESSA TEREZINHA, 53</t>
  </si>
  <si>
    <t>19273307</t>
  </si>
  <si>
    <t>ELIANA CORALLI DE OLIVEIRA</t>
  </si>
  <si>
    <t>ALMOXARIFADO</t>
  </si>
  <si>
    <t>17039110294</t>
  </si>
  <si>
    <t>RUA CLARA NUNES, 294</t>
  </si>
  <si>
    <t>JARDIM DAS OLIVEIRAS</t>
  </si>
  <si>
    <t>18869637</t>
  </si>
  <si>
    <t>ELIANA DE GOUVEIA</t>
  </si>
  <si>
    <t>12325273514</t>
  </si>
  <si>
    <t>RUA SILVIO SILINGANDI, 77</t>
  </si>
  <si>
    <t>JARDIM LAS VEGAS</t>
  </si>
  <si>
    <t>14257511</t>
  </si>
  <si>
    <t>ELIANA ODETE CINTRA</t>
  </si>
  <si>
    <t>18071670532</t>
  </si>
  <si>
    <t>AV DRAª EUGENIA MACHADO DA SILVA, 403 FUNDOS</t>
  </si>
  <si>
    <t>14733652</t>
  </si>
  <si>
    <t>ELIANA PAULA FERREIRA MENDES</t>
  </si>
  <si>
    <t>18072463158</t>
  </si>
  <si>
    <t>RUA CELIA DOMINGUES FAUSTINO, 281 BL 7 E 13</t>
  </si>
  <si>
    <t>12537697</t>
  </si>
  <si>
    <t>ELIANA TEIXEIRA DE MELO</t>
  </si>
  <si>
    <t xml:space="preserve">	17033584863</t>
  </si>
  <si>
    <t>RUA DESCALVADO, 30 (ANTIGO 54)</t>
  </si>
  <si>
    <t>VILA PAULISTA</t>
  </si>
  <si>
    <t>19418363</t>
  </si>
  <si>
    <t>ELIANE APARECIDA MELSOL</t>
  </si>
  <si>
    <t>12400249220</t>
  </si>
  <si>
    <t>79185214/24510097</t>
  </si>
  <si>
    <t>RUA DIVA, 461</t>
  </si>
  <si>
    <t>PQ SANTO ANTONIO</t>
  </si>
  <si>
    <t>ELIANE APARECIDA MELSOL.</t>
  </si>
  <si>
    <t>23039847</t>
  </si>
  <si>
    <t>ELIANE CAVALCANTE DE MELO LEITE</t>
  </si>
  <si>
    <t xml:space="preserve">	12431899227</t>
  </si>
  <si>
    <t>RUA ENDRES, 202</t>
  </si>
  <si>
    <t>VL ENDRES</t>
  </si>
  <si>
    <t>23397689</t>
  </si>
  <si>
    <t>ELIANE CRISTINA CAVALCANTE</t>
  </si>
  <si>
    <t xml:space="preserve">		12486233654</t>
  </si>
  <si>
    <t>RUA CLARA NUNES, 129</t>
  </si>
  <si>
    <t>JARDIM ELISA MARIA</t>
  </si>
  <si>
    <t>28884825</t>
  </si>
  <si>
    <t>ELIANE FELIPE DA SILVA</t>
  </si>
  <si>
    <t>AUX DE ENF - mudança de cargo</t>
  </si>
  <si>
    <t xml:space="preserve">	12934165851</t>
  </si>
  <si>
    <t>RUA CURIO, 232</t>
  </si>
  <si>
    <t>25547295</t>
  </si>
  <si>
    <t>ELIANE FERNANDES DA SILVA</t>
  </si>
  <si>
    <t xml:space="preserve">		12972472855</t>
  </si>
  <si>
    <t>RUA DUARTE LOBO, 76 AP 41C</t>
  </si>
  <si>
    <t>ITAQUERA</t>
  </si>
  <si>
    <t>10274353</t>
  </si>
  <si>
    <t>ELIANE FRANCISCA DA CONCEIÇÃO</t>
  </si>
  <si>
    <t>10826095027</t>
  </si>
  <si>
    <t>RUA HUNGRIA, 230</t>
  </si>
  <si>
    <t>JARDIM SÃO FRANCISCO</t>
  </si>
  <si>
    <t>30638960</t>
  </si>
  <si>
    <t>ELIANE NAKAMURA MAKINO</t>
  </si>
  <si>
    <t>07:00/16:00 (3ª) 07:00/20:00 (4ª)</t>
  </si>
  <si>
    <t xml:space="preserve">	13731605774</t>
  </si>
  <si>
    <t>R VIGARIO ALBERNAZ, 421 AP 122</t>
  </si>
  <si>
    <t>VL GUMERCINDO</t>
  </si>
  <si>
    <t>17072312</t>
  </si>
  <si>
    <t>ELIANE NASCIMENTO VIDAL</t>
  </si>
  <si>
    <t xml:space="preserve">08:00/12:00 (2ª E 4ª) 08:00/14:00 (3ª E 5ª) </t>
  </si>
  <si>
    <t>99763-3535</t>
  </si>
  <si>
    <t>RUA ANTONIO PEDRO FIGUEIREDO, 53</t>
  </si>
  <si>
    <t>TREMEMBÉ</t>
  </si>
  <si>
    <t>18182735</t>
  </si>
  <si>
    <t>ELIANE NAVARRO MILANI</t>
  </si>
  <si>
    <t>10882416550</t>
  </si>
  <si>
    <t>RUA CORIPHEU DE AZEVEDO MARQUES, 155</t>
  </si>
  <si>
    <t>28260535</t>
  </si>
  <si>
    <t>ELIAS DE LIMA</t>
  </si>
  <si>
    <t>12094191887</t>
  </si>
  <si>
    <t>AV ROTARY, 680 AP 164 BL 3</t>
  </si>
  <si>
    <t>VL DAS BANDEIRAS</t>
  </si>
  <si>
    <t>25476561</t>
  </si>
  <si>
    <t>ELIENAI ALVES PINTO DE OLIVEIRA</t>
  </si>
  <si>
    <t xml:space="preserve">	12627156898</t>
  </si>
  <si>
    <t>RUA SILVIO BARBOSA, 602</t>
  </si>
  <si>
    <t>26293868</t>
  </si>
  <si>
    <t>ELIEZER DE ALMEIDA ROCHA</t>
  </si>
  <si>
    <t>12902996898</t>
  </si>
  <si>
    <t>RUA SOLDADO JOÃO ESPINARDI, 442</t>
  </si>
  <si>
    <t>VILA SILVEIRA</t>
  </si>
  <si>
    <t>25706404</t>
  </si>
  <si>
    <t>ELINALDO MARQUES DO NASCIMENTO</t>
  </si>
  <si>
    <t>12410511831</t>
  </si>
  <si>
    <t>RUA JORDANIA,20</t>
  </si>
  <si>
    <t>29839687</t>
  </si>
  <si>
    <t>ELIS DE LIMA BARRENCE CAMPOS</t>
  </si>
  <si>
    <t>13472664893</t>
  </si>
  <si>
    <t>RUA GONÇALVES RIBEIRO, 445 CASA D</t>
  </si>
  <si>
    <t>PARQUE PAULISTANO</t>
  </si>
  <si>
    <t>08298292</t>
  </si>
  <si>
    <t>ELISABETE APARECIDA NUNES MACHADO</t>
  </si>
  <si>
    <t>07:00/14:00 (2ª E 4ª) 12:30/18:30 (6ª)</t>
  </si>
  <si>
    <t xml:space="preserve">	18076575775</t>
  </si>
  <si>
    <t>AV. MILTON, 165</t>
  </si>
  <si>
    <t>ELISABETE CASTOR DOS SANTOS</t>
  </si>
  <si>
    <t>ANALISTA SOC CULT</t>
  </si>
  <si>
    <t>2405-8280</t>
  </si>
  <si>
    <t>RUA JAIMINHO, 464 AP 72 EDIFICIO SPAC</t>
  </si>
  <si>
    <t>07095-150</t>
  </si>
  <si>
    <t>17688822</t>
  </si>
  <si>
    <t>ELISABETE GLORIGIANO RIBEIRO</t>
  </si>
  <si>
    <t>12373324689</t>
  </si>
  <si>
    <t>RUA BERBARDES DA SILVA BUENO, 66</t>
  </si>
  <si>
    <t>PONTE RASA</t>
  </si>
  <si>
    <t>18286919</t>
  </si>
  <si>
    <t>ELISABETE PEREIRA DE MORAES</t>
  </si>
  <si>
    <t>12275437322</t>
  </si>
  <si>
    <t>RUA FRANCISCO FOOT, S/N APTO 14 B BLOCO 12</t>
  </si>
  <si>
    <t>19289256</t>
  </si>
  <si>
    <t>ELISABETE RODRIGUES DIAS BRITO</t>
  </si>
  <si>
    <t>18076433709</t>
  </si>
  <si>
    <t>AV. DOIS PREDIOS, 12 APTO. 24</t>
  </si>
  <si>
    <t>27469327</t>
  </si>
  <si>
    <t>ELISANGELA DA SILVA AMARAL</t>
  </si>
  <si>
    <t>12752221896</t>
  </si>
  <si>
    <t>RUA OTELO AUGUSTO RIBEIRO, 1676 BL 2 AP 34</t>
  </si>
  <si>
    <t>29574743</t>
  </si>
  <si>
    <t>ELISANGELA NASCIMENTO TEIXEIRA</t>
  </si>
  <si>
    <t>13444986814</t>
  </si>
  <si>
    <t>AV. ALFREDO BARBOSA, 1350</t>
  </si>
  <si>
    <t>10585120</t>
  </si>
  <si>
    <t>ELIUDE CREPALDI JUSTIÇA</t>
  </si>
  <si>
    <t>10688087172</t>
  </si>
  <si>
    <t>RUA EUSÔNIA, 384</t>
  </si>
  <si>
    <t>11456527</t>
  </si>
  <si>
    <t>ELIZABETH AUGUSTO DOS SANTOS</t>
  </si>
  <si>
    <t>12184740383</t>
  </si>
  <si>
    <t>AV HUMBERTO A CASTELO BRANCO, 3653</t>
  </si>
  <si>
    <t>CIDADE LEONOR</t>
  </si>
  <si>
    <t>ELIZABETH DE FATIMA F PEREIRA MARANHÃO</t>
  </si>
  <si>
    <t>14249130</t>
  </si>
  <si>
    <t>ELIZABETH DE MEDEIROS SANTOS</t>
  </si>
  <si>
    <t>10421738143</t>
  </si>
  <si>
    <t>RUA RUBENS ALVARES TAVARES, 265</t>
  </si>
  <si>
    <t>VL DOS MACHADOS</t>
  </si>
  <si>
    <t>14488475</t>
  </si>
  <si>
    <t>ELIZABETH DOS REIS VERAS AZEITUNO</t>
  </si>
  <si>
    <t>12:00/16:00</t>
  </si>
  <si>
    <t>10887247684</t>
  </si>
  <si>
    <t>RUA LOMBROSO, 52 altor</t>
  </si>
  <si>
    <t>19741681</t>
  </si>
  <si>
    <t>ELIZAMA DA SILVA</t>
  </si>
  <si>
    <t>12275645391</t>
  </si>
  <si>
    <t>99737-1694</t>
  </si>
  <si>
    <t>CAMARGOS</t>
  </si>
  <si>
    <t>23552449</t>
  </si>
  <si>
    <t>ELIZANGELA FERREIRA DE OLIVEIRA SANTOS</t>
  </si>
  <si>
    <t>18076453688</t>
  </si>
  <si>
    <t>RUA POTIGUARA, 614 casa 2</t>
  </si>
  <si>
    <t>52557053</t>
  </si>
  <si>
    <t>ELIZER MARIA FERREIRA</t>
  </si>
  <si>
    <t>10292523006</t>
  </si>
  <si>
    <t>RUA PONTE ALTA, 110</t>
  </si>
  <si>
    <t>RECREIO SÃO JORGE</t>
  </si>
  <si>
    <t>ELIZIA MARIA DA HORA S COUTO KEMP</t>
  </si>
  <si>
    <t>23069416</t>
  </si>
  <si>
    <t>ELVIO FERREIRA JUNIOR</t>
  </si>
  <si>
    <t>07:00/19:00 (4ª) 11:00/19:00 (6ª)</t>
  </si>
  <si>
    <t>13020120895</t>
  </si>
  <si>
    <t>ALAMEDA CASA BRANCA, 327 - APTO. 92</t>
  </si>
  <si>
    <t>16534380</t>
  </si>
  <si>
    <t>ELZA DA SILVA BERNARDES RAPHAEL</t>
  </si>
  <si>
    <t>10831684558</t>
  </si>
  <si>
    <t>RUA VARZEA PAULISTA, 28 (ANT. 02)</t>
  </si>
  <si>
    <t>JARDIM SÃO PAULO</t>
  </si>
  <si>
    <t>53348318</t>
  </si>
  <si>
    <t>ELZA DOS SANTOS</t>
  </si>
  <si>
    <t xml:space="preserve">	19040879357</t>
  </si>
  <si>
    <t>RUA TAIPU, 31</t>
  </si>
  <si>
    <t>JARDIM SÃO JOÃO</t>
  </si>
  <si>
    <t>11730816</t>
  </si>
  <si>
    <t>ELZA DOS SANTOS.</t>
  </si>
  <si>
    <t>APOIO ADMINISTRATIVO - GI</t>
  </si>
  <si>
    <t>10686052118</t>
  </si>
  <si>
    <t>RUA PROFESSOR UBALDO DE MAIO, 115 CS 1</t>
  </si>
  <si>
    <t>ELZA ROMÃO</t>
  </si>
  <si>
    <t>11863900.</t>
  </si>
  <si>
    <t>26265580</t>
  </si>
  <si>
    <t>ELZA RUYZ MONTESSINO</t>
  </si>
  <si>
    <t>12171701708</t>
  </si>
  <si>
    <t>RUA JESUINO RABELO, 211</t>
  </si>
  <si>
    <t>VILA MILTON</t>
  </si>
  <si>
    <t>ELZA RUYZ MONTESSINO.</t>
  </si>
  <si>
    <t>18530215</t>
  </si>
  <si>
    <t>ELZA SOUSA SANTOS DE LARA</t>
  </si>
  <si>
    <t>12075862585</t>
  </si>
  <si>
    <t>RUA SÍRIA, 236</t>
  </si>
  <si>
    <t>35000805</t>
  </si>
  <si>
    <t>x</t>
  </si>
  <si>
    <t>EMERSON FERREIRA SILVA</t>
  </si>
  <si>
    <t xml:space="preserve">	12997937894</t>
  </si>
  <si>
    <t>RUA VITORIANO VELOSO, 16</t>
  </si>
  <si>
    <t>29806524</t>
  </si>
  <si>
    <t>EMMANUEL BATISTA VIEIRA FRANCO</t>
  </si>
  <si>
    <t>15:00/19:00 (2ª) 17:00/23:00 (5ª) 13:00/23:00 (6ª)</t>
  </si>
  <si>
    <t>17055997141</t>
  </si>
  <si>
    <t>RUA VIELA MANUEL, 58</t>
  </si>
  <si>
    <t>33947871</t>
  </si>
  <si>
    <t>ENÉSIA LEANDRO NUNES DE PAULA</t>
  </si>
  <si>
    <t xml:space="preserve">	12852096813</t>
  </si>
  <si>
    <t>RUA ITAJAI-AÇU, 110</t>
  </si>
  <si>
    <t>18560010</t>
  </si>
  <si>
    <t>ENILDA DIAS GONÇALVES</t>
  </si>
  <si>
    <t>12012968599</t>
  </si>
  <si>
    <t>RUA CALDAS NOVAS, 26</t>
  </si>
  <si>
    <t>14004797</t>
  </si>
  <si>
    <t>ENOEMIA SOARES</t>
  </si>
  <si>
    <t xml:space="preserve">	12248912643</t>
  </si>
  <si>
    <t>RUA CAMPOS GERAIS, 50</t>
  </si>
  <si>
    <t>07826102</t>
  </si>
  <si>
    <t>ENOQUE RIBEIRO DOS ANJOS</t>
  </si>
  <si>
    <t xml:space="preserve">	18070882633</t>
  </si>
  <si>
    <t>RUA CARAVARI, 96</t>
  </si>
  <si>
    <t>04914608</t>
  </si>
  <si>
    <t>ENZO SERNA VILLARROEL</t>
  </si>
  <si>
    <t>07:00/11:00 (2ª E 4ª) 07:00/19:00 (5ª)</t>
  </si>
  <si>
    <t>MÉDICO III - exonerado</t>
  </si>
  <si>
    <t>10876243305</t>
  </si>
  <si>
    <t>RUA TUIUTI, 606 AP 122</t>
  </si>
  <si>
    <t>TATUAPE</t>
  </si>
  <si>
    <t>00756233</t>
  </si>
  <si>
    <t>ERALDO ALMEIDA DE MELO</t>
  </si>
  <si>
    <t>07:00/19:00 3ª + PLANTÃO DE 08H</t>
  </si>
  <si>
    <t>17058510553</t>
  </si>
  <si>
    <t>RUA SAPUCAIA, 61 PA 91</t>
  </si>
  <si>
    <t>08332438</t>
  </si>
  <si>
    <t>ERIC BRITO CORRÊA</t>
  </si>
  <si>
    <t>07:00/11:48 (2ª A 6ª)</t>
  </si>
  <si>
    <t xml:space="preserve">	18076360701</t>
  </si>
  <si>
    <t>AV. SÃO LUIZ, 756</t>
  </si>
  <si>
    <t>VILA  ROSALIA</t>
  </si>
  <si>
    <t>30073069</t>
  </si>
  <si>
    <t>ERIK FERNANDO REIS DE SOUZA</t>
  </si>
  <si>
    <t>13337621855</t>
  </si>
  <si>
    <t>AV. ARMANDO BEI, 401 BL 01 AP 21</t>
  </si>
  <si>
    <t>NOVA BONSUCESSO</t>
  </si>
  <si>
    <t>32003863</t>
  </si>
  <si>
    <t>ERIKA ARAKI OKUDA</t>
  </si>
  <si>
    <t xml:space="preserve">	13122599898</t>
  </si>
  <si>
    <t>RUA EPONINA, 532</t>
  </si>
  <si>
    <t>VL CARRÃO</t>
  </si>
  <si>
    <t>32334197</t>
  </si>
  <si>
    <t>ERIKA DE SOUZA BRANCO</t>
  </si>
  <si>
    <t>13222340810</t>
  </si>
  <si>
    <t>RUA NICOLAU TOLENTINO DE ALMEIDA, 61 AP 63 G</t>
  </si>
  <si>
    <t>VL DIONISIA</t>
  </si>
  <si>
    <t>30475774</t>
  </si>
  <si>
    <t>ERIKA VITOR NASCIMENTO</t>
  </si>
  <si>
    <t>21029456005</t>
  </si>
  <si>
    <t>RUA DIVA, 319 BLOCO 1 AP 23</t>
  </si>
  <si>
    <t>24791848</t>
  </si>
  <si>
    <t>ERIVALDO DE LIMA SILVA</t>
  </si>
  <si>
    <t>12510009895</t>
  </si>
  <si>
    <t>RUA BALTAZAR NUNES, 600 AP 11/25</t>
  </si>
  <si>
    <t>VL CACHOEIRINHA</t>
  </si>
  <si>
    <t>25942594</t>
  </si>
  <si>
    <t>ERUDIVAL ROCHA DE NOVAES</t>
  </si>
  <si>
    <t>12208608641</t>
  </si>
  <si>
    <t>RUA DOIS, 213</t>
  </si>
  <si>
    <t>VILA BREMEM</t>
  </si>
  <si>
    <t>18869811</t>
  </si>
  <si>
    <t>ESMERALDA DE JESUS CORONADO FERNANDES</t>
  </si>
  <si>
    <t xml:space="preserve">	12464615937</t>
  </si>
  <si>
    <t>RUA CAPITÃO DANIEL QUEDES, 19</t>
  </si>
  <si>
    <t>08712609</t>
  </si>
  <si>
    <t>ESTER RODRIGUES DOS SANTOS SILVA</t>
  </si>
  <si>
    <t>10374569034</t>
  </si>
  <si>
    <t>9153510699753-5100</t>
  </si>
  <si>
    <t>RUA CÉLIA DOMINGUES FAUSTINE,281 COND SERGIPE AP 32 BL 5</t>
  </si>
  <si>
    <t>18010306</t>
  </si>
  <si>
    <t>ESTERINA FERREIRA DE FARIA</t>
  </si>
  <si>
    <t>09:00/15:15</t>
  </si>
  <si>
    <t xml:space="preserve">	12200522829</t>
  </si>
  <si>
    <t>RUA GAGO COUTINHO, 433</t>
  </si>
  <si>
    <t>07763460</t>
  </si>
  <si>
    <t>ÉTORE ALMIR MATTION</t>
  </si>
  <si>
    <t>07:00/19:00 (4ª) 07:00/16:00 (5ª)</t>
  </si>
  <si>
    <t>12002780511</t>
  </si>
  <si>
    <t>RUA ETORE MATTION, 60</t>
  </si>
  <si>
    <t>ÉTORE ALMIR MATTION.</t>
  </si>
  <si>
    <t>(3ª)14:00/07:00(4ª)</t>
  </si>
  <si>
    <t>05606254</t>
  </si>
  <si>
    <t>EUGENIO JOTA MONSTANS</t>
  </si>
  <si>
    <t>SAME</t>
  </si>
  <si>
    <t>07:00/17:00 (2ª E 6ª) 07:00/11:00 (4ª)</t>
  </si>
  <si>
    <t>12021018670</t>
  </si>
  <si>
    <t>RUA RENATO DE ANDRADE MAIA, 1069</t>
  </si>
  <si>
    <t>35438243</t>
  </si>
  <si>
    <t>EULENE KASSIA MOREIRA DA SILVA</t>
  </si>
  <si>
    <t>12585197893</t>
  </si>
  <si>
    <t>RUA JEFE, 382</t>
  </si>
  <si>
    <t>JARDIM CRISTINA</t>
  </si>
  <si>
    <t>EULINA STORL DA SILVA</t>
  </si>
  <si>
    <t>RUA CELIA DOMINGUES FAUSTINO, 281</t>
  </si>
  <si>
    <t>06742184</t>
  </si>
  <si>
    <t>EUNICE DE LOURDES SILVA DE OLIVEIRA</t>
  </si>
  <si>
    <t>10404845050</t>
  </si>
  <si>
    <t>AV. ODAIR SANTANELLI, COND. BAHIA APTO C22 BL 16</t>
  </si>
  <si>
    <t>09637394</t>
  </si>
  <si>
    <t>EUNICE DEL CHIARO</t>
  </si>
  <si>
    <t xml:space="preserve">	18076600818</t>
  </si>
  <si>
    <t>RUA FRANCISCO FOOT, S/N APTO 13-B BLOCO 07</t>
  </si>
  <si>
    <t>11460968</t>
  </si>
  <si>
    <t>EUNICE MARIA DA SILVA BARBOSA</t>
  </si>
  <si>
    <t xml:space="preserve">	10384426376</t>
  </si>
  <si>
    <t>RUA GERALDO ALVES CELESTINO, 251 AP TOCANTINS BF 12</t>
  </si>
  <si>
    <t>05852533</t>
  </si>
  <si>
    <t>EUNICE VIANA DOMIENSE</t>
  </si>
  <si>
    <t>12444612886</t>
  </si>
  <si>
    <t>RUA GEISHOFER, 60 APTO 32</t>
  </si>
  <si>
    <t>05918708</t>
  </si>
  <si>
    <t>EURIPEDINA MARIA DE SOUZA</t>
  </si>
  <si>
    <t>CENTRO DE MATERIAL</t>
  </si>
  <si>
    <t>10421722204</t>
  </si>
  <si>
    <t>RUA RODOVALHO JUNIOR, 44 APTO 13</t>
  </si>
  <si>
    <t>19105583</t>
  </si>
  <si>
    <t>EVA ARAUJO DA SILVA</t>
  </si>
  <si>
    <t>10652003521</t>
  </si>
  <si>
    <t>RUA SANTA TEREZA,18 ANTIGO 136</t>
  </si>
  <si>
    <t>VILA PARAÍSO</t>
  </si>
  <si>
    <t>27066435</t>
  </si>
  <si>
    <t>EVANDRO MOMETO FINKELSTAIN</t>
  </si>
  <si>
    <t>13027750851</t>
  </si>
  <si>
    <t>RUA DEMINI, 93 AP 34 BL 01</t>
  </si>
  <si>
    <t>11768200</t>
  </si>
  <si>
    <t>EVANILDA LEONOR DA CRUZ</t>
  </si>
  <si>
    <t>10811237653</t>
  </si>
  <si>
    <t>73559878 / 34367662</t>
  </si>
  <si>
    <t>RUA CUIABÁ, 49</t>
  </si>
  <si>
    <t>JARDIM SOINCO</t>
  </si>
  <si>
    <t>09516910</t>
  </si>
  <si>
    <t>EVERALDO DA SILVA BERNARDO</t>
  </si>
  <si>
    <t xml:space="preserve">	18071166664</t>
  </si>
  <si>
    <t>RUA HÉLIO MANZONI, 296 - BL. 04 - APTO. 02</t>
  </si>
  <si>
    <t>30198426</t>
  </si>
  <si>
    <t>FABIANA SANTOS FONSECA</t>
  </si>
  <si>
    <t>CLIN MED</t>
  </si>
  <si>
    <t>13645901891</t>
  </si>
  <si>
    <t>RUA ARTHUR RODRIGUES ALCANTARA, 789</t>
  </si>
  <si>
    <t>23384686</t>
  </si>
  <si>
    <t>FABIO CORRÊA BENTO</t>
  </si>
  <si>
    <t>12415666981</t>
  </si>
  <si>
    <t>RUA ALMIRANTE SALDANHA DA GAMA, 75 , AP  102A</t>
  </si>
  <si>
    <t>PQ MANDAQUI</t>
  </si>
  <si>
    <t>26668390</t>
  </si>
  <si>
    <t>FABIO STRINGUETTI GRACIATO</t>
  </si>
  <si>
    <t>(4ª)07:00/03:00(5ª)</t>
  </si>
  <si>
    <t>19010838822</t>
  </si>
  <si>
    <t>AV ALFREDO ZUMKILLER, 136</t>
  </si>
  <si>
    <t>19553057</t>
  </si>
  <si>
    <t>FATIMA APARECIDA GOMES DOS SANTOS</t>
  </si>
  <si>
    <t>12414039738</t>
  </si>
  <si>
    <t>RUA ANALICE GARCIA FERREIRA 55</t>
  </si>
  <si>
    <t>20369978</t>
  </si>
  <si>
    <t>FATIMA APARECIDA SOARES BENEDITO</t>
  </si>
  <si>
    <t>RECEPÇÃO DERMATO</t>
  </si>
  <si>
    <t>10874876106</t>
  </si>
  <si>
    <t>RUA INTERINA, 29</t>
  </si>
  <si>
    <t>12514493</t>
  </si>
  <si>
    <t>FATIMA DO SOCORRO PEREIRA DOS REIS</t>
  </si>
  <si>
    <t>17045473107</t>
  </si>
  <si>
    <t>99779-2458</t>
  </si>
  <si>
    <t>AV. OSIRES, 184</t>
  </si>
  <si>
    <t>21133999</t>
  </si>
  <si>
    <t>FATIMA RACHID SAID</t>
  </si>
  <si>
    <t>17039104774</t>
  </si>
  <si>
    <t>VIELA MUTUM, 34</t>
  </si>
  <si>
    <t>HAROLDO VELOSO</t>
  </si>
  <si>
    <t>42844848</t>
  </si>
  <si>
    <t>FERNANDA CRISTINA ALVES DE OLIVEIRA LOPES</t>
  </si>
  <si>
    <t>20162868779</t>
  </si>
  <si>
    <t>RUA TERRA BRASILEIRA, 73</t>
  </si>
  <si>
    <t>CIDADE ANTONIO ESTEVÃO DE CARVALHO</t>
  </si>
  <si>
    <t>21868009</t>
  </si>
  <si>
    <t>FERNANDA FERRI ALMEIDA</t>
  </si>
  <si>
    <t>06:00/15:00</t>
  </si>
  <si>
    <t>OF SOC CULT - LS PROLONGADA</t>
  </si>
  <si>
    <t>18076477137</t>
  </si>
  <si>
    <t>ESTRADA VELHA DO ITAIM, 1779</t>
  </si>
  <si>
    <t>JARDIM GUARACY</t>
  </si>
  <si>
    <t>33985447</t>
  </si>
  <si>
    <t>FERNANDA PINHEIRO SANTIAGO MEDINA</t>
  </si>
  <si>
    <t>12834148815</t>
  </si>
  <si>
    <t>RUA DOS CRISANTEMOS, 208</t>
  </si>
  <si>
    <t>VL TIJUCO</t>
  </si>
  <si>
    <t>28985132</t>
  </si>
  <si>
    <t>FERNANDO FRANÇA DA SILVA</t>
  </si>
  <si>
    <t>13150652935</t>
  </si>
  <si>
    <t>RUA ERICO VERISSIMO, 65</t>
  </si>
  <si>
    <t>JARDIM DA RAINHA</t>
  </si>
  <si>
    <t>ITAPEVI</t>
  </si>
  <si>
    <t>18386263</t>
  </si>
  <si>
    <t>FILOMENA CARVALHO DE SANTANA FLORES</t>
  </si>
  <si>
    <t>12248661462</t>
  </si>
  <si>
    <t>TRAVESSA BARREIRA BRANCA, 41</t>
  </si>
  <si>
    <t>JARDIM FILHOS DA TERRA</t>
  </si>
  <si>
    <t>20741805</t>
  </si>
  <si>
    <t>FILOMENA FIRMINO SOARES</t>
  </si>
  <si>
    <t>12663697852</t>
  </si>
  <si>
    <t>AV JUREMA, 1051 BL 5 AP 41</t>
  </si>
  <si>
    <t>PQ JUREMA</t>
  </si>
  <si>
    <t>49203215</t>
  </si>
  <si>
    <t>FLAVIA FERREIRA BARTALINI</t>
  </si>
  <si>
    <t>AV. CEL SEZEFREDO FAGUNDES, Nº 1472 APT: 53</t>
  </si>
  <si>
    <t>27591299</t>
  </si>
  <si>
    <t>FLÁVIA ROMERO GATTI BECK</t>
  </si>
  <si>
    <t>07:00/19:00 (4ª), 07:30/16:30 (5ª)</t>
  </si>
  <si>
    <t>19033797952</t>
  </si>
  <si>
    <t>RUA PROF LEOPOLDO PAPREINI, 50 AP 74</t>
  </si>
  <si>
    <t>JARDIM ZAÍRA</t>
  </si>
  <si>
    <t>14477226</t>
  </si>
  <si>
    <t>FLAVIO SIDNEY BORGES</t>
  </si>
  <si>
    <t>10895451643</t>
  </si>
  <si>
    <t>97276-0906</t>
  </si>
  <si>
    <t>RUA DR HAMILTON PRADO, 525</t>
  </si>
  <si>
    <t>11768488</t>
  </si>
  <si>
    <t>FLAVIO TSUYOSHI YAMAGUTI</t>
  </si>
  <si>
    <t>(3ª)07:00/03:00(4ª)</t>
  </si>
  <si>
    <t xml:space="preserve">	12005641512</t>
  </si>
  <si>
    <t>RUA SÃO VICENTE, 1066</t>
  </si>
  <si>
    <t>FLAVIO TSUYOSHI YAMAGUTI.</t>
  </si>
  <si>
    <t>(2ª)10:00/06:00(3ª)</t>
  </si>
  <si>
    <t>33266776</t>
  </si>
  <si>
    <t>FRANCILENE CAVALCANTE RODRIGUES</t>
  </si>
  <si>
    <t>12838253818</t>
  </si>
  <si>
    <t>RUA KEIICHI MORI,107</t>
  </si>
  <si>
    <t>VL RICA</t>
  </si>
  <si>
    <t>07156-670</t>
  </si>
  <si>
    <t>27263729</t>
  </si>
  <si>
    <t>FRANCISCA DE ASSIS GUEDES GAMA</t>
  </si>
  <si>
    <t>18076085263</t>
  </si>
  <si>
    <t>RUA VIVÊNCIA,134  APTO 23</t>
  </si>
  <si>
    <t>26265856</t>
  </si>
  <si>
    <t>FRANCISCA DJACIR BARRETO</t>
  </si>
  <si>
    <t xml:space="preserve">	12473289184</t>
  </si>
  <si>
    <t>RUA DOS JASMINS, 295</t>
  </si>
  <si>
    <t>JARDIM NOVO EDEN</t>
  </si>
  <si>
    <t>SANTA ISABEL</t>
  </si>
  <si>
    <t>11108931</t>
  </si>
  <si>
    <t>FRANCISCA DOS SANTOS SILVA</t>
  </si>
  <si>
    <t xml:space="preserve">	10647455592</t>
  </si>
  <si>
    <t>RUA GERALDO BAETA DA CRUZ,95 cs 1</t>
  </si>
  <si>
    <t>VL LEDA</t>
  </si>
  <si>
    <t>18494432</t>
  </si>
  <si>
    <t>FRANCISCA FRANCINEIDE F. CEZAR NASCIMENTO</t>
  </si>
  <si>
    <t>12239838231</t>
  </si>
  <si>
    <t>RUA OLHO D'AGUA DAS FLORES, 23(ANTIGO 05) CS 02</t>
  </si>
  <si>
    <t>32218982</t>
  </si>
  <si>
    <t>FRANCISCA MARIA ABILIO DOS SANTOS</t>
  </si>
  <si>
    <t>10801541295</t>
  </si>
  <si>
    <t>AV: DELFINÓPOLIS, 758</t>
  </si>
  <si>
    <t>14256530</t>
  </si>
  <si>
    <t>FRANCISCA RODRIGUES DA SILVA</t>
  </si>
  <si>
    <t>LABORATORIO DE ANALISES CLIN</t>
  </si>
  <si>
    <t>18078530329</t>
  </si>
  <si>
    <t>RUA GUARAUNA, 110-CASA 01</t>
  </si>
  <si>
    <t>23087383</t>
  </si>
  <si>
    <t>FRANCISCO ALIONIS NETO</t>
  </si>
  <si>
    <t>08:00/19:00 (2ª E 5ª)</t>
  </si>
  <si>
    <t>20742836546</t>
  </si>
  <si>
    <t>RUA LISBOA, 518</t>
  </si>
  <si>
    <t>FRANCISCO DAS CHAGAS HERCULANO COSTA</t>
  </si>
  <si>
    <t>RUA 2 TENENTE GILDO Z PISTOLATO, 46</t>
  </si>
  <si>
    <t>JARDIM MAIA</t>
  </si>
  <si>
    <t>17454334</t>
  </si>
  <si>
    <t>FRANCISCO DE ASSIS SILVEIRA DOS SANTOS</t>
  </si>
  <si>
    <t>AMB CIRÚRGICO OFTALMO</t>
  </si>
  <si>
    <t>AMB CIRÚRGICO II</t>
  </si>
  <si>
    <t>10861398073</t>
  </si>
  <si>
    <t>AV: JULIO PRESTES,500 APTO 73</t>
  </si>
  <si>
    <t>TORRES TIBAGY</t>
  </si>
  <si>
    <t>58643769</t>
  </si>
  <si>
    <t>GABRIEL REIS SAKAYA</t>
  </si>
  <si>
    <t>13154794564</t>
  </si>
  <si>
    <t>98208-0650</t>
  </si>
  <si>
    <t>RUA VERGUEIRO, 266 BL 1 AP 111</t>
  </si>
  <si>
    <t>LIBERDADE</t>
  </si>
  <si>
    <t>09869549</t>
  </si>
  <si>
    <t>GENI RINALDI</t>
  </si>
  <si>
    <t>18071238223</t>
  </si>
  <si>
    <t>971370094/012-3887-8003</t>
  </si>
  <si>
    <t>RUA RUI PIROZELLI, 87</t>
  </si>
  <si>
    <t>ERMELINO MATARAZZO</t>
  </si>
  <si>
    <t>16535235</t>
  </si>
  <si>
    <t>GENILDA JUSTICIA</t>
  </si>
  <si>
    <t>18076615610</t>
  </si>
  <si>
    <t>RUA FRANCISCO FOOT, S/N - PRED. 07 - APTO. 02B</t>
  </si>
  <si>
    <t>26518172</t>
  </si>
  <si>
    <t>GENIVALDA DOURADO LOPES</t>
  </si>
  <si>
    <t>12500731644</t>
  </si>
  <si>
    <t>RUA ANAGÉ, 212</t>
  </si>
  <si>
    <t>19263864</t>
  </si>
  <si>
    <t>GENIVALDA TEIXEIRA LIMA</t>
  </si>
  <si>
    <t>12170455460</t>
  </si>
  <si>
    <t>RUA MARIA FERNANDA, 56</t>
  </si>
  <si>
    <t>PORTAL DAS COLINA</t>
  </si>
  <si>
    <t>14118477</t>
  </si>
  <si>
    <t>GENOVEVA DALLAZEM</t>
  </si>
  <si>
    <t>13467650936</t>
  </si>
  <si>
    <t>AV DOIS, 116 AP 21 bl 5</t>
  </si>
  <si>
    <t>34122051</t>
  </si>
  <si>
    <t>GERALDO VILELA FILHO</t>
  </si>
  <si>
    <t>07:00/19:00 (2ª) 07:00/17:00 (3ª)</t>
  </si>
  <si>
    <t xml:space="preserve">	19025563239</t>
  </si>
  <si>
    <t>99635-4750</t>
  </si>
  <si>
    <t>RUA SANTA ELVIRA, 149 AP 281</t>
  </si>
  <si>
    <t>54676076</t>
  </si>
  <si>
    <t>GERONIMO AUGUSTO FERNANDES</t>
  </si>
  <si>
    <t>12549905018</t>
  </si>
  <si>
    <t>RUA CORDEIROS, 8621 CASA 11</t>
  </si>
  <si>
    <t>VL NOVA B SUCESSO</t>
  </si>
  <si>
    <t>00358402</t>
  </si>
  <si>
    <t>GERVANIER DOMINGOS DA SILVA JUNIOR</t>
  </si>
  <si>
    <t>16:00/22:15</t>
  </si>
  <si>
    <t>12307483103</t>
  </si>
  <si>
    <t>ALAMEDA AMÉLIA, 417</t>
  </si>
  <si>
    <t>00272381</t>
  </si>
  <si>
    <t>GETULIO SOITI OBARA</t>
  </si>
  <si>
    <t>06:00/19:00 (2ª) 07:00/20:00 (5ª)</t>
  </si>
  <si>
    <t xml:space="preserve">	18054661695</t>
  </si>
  <si>
    <t>AV EMILIO RIBAS,905 APTO 11</t>
  </si>
  <si>
    <t>JARDIM TIJUCO</t>
  </si>
  <si>
    <t>21145335</t>
  </si>
  <si>
    <t>GIANE DE SOUZA LOPES PESTANA</t>
  </si>
  <si>
    <t>12248902524</t>
  </si>
  <si>
    <t>RUA LUCIA TAVOLUCI GALATTI, 25</t>
  </si>
  <si>
    <t>JARDIM ROSA DE FRANÇA</t>
  </si>
  <si>
    <t>57068388</t>
  </si>
  <si>
    <t>GIDALVA EVANGELISTA DA SILVA</t>
  </si>
  <si>
    <t>18077993449</t>
  </si>
  <si>
    <t>RUA JOSÉ DE OLIVEIRA, 253</t>
  </si>
  <si>
    <t>JARDIM SANTA PAULA</t>
  </si>
  <si>
    <t>47026286</t>
  </si>
  <si>
    <t>GILBERTO BISPO DE SOUZA</t>
  </si>
  <si>
    <t>13281858898</t>
  </si>
  <si>
    <t>RUA DOIS Nº 35</t>
  </si>
  <si>
    <t>HORTO DO IPÊ</t>
  </si>
  <si>
    <t>20367943</t>
  </si>
  <si>
    <t>GILDA CARDOSO SAMPAIO SOUZA</t>
  </si>
  <si>
    <t>12243700400</t>
  </si>
  <si>
    <t>RUA ARAPIRACA, 98</t>
  </si>
  <si>
    <t>15914293</t>
  </si>
  <si>
    <t>GILDETE PINTO SANTOS DA SILVA</t>
  </si>
  <si>
    <t>10652526044</t>
  </si>
  <si>
    <t>RUA JACUPURANGA, 51</t>
  </si>
  <si>
    <t>PQ. JUREMA</t>
  </si>
  <si>
    <t>08685561</t>
  </si>
  <si>
    <t>GILDETE SILVA DANTAS MOREIRA DA SILVA</t>
  </si>
  <si>
    <t>RUA DURVAL, 27</t>
  </si>
  <si>
    <t>GILMAR SIQUEIRA BRITO</t>
  </si>
  <si>
    <t>10832757214</t>
  </si>
  <si>
    <t>RUA HAVAI, 406</t>
  </si>
  <si>
    <t>AGUA AZUL</t>
  </si>
  <si>
    <t>10834825</t>
  </si>
  <si>
    <t>GILTON CANDIDO PEREIRA</t>
  </si>
  <si>
    <t>18072926190</t>
  </si>
  <si>
    <t>RUA FRANCISCO FOOT, S/N BLOCO 6 AP 44</t>
  </si>
  <si>
    <t>22771661</t>
  </si>
  <si>
    <t>GILVANE LOPES DE CARVALHO AVELINO SILVA</t>
  </si>
  <si>
    <t>12457029807</t>
  </si>
  <si>
    <t>RUA BENTO TRAIRI,349  CASA</t>
  </si>
  <si>
    <t>36628888</t>
  </si>
  <si>
    <t>GILVANETE TELES DE JESUS</t>
  </si>
  <si>
    <t xml:space="preserve">	12530896293</t>
  </si>
  <si>
    <t>RUA MANUEL FERNANDES SILVA, 110 BL 07 APTO 53</t>
  </si>
  <si>
    <t>JARDIM MODELO</t>
  </si>
  <si>
    <t>29850462</t>
  </si>
  <si>
    <t>GILZA SANTOS DE OLIVEIRA</t>
  </si>
  <si>
    <t>12601977819</t>
  </si>
  <si>
    <t>RUA DEZ, 107</t>
  </si>
  <si>
    <t>SITIO SÃO FRANCISCO</t>
  </si>
  <si>
    <t>17054711</t>
  </si>
  <si>
    <t>GIOVANA MARIA FIGUEIREDO PASTORELLI</t>
  </si>
  <si>
    <t>10841044578</t>
  </si>
  <si>
    <t>PRAÇA MARISA MARQUES, 82 AP 51B</t>
  </si>
  <si>
    <t>12194653</t>
  </si>
  <si>
    <t>GISALTA DEL HOYO PAIVA</t>
  </si>
  <si>
    <t>06:30/18:30 (4ª) 06:30/16:30 (5ª)</t>
  </si>
  <si>
    <t>18076443682</t>
  </si>
  <si>
    <t>981932757</t>
  </si>
  <si>
    <t>RUA AGOSTINHO RODRIGUES FILHO, 350 APTO 72 - BL C</t>
  </si>
  <si>
    <t>12344169</t>
  </si>
  <si>
    <t>GISELA DELALIBERA SILVA</t>
  </si>
  <si>
    <t>(4ª)20:00/16:00(5ª)</t>
  </si>
  <si>
    <t>12603927819</t>
  </si>
  <si>
    <t>RUA SÃO DANIEL, 236 PPP 51-A</t>
  </si>
  <si>
    <t>18452008</t>
  </si>
  <si>
    <t>GISÉLIA RODRIGUES FERREIRA DE OLIVEIRA</t>
  </si>
  <si>
    <t>12125822212</t>
  </si>
  <si>
    <t>RUA HANNE EL KHOURI, 288</t>
  </si>
  <si>
    <t>PARQUE CONTINENTAL II</t>
  </si>
  <si>
    <t>18209602</t>
  </si>
  <si>
    <t>GISELLE MONIZ UEDA</t>
  </si>
  <si>
    <t>12:00/17:00 (2ª,4ª,5ª E 6ª)</t>
  </si>
  <si>
    <t>CIR DENTISTA - extinção de contrato</t>
  </si>
  <si>
    <t>12198497575</t>
  </si>
  <si>
    <t>RUA RONALDO DE CARVALHO, 400 APTO 63</t>
  </si>
  <si>
    <t>19291861</t>
  </si>
  <si>
    <t>GISLAINE NUNES SANTOS</t>
  </si>
  <si>
    <t>12414056217</t>
  </si>
  <si>
    <t>RUA JABOTICABEIRAS, 236</t>
  </si>
  <si>
    <t>VL SIRENA</t>
  </si>
  <si>
    <t>20372104</t>
  </si>
  <si>
    <t>GISLENE COUTINHO</t>
  </si>
  <si>
    <t xml:space="preserve">	12284183885</t>
  </si>
  <si>
    <t>3º SARGENTO EUBER QUEIROZ JUNIOR, 90</t>
  </si>
  <si>
    <t>02588277</t>
  </si>
  <si>
    <t>GLAUCENIRA BIANCHINI DE MORAES</t>
  </si>
  <si>
    <t xml:space="preserve">	12358793320</t>
  </si>
  <si>
    <t>RUA RUBENS HENRIQUE PICCHI,119 BL 1 AP 1724 CECAP</t>
  </si>
  <si>
    <t>24871650</t>
  </si>
  <si>
    <t>GLAUCIA ELOÁ DA SILVA GERES</t>
  </si>
  <si>
    <t>12650639859</t>
  </si>
  <si>
    <t>RUA CELIA DOMINGUES FAUSTINO, 89 COND ALAGOAS BL 02 AP 23</t>
  </si>
  <si>
    <t>30050239</t>
  </si>
  <si>
    <t>GLAUCIA FERREIRA</t>
  </si>
  <si>
    <t>12525270594</t>
  </si>
  <si>
    <t>RUA FLORIDA BARBOSA, 338</t>
  </si>
  <si>
    <t>VL GERMINAL</t>
  </si>
  <si>
    <t>52606131</t>
  </si>
  <si>
    <t>GLÁUCIA LÚCIA BEZERRA DA SILVA</t>
  </si>
  <si>
    <t>19006135774</t>
  </si>
  <si>
    <t>RUA BARÃO DE MONTE BRASIL, 19</t>
  </si>
  <si>
    <t>VL HORTENCIA</t>
  </si>
  <si>
    <t>27318744</t>
  </si>
  <si>
    <t>GLAUCIA PATRICIA NASCIMENTO</t>
  </si>
  <si>
    <t>12439087531</t>
  </si>
  <si>
    <t>RUA RIO DAIMAR, 22 A</t>
  </si>
  <si>
    <t>25099503</t>
  </si>
  <si>
    <t>GLAUCIA SILVA SIMIONI MARCHIORO</t>
  </si>
  <si>
    <t>09:30/18:30 (4ª) 07:00/19:00 (5ª)</t>
  </si>
  <si>
    <t>19011706148</t>
  </si>
  <si>
    <t>AV CELSO GARCIA, 1907 AP 34 BL 7</t>
  </si>
  <si>
    <t>11811198</t>
  </si>
  <si>
    <t>GLAUCIO FARINA</t>
  </si>
  <si>
    <t>13:00/19:00 (2ª) 07:00/15:00 (4º E 6ª)</t>
  </si>
  <si>
    <t>18076270974</t>
  </si>
  <si>
    <t>RUA ANTONIO ALVES BARRIL, 355 AP 103</t>
  </si>
  <si>
    <t>44279594</t>
  </si>
  <si>
    <t>GRAZIELA BATISTELA</t>
  </si>
  <si>
    <t>12939311899</t>
  </si>
  <si>
    <t>95590-1160</t>
  </si>
  <si>
    <t>RUA CONSTANCIA, 46</t>
  </si>
  <si>
    <t>VILA GALVÃO</t>
  </si>
  <si>
    <t>29126352</t>
  </si>
  <si>
    <t>GRAZIELLA MARIA FERREIRA N. XAVIER DE BARROS</t>
  </si>
  <si>
    <t>19014587743</t>
  </si>
  <si>
    <t>RUA PROF.ENERSTINA LOUREIRO DE MIRANDA, 672</t>
  </si>
  <si>
    <t>17054333</t>
  </si>
  <si>
    <t>GUACIRA SANTOS DA SILVA</t>
  </si>
  <si>
    <t xml:space="preserve">	12688579810</t>
  </si>
  <si>
    <t>RUA SOLDADO JOSÉ REIMÃO, 514</t>
  </si>
  <si>
    <t>PQ NOVO MUNDO</t>
  </si>
  <si>
    <t>07900081</t>
  </si>
  <si>
    <t>GUARACIABA CERQUEIRA LOPES</t>
  </si>
  <si>
    <t>08:00/18:00 (4ª) 12:00/17:00 (3ª E 5ª)</t>
  </si>
  <si>
    <t>18078307891</t>
  </si>
  <si>
    <t>RUA TEODORO HORST, 59</t>
  </si>
  <si>
    <t>12944164</t>
  </si>
  <si>
    <t>GUILHERME CONTATORE BIERRENBACH DE CASTRO</t>
  </si>
  <si>
    <t>(3ª)06:00/06:00(4ª)</t>
  </si>
  <si>
    <t>17051968295</t>
  </si>
  <si>
    <t>RUA IMPERATRIZ LEOPOLDINA, 107</t>
  </si>
  <si>
    <t>NOVA BRAGANÇA</t>
  </si>
  <si>
    <t>11410580</t>
  </si>
  <si>
    <t>GUILHERME CORSALETTI GREGORIO</t>
  </si>
  <si>
    <t>19021546496</t>
  </si>
  <si>
    <t>AV: ANGÉLICA, 2601 - APTO 71</t>
  </si>
  <si>
    <t>CONSOLAÇÃO</t>
  </si>
  <si>
    <t>49040692</t>
  </si>
  <si>
    <t>GUILHERME LUCAS DE OLIVEIRA</t>
  </si>
  <si>
    <t>19053505035</t>
  </si>
  <si>
    <t>RUA CELIA DOMINGUES FAUSTINO (COND ALAGOAS) Nº 89 BL 05 AP33</t>
  </si>
  <si>
    <t>GUILHERME ROBLES AQUINO</t>
  </si>
  <si>
    <t>RUA RIO DE JANEIRO, 432</t>
  </si>
  <si>
    <t>24828932</t>
  </si>
  <si>
    <t>GUSTAVO GRASSI MARCOLIN</t>
  </si>
  <si>
    <t>(2ª)15:00/07:00(3ª) - 10:00/14:00 (6ª)</t>
  </si>
  <si>
    <t xml:space="preserve">	13045459853</t>
  </si>
  <si>
    <t>ESTRADA PEDREIRA ITAPETI, 100 Q29 CS 01 COND ECOPONTE</t>
  </si>
  <si>
    <t>COND. ARUÃ ECOPARK</t>
  </si>
  <si>
    <t>08874638</t>
  </si>
  <si>
    <t>HAMILTON CAMPELLO PASIN</t>
  </si>
  <si>
    <t>07:00/17:00 (4ª e 5ª)</t>
  </si>
  <si>
    <t>17045473123</t>
  </si>
  <si>
    <t>RUA PROF LEOPOLDO PAPERINI, 150 APTO 92</t>
  </si>
  <si>
    <t>33021884</t>
  </si>
  <si>
    <t>HEDREY DE SOUZA SANTOS</t>
  </si>
  <si>
    <t>12690454817</t>
  </si>
  <si>
    <t>RUA MINEIRA, Nº 165</t>
  </si>
  <si>
    <t>HELEN CRISTINA CEOLIN NETO</t>
  </si>
  <si>
    <t>OFICIAL DE SAÚDE - exonerado</t>
  </si>
  <si>
    <t>11365976</t>
  </si>
  <si>
    <t>HELENA APARECIDA DO NASCIMENTO</t>
  </si>
  <si>
    <t>18076421379</t>
  </si>
  <si>
    <t>RUA DOMINGOS DE ABREU,243</t>
  </si>
  <si>
    <t>18008762</t>
  </si>
  <si>
    <t>HELENA RODRIGUES DE CASTRO MOURA</t>
  </si>
  <si>
    <t>APOIO ADM GER MED INT</t>
  </si>
  <si>
    <t xml:space="preserve">	12085829092</t>
  </si>
  <si>
    <t>RUA PINDOBA, 553</t>
  </si>
  <si>
    <t>JARDIM ALVORADA</t>
  </si>
  <si>
    <t>10120823</t>
  </si>
  <si>
    <t>HÉLIO MIRANDA BARBOSA</t>
  </si>
  <si>
    <t>18004395495</t>
  </si>
  <si>
    <t>AV BOTURUSSU, 368 AP 22</t>
  </si>
  <si>
    <t>05066090</t>
  </si>
  <si>
    <t>HÉLIO VACCARO SILVA</t>
  </si>
  <si>
    <t xml:space="preserve"> 08:00/14:00 (2ª E 5ª) 08:00/16:00 (3ª)</t>
  </si>
  <si>
    <t>10411712524</t>
  </si>
  <si>
    <t>RUA BRAS CUBAS, 193 APTO 21</t>
  </si>
  <si>
    <t>57077483</t>
  </si>
  <si>
    <t>HELOISA HELENA PAES SOUZA</t>
  </si>
  <si>
    <t>12376246093</t>
  </si>
  <si>
    <t>RUA N. SENHORA DE LURDES, 64 APTO13</t>
  </si>
  <si>
    <t>39565316</t>
  </si>
  <si>
    <t>HERISSON DUARTE DIAS</t>
  </si>
  <si>
    <t>(DOM)19:00/19:00(2ª) - 21:00/07:00 (2ª) cada 15 dias</t>
  </si>
  <si>
    <t>19030197776</t>
  </si>
  <si>
    <t>012-99139-6326</t>
  </si>
  <si>
    <t>RUA JUANDAIA, 42 AP 74</t>
  </si>
  <si>
    <t>TATETUBA</t>
  </si>
  <si>
    <t>SÃO JOSÉ DOS CAMPOS</t>
  </si>
  <si>
    <t>17100208</t>
  </si>
  <si>
    <t>HILDEBERTO MARANHÃO DOS SANTOS</t>
  </si>
  <si>
    <t>MÉDICO II - aposentado</t>
  </si>
  <si>
    <t>10085489961</t>
  </si>
  <si>
    <t>RUA PROF LEOPOLDO PAPERINI, 78</t>
  </si>
  <si>
    <t>VL ZAIRA</t>
  </si>
  <si>
    <t>28804388</t>
  </si>
  <si>
    <t>HUMBERT LEITE DE BRITO</t>
  </si>
  <si>
    <t>08:00/13:00 (3ª) 08:00/19:00 (4ª) 14:00/18:00 (5ª)</t>
  </si>
  <si>
    <t>17050090539</t>
  </si>
  <si>
    <t>RUA MONTEIRO LOBATO, 828 AP 204 B</t>
  </si>
  <si>
    <t>9013231957</t>
  </si>
  <si>
    <t>IASSER HUSSEIN DIB HAJ UMAR</t>
  </si>
  <si>
    <t>07:00/15:00 (3ª) 07:00/19:00 (4ª)</t>
  </si>
  <si>
    <t>19033600911</t>
  </si>
  <si>
    <t>RUA: MARIA FIGUEIREDO, 407 APTO 134</t>
  </si>
  <si>
    <t>JARDIM PARAÍSO</t>
  </si>
  <si>
    <t>23037510</t>
  </si>
  <si>
    <t>IDALINA RAIMUNDO IGINO</t>
  </si>
  <si>
    <t>18078283666</t>
  </si>
  <si>
    <t>RUA ALEGRE,  743</t>
  </si>
  <si>
    <t>00017062</t>
  </si>
  <si>
    <t>IKE ROBERTO HOLLWEG ARANO</t>
  </si>
  <si>
    <t xml:space="preserve">(6ª)23:00/07:00(SAB) - 19:00/07:00 (DOM) </t>
  </si>
  <si>
    <t>12327214191</t>
  </si>
  <si>
    <t>RUA PARATI, 204</t>
  </si>
  <si>
    <t>JARDIM MOREIRA</t>
  </si>
  <si>
    <t>10391899</t>
  </si>
  <si>
    <t>ILDA RODRIGUES DO NASCIMENTO</t>
  </si>
  <si>
    <t>10628212094</t>
  </si>
  <si>
    <t>RUA ARROJADO LISBOA, 176</t>
  </si>
  <si>
    <t>JARDIM COTINHA</t>
  </si>
  <si>
    <t>15810934</t>
  </si>
  <si>
    <t>ILDO PAULINO DA SILVA</t>
  </si>
  <si>
    <t>10763762579</t>
  </si>
  <si>
    <t>RUA NOVA AMÉRICA,61</t>
  </si>
  <si>
    <t>JARDIM MARAGOGIPE</t>
  </si>
  <si>
    <t>14259298</t>
  </si>
  <si>
    <t>ILZA BARROS PORTELLA</t>
  </si>
  <si>
    <t xml:space="preserve">	12006997094</t>
  </si>
  <si>
    <t>RUA FRANCISCO FOOT, PREDIO 8 AP 13 A ED MONACO</t>
  </si>
  <si>
    <t>17266512</t>
  </si>
  <si>
    <t>INAH COUTINHO SIMÕES MANFRONI</t>
  </si>
  <si>
    <t>AG TÉC ASS SAÚDE (BIOLOGISTA)</t>
  </si>
  <si>
    <t>ATAS (BIOLOGISTA) - afastado</t>
  </si>
  <si>
    <t>17043297247</t>
  </si>
  <si>
    <t>AV ATILIO PIFFER, 523 APTO 31</t>
  </si>
  <si>
    <t>18923528</t>
  </si>
  <si>
    <t>INÊS APARECIDA PIRES</t>
  </si>
  <si>
    <t>12302614005</t>
  </si>
  <si>
    <t>RUA PASCHOAL CONTE, 169 - APTO. 125</t>
  </si>
  <si>
    <t>V SIRENA</t>
  </si>
  <si>
    <t>08486826</t>
  </si>
  <si>
    <t>IOLANDA BORGES DO NASCIMENTO</t>
  </si>
  <si>
    <t>10555728258</t>
  </si>
  <si>
    <t>RUA ESIO PADILHA DE OLIVEIRA, 321</t>
  </si>
  <si>
    <t>JARDIM GRACINDA</t>
  </si>
  <si>
    <t>IOLANDA FERREIRA DE OLIVEIRA</t>
  </si>
  <si>
    <t>12297699699</t>
  </si>
  <si>
    <t>98830-1407</t>
  </si>
  <si>
    <t>RUA SÃO SEBASTIÃO DO MARANHÃO, 189</t>
  </si>
  <si>
    <t>VILA NOVA CACHOEIRINHA</t>
  </si>
  <si>
    <t>15582502</t>
  </si>
  <si>
    <t>IONICE LIMA DE OLIVEIRA</t>
  </si>
  <si>
    <t>12046726229</t>
  </si>
  <si>
    <t>RUA CIDADE LYON, 2105</t>
  </si>
  <si>
    <t>JARDIM ANNY</t>
  </si>
  <si>
    <t>14733045</t>
  </si>
  <si>
    <t>IRANI NUNES DA SILVA</t>
  </si>
  <si>
    <t>12171526884</t>
  </si>
  <si>
    <t>RUA ORDENAÇÕES FILIPINAS, 340</t>
  </si>
  <si>
    <t>VL MORSE</t>
  </si>
  <si>
    <t>18965192</t>
  </si>
  <si>
    <t>IRENE CÉLIA DE MELO</t>
  </si>
  <si>
    <t>12275326768</t>
  </si>
  <si>
    <t>ESTRADA ITAQUERA GUAIANAZES, 2415 RUA 2 CASA 26</t>
  </si>
  <si>
    <t>36887659</t>
  </si>
  <si>
    <t>IRENE DE LIMA BISPO</t>
  </si>
  <si>
    <t>12464610382</t>
  </si>
  <si>
    <t>RUA ENG CESAR POLITO, 63</t>
  </si>
  <si>
    <t>13491696</t>
  </si>
  <si>
    <t>IRENE ISRAEL CALVANESE</t>
  </si>
  <si>
    <t>18076130595</t>
  </si>
  <si>
    <t>RUA PEDRO VOLPI, 316</t>
  </si>
  <si>
    <t>20372103</t>
  </si>
  <si>
    <t>IRIANA SILVEIRA LOPES</t>
  </si>
  <si>
    <t>OF ADM - afastado</t>
  </si>
  <si>
    <t>17033588451</t>
  </si>
  <si>
    <t>RUA SÃO VICENTE DAS MINAS, 21</t>
  </si>
  <si>
    <t>JARDIM NOVA TABOÃO</t>
  </si>
  <si>
    <t>IRISLENE DA SILVA PEREIRA</t>
  </si>
  <si>
    <t>RUA ELISABETE SABATINE, 156</t>
  </si>
  <si>
    <t>BAETA NEVES</t>
  </si>
  <si>
    <t>SÃO BERNARDO DO CAMPO</t>
  </si>
  <si>
    <t>25067705</t>
  </si>
  <si>
    <t>ISAAC JOSÉ BUENO</t>
  </si>
  <si>
    <t>19004403410</t>
  </si>
  <si>
    <t>RUA QUINTINO DA CUNHA,15</t>
  </si>
  <si>
    <t>JARDIM MARILIA</t>
  </si>
  <si>
    <t>17418584</t>
  </si>
  <si>
    <t>ISABEL CRISTINA ALEXANDRE GONÇALVES</t>
  </si>
  <si>
    <t>10782675473</t>
  </si>
  <si>
    <t>RUA JOÃO BUENO, 96</t>
  </si>
  <si>
    <t>JARDIM BARBOSA</t>
  </si>
  <si>
    <t>15194982</t>
  </si>
  <si>
    <t>ISABEL CRISTINA BERRA DE SOUZA</t>
  </si>
  <si>
    <t>LAB DERMATOPALOGIA</t>
  </si>
  <si>
    <t>12038592022</t>
  </si>
  <si>
    <t>RUA BOM JESUS DA LAPA,1869</t>
  </si>
  <si>
    <t>24102571</t>
  </si>
  <si>
    <t>ISABEL CRISTINA DE AZEVEDO</t>
  </si>
  <si>
    <t>12169873009</t>
  </si>
  <si>
    <t>RUA ARARAQUARA, 202</t>
  </si>
  <si>
    <t>06746896</t>
  </si>
  <si>
    <t>ISABEL FERNANDES DE JESUS</t>
  </si>
  <si>
    <t>18072897697</t>
  </si>
  <si>
    <t>RUA GOPOÚVA, 229 CASA 2</t>
  </si>
  <si>
    <t>03913090</t>
  </si>
  <si>
    <t>ISABEL RUBIO VAZQUEZ CONDE</t>
  </si>
  <si>
    <t>ATAS (FARMACÊUTICO) - aguardando</t>
  </si>
  <si>
    <t>10386918993</t>
  </si>
  <si>
    <t>RUA CONSELHEIRO PEDRO LUIZ, 293 CASA 12</t>
  </si>
  <si>
    <t>ISRAEL DE JESUS</t>
  </si>
  <si>
    <t xml:space="preserve">	12457675121</t>
  </si>
  <si>
    <t>RUA CANELA, 72</t>
  </si>
  <si>
    <t>JARDIM AUREA</t>
  </si>
  <si>
    <t>POÁ</t>
  </si>
  <si>
    <t>02394679</t>
  </si>
  <si>
    <t>IVANA MAGALHÃES BRAZ SCARPA</t>
  </si>
  <si>
    <t>17035121550</t>
  </si>
  <si>
    <t>RUA MARIA LUCINDA, 58 APTO 51</t>
  </si>
  <si>
    <t>VILA ZANARD</t>
  </si>
  <si>
    <t>13748705</t>
  </si>
  <si>
    <t>IVANI MARTINS DE MACEDO ENOKIDA</t>
  </si>
  <si>
    <t>10787310228</t>
  </si>
  <si>
    <t>RUA CANINDÉ AÇU, 290</t>
  </si>
  <si>
    <t>22041418</t>
  </si>
  <si>
    <t>IVANI PEREIRA SILVERIO</t>
  </si>
  <si>
    <t>AUXILIAR DE SAÚDE - aguardando</t>
  </si>
  <si>
    <t>RUA MULUNGU, 141</t>
  </si>
  <si>
    <t>16937741</t>
  </si>
  <si>
    <t>IVETE RODRIGUES HOYAMA</t>
  </si>
  <si>
    <t>08:00/14:15 (2ª A 6ª)</t>
  </si>
  <si>
    <t>10261361284</t>
  </si>
  <si>
    <t>AV DR. RENATO DE ANDRADE MAIA, 918</t>
  </si>
  <si>
    <t>IVONE ALMEIDA DOS SANTOS BETTANIN</t>
  </si>
  <si>
    <t>027.610.878/79</t>
  </si>
  <si>
    <t>2421-2013</t>
  </si>
  <si>
    <t>RUA ALVORADA, 68 - CASA 01</t>
  </si>
  <si>
    <t>VL RUTE</t>
  </si>
  <si>
    <t xml:space="preserve"> 7054-080</t>
  </si>
  <si>
    <t>16362970</t>
  </si>
  <si>
    <t>IVONE ALVES DA ROCHA</t>
  </si>
  <si>
    <t>APOIO PRONTO SOCORRO</t>
  </si>
  <si>
    <t>18072593566</t>
  </si>
  <si>
    <t>RUA FANCISCO FOOT S/N PREDIO 4 AP 32 A</t>
  </si>
  <si>
    <t>10543034</t>
  </si>
  <si>
    <t>IVONE DA SILVA</t>
  </si>
  <si>
    <t>10440070233</t>
  </si>
  <si>
    <t>AV NOSA SRA MAE DOS HOMENS, 1038 AP 22</t>
  </si>
  <si>
    <t>VL PROGRESSO</t>
  </si>
  <si>
    <t>22094169</t>
  </si>
  <si>
    <t>IVONE DE AGUIAR BRANDÃO LIMA</t>
  </si>
  <si>
    <t>13159460893</t>
  </si>
  <si>
    <t>967015025/981969908</t>
  </si>
  <si>
    <t>RUA QUIXERAMOBIM, 174</t>
  </si>
  <si>
    <t>JARDIM NORDESTE</t>
  </si>
  <si>
    <t>21668098</t>
  </si>
  <si>
    <t>IVONE MARIA NOGUEIRA SANTANA</t>
  </si>
  <si>
    <t xml:space="preserve">	12860373936</t>
  </si>
  <si>
    <t>RUA CEL RAFAEL TOBIAS, 587</t>
  </si>
  <si>
    <t>03645506</t>
  </si>
  <si>
    <t>IWAHNOER DE OLIVEIRA</t>
  </si>
  <si>
    <t>18:00/06:00 (2ª) 06:00/14:00 (4ª)</t>
  </si>
  <si>
    <t>10833034828</t>
  </si>
  <si>
    <t>RUA PROFESSOR LEOPOLDO PAPERINI, 150 - APTO 22</t>
  </si>
  <si>
    <t>22721003</t>
  </si>
  <si>
    <t>IZABEL CRISTINA TURCI DE JESUS</t>
  </si>
  <si>
    <t>17055997230</t>
  </si>
  <si>
    <t>96712-9384</t>
  </si>
  <si>
    <t>RUA CAMPINAS, 51</t>
  </si>
  <si>
    <t>JACIRA LOPES DA MOTA</t>
  </si>
  <si>
    <t>TÉC DE LAB - aposentado</t>
  </si>
  <si>
    <t>14257981</t>
  </si>
  <si>
    <t>JAIME FERREIRA BAETAS JUNIOR</t>
  </si>
  <si>
    <t>07:30/14:30 (2ª E 6ª) 07:30/18:30 (4ª)</t>
  </si>
  <si>
    <t>17033593390</t>
  </si>
  <si>
    <t>AL DOS EUCALIPTOS, 714 CS 2</t>
  </si>
  <si>
    <t>COND CAMPOS DE MAIRIPORÃ</t>
  </si>
  <si>
    <t>JAIME GONÇALVES MACEDO</t>
  </si>
  <si>
    <t>JANAINA CARDOSO DA SILVA</t>
  </si>
  <si>
    <t>ATAS (TERAPEUTA OCUPACIONAL)</t>
  </si>
  <si>
    <t>RUA ANTONIO MATHIAS, 180</t>
  </si>
  <si>
    <t>JARDIM ROBERTO</t>
  </si>
  <si>
    <t>TABOÃO DA SERRA</t>
  </si>
  <si>
    <t>33962737</t>
  </si>
  <si>
    <t>JANAINA JOSÉ SILVA MONTES</t>
  </si>
  <si>
    <t>12675878776</t>
  </si>
  <si>
    <t>RUA ANTONIO MARQUES, 159</t>
  </si>
  <si>
    <t>20755609</t>
  </si>
  <si>
    <t>JANDIRA MORAES DE OLIVEIRA</t>
  </si>
  <si>
    <t>COM ADMINISTRATIVAS</t>
  </si>
  <si>
    <t>18076550942</t>
  </si>
  <si>
    <t>RUA OSMINDA MARIA RIBEIRO, 81</t>
  </si>
  <si>
    <t>CABUÇU</t>
  </si>
  <si>
    <t>13212800</t>
  </si>
  <si>
    <t>JANET SATIKO YOSHIMOTO</t>
  </si>
  <si>
    <t>COMISSÕES</t>
  </si>
  <si>
    <t>APRIMORAMENTO</t>
  </si>
  <si>
    <t>17024212088</t>
  </si>
  <si>
    <t>RUA MAJOR DIOGO, 39 APTO 1914 BL B</t>
  </si>
  <si>
    <t>JANETE ALVES BRITO</t>
  </si>
  <si>
    <t>RUA DR GUIDO DOMENICO, 202</t>
  </si>
  <si>
    <t>28960353</t>
  </si>
  <si>
    <t>JANETE FERREIRA DOS SANTOS OLIVEIRA</t>
  </si>
  <si>
    <t>ENFERMAGEM</t>
  </si>
  <si>
    <t>19025764757</t>
  </si>
  <si>
    <t>RUA DOS CONGIRATES,89</t>
  </si>
  <si>
    <t>ALTO ALEGRE</t>
  </si>
  <si>
    <t>20067185</t>
  </si>
  <si>
    <t>JANETE RAIMUNDO DOS SANTOS RIBEIRO</t>
  </si>
  <si>
    <t>12248141272</t>
  </si>
  <si>
    <t>RUA AZIZI KHAIRALLA, 251</t>
  </si>
  <si>
    <t>JARDIM PINHEIRAL</t>
  </si>
  <si>
    <t>JANETE SILVA ROCHA</t>
  </si>
  <si>
    <t>RUA PEDRO VIGNOLI, 51</t>
  </si>
  <si>
    <t>JARDIM DONA LUIZA</t>
  </si>
  <si>
    <t>13374432</t>
  </si>
  <si>
    <t>JANI APARECIDA SIQUEIRA</t>
  </si>
  <si>
    <t>10876762841</t>
  </si>
  <si>
    <t>AV HUMBERTO DE ALENCAR CASTELO BRANCO, 2582 APTO 13</t>
  </si>
  <si>
    <t>37629337</t>
  </si>
  <si>
    <t>JANILTON MONTEIRO FERREIRA</t>
  </si>
  <si>
    <t>(2ª)07:00/07:00(3ª)</t>
  </si>
  <si>
    <t>12104021954</t>
  </si>
  <si>
    <t>RUA PROF.º VALERIO GIULI, 331 APTO 42</t>
  </si>
  <si>
    <t>33188306</t>
  </si>
  <si>
    <t>JENIFFER SILMARA BUENO</t>
  </si>
  <si>
    <t>12673238818</t>
  </si>
  <si>
    <t>RUA ALEXANDRE MAUROS, 26</t>
  </si>
  <si>
    <t>26764597</t>
  </si>
  <si>
    <t>JEOVA GONÇALVES PEREIRA</t>
  </si>
  <si>
    <t>12073861689</t>
  </si>
  <si>
    <t>AV BOA NOVA, 89</t>
  </si>
  <si>
    <t>05318372</t>
  </si>
  <si>
    <t>JESUS DA SILVA TEIXEIRA</t>
  </si>
  <si>
    <t>10409684446</t>
  </si>
  <si>
    <t>RUA DONA PINA, 33</t>
  </si>
  <si>
    <t>07956902</t>
  </si>
  <si>
    <t>JEZIMAR COSTA SANTOS</t>
  </si>
  <si>
    <t>EX PÚBLICO</t>
  </si>
  <si>
    <t xml:space="preserve">	10651917139</t>
  </si>
  <si>
    <t>RUA SÃO GERALDO, 180</t>
  </si>
  <si>
    <t>DIADEMA</t>
  </si>
  <si>
    <t>17846965</t>
  </si>
  <si>
    <t>JOANA DE NAZARE  BORGES VALENTE</t>
  </si>
  <si>
    <t>VIELA IRATI, 29</t>
  </si>
  <si>
    <t>05837619</t>
  </si>
  <si>
    <t>JOÃO BATISTA ANTUNES RODRIGUES</t>
  </si>
  <si>
    <t>RECEPÇÃO INFECTO</t>
  </si>
  <si>
    <t xml:space="preserve">	10430682260</t>
  </si>
  <si>
    <t>RUA GUENTER STAHL, 106</t>
  </si>
  <si>
    <t>28572478</t>
  </si>
  <si>
    <t>JOÃO BATISTA DE SOUZA FILHO</t>
  </si>
  <si>
    <t>AUX DE ENF - abandono</t>
  </si>
  <si>
    <t>17039295138</t>
  </si>
  <si>
    <t>RUA AMANA,61</t>
  </si>
  <si>
    <t>VILA MEDEIROS</t>
  </si>
  <si>
    <t>08533193</t>
  </si>
  <si>
    <t>JOÃO BATISTA RODRIGUES</t>
  </si>
  <si>
    <t>18071001592</t>
  </si>
  <si>
    <t>RUA FRANCISCO FOOT, S/N APTO 32A BL9</t>
  </si>
  <si>
    <t>11757100</t>
  </si>
  <si>
    <t>JOÃO EDUARDO BRANCALEONI VITA</t>
  </si>
  <si>
    <t>10:00/20:00 (5ª E 6ª)</t>
  </si>
  <si>
    <t>12384179324</t>
  </si>
  <si>
    <t>RUA TAVARES, 54 APTO 73A</t>
  </si>
  <si>
    <t>JOÃO EDUARDO BRANCALEONI VITA.</t>
  </si>
  <si>
    <t>06:00/10:00 (2ª A 6ª)</t>
  </si>
  <si>
    <t>20592464</t>
  </si>
  <si>
    <t>JOÃO FERNANDES DA SILVA FILHO</t>
  </si>
  <si>
    <t>08:00/12:00 (2ª A 6ª)</t>
  </si>
  <si>
    <t>12178491873</t>
  </si>
  <si>
    <t>RUA ITALO ADAMI, 594</t>
  </si>
  <si>
    <t>VL ZEFERINA</t>
  </si>
  <si>
    <t>07682975</t>
  </si>
  <si>
    <t>JOEL EUFRÁSIO DA SILVA</t>
  </si>
  <si>
    <t>MÉDICO I - ministério</t>
  </si>
  <si>
    <t>RUA DA FONTE,51 AP 62</t>
  </si>
  <si>
    <t>SANTO ANDRÉ</t>
  </si>
  <si>
    <t>34850342</t>
  </si>
  <si>
    <t>JOEL MALAQUIAS JUNIOR</t>
  </si>
  <si>
    <t>13410227937</t>
  </si>
  <si>
    <t>RUA ANTONIO JOÃO DE MEDEIROS, 501 CASA 18</t>
  </si>
  <si>
    <t>17847407</t>
  </si>
  <si>
    <t>JOHANN EMERSON SCHITTKOWSKI</t>
  </si>
  <si>
    <t>DIR ENFERM MED INT</t>
  </si>
  <si>
    <t xml:space="preserve">	12028796121</t>
  </si>
  <si>
    <t>RUA JOÃO RAMALHO, 107</t>
  </si>
  <si>
    <t>05994660</t>
  </si>
  <si>
    <t>JONAS RUFINO SILVA NETO</t>
  </si>
  <si>
    <t>07:00/19:00 (2ª) 11:00/19:00 (4ª)</t>
  </si>
  <si>
    <t>19017447446</t>
  </si>
  <si>
    <t>ESTR DO ITAPETI, 100 QD 13 LOTE 6</t>
  </si>
  <si>
    <t>PA RES ITAPEVI</t>
  </si>
  <si>
    <t>JONEY DA SILVA MINÁ</t>
  </si>
  <si>
    <t>20446409361</t>
  </si>
  <si>
    <t>98288-0872</t>
  </si>
  <si>
    <t>RUA CONSELHEIRO ANTONIO PRADO, 72 AP 101</t>
  </si>
  <si>
    <t>04902241</t>
  </si>
  <si>
    <t>JORGE CARLOS BARBOSA</t>
  </si>
  <si>
    <t>08:00/13:00 (3ª,4ª,5ª E 6ª)</t>
  </si>
  <si>
    <t xml:space="preserve">	18076270990</t>
  </si>
  <si>
    <t>RUA PE CELESTINO, 156 AP 64 BL II</t>
  </si>
  <si>
    <t>14008211</t>
  </si>
  <si>
    <t>JORGE DE ARAUJO SOBREIRO</t>
  </si>
  <si>
    <t>18076003933</t>
  </si>
  <si>
    <t>RUA URUTAÍ, 138</t>
  </si>
  <si>
    <t>VILA CAPITÃO RABELO</t>
  </si>
  <si>
    <t>05706606</t>
  </si>
  <si>
    <t>JORGE RICARDO SPADA</t>
  </si>
  <si>
    <t>10561864451</t>
  </si>
  <si>
    <t>RUA ANGELO DE VITA, 64 SALA 101</t>
  </si>
  <si>
    <t>07110-120</t>
  </si>
  <si>
    <t>29441643</t>
  </si>
  <si>
    <t>JORGEA PEDRO DE MELLO</t>
  </si>
  <si>
    <t>12:30/18:45</t>
  </si>
  <si>
    <t>19014051355</t>
  </si>
  <si>
    <t>AV. DR. ORENCIO VIDIGAL, 484</t>
  </si>
  <si>
    <t>32862527</t>
  </si>
  <si>
    <t>JOSÉ ALDO NUNES DA ROCHA</t>
  </si>
  <si>
    <t>12643932937</t>
  </si>
  <si>
    <t>RUA REGINALDA CAMPODONIO DIAS,75 BL 4 AP 4</t>
  </si>
  <si>
    <t>ASSUMÇÃO</t>
  </si>
  <si>
    <t>17328461</t>
  </si>
  <si>
    <t>JOSÉ ANTERO DOS SANTOS FILHO</t>
  </si>
  <si>
    <t>10837221479</t>
  </si>
  <si>
    <t>VIELA NICE, 46</t>
  </si>
  <si>
    <t>08655052</t>
  </si>
  <si>
    <t>JOSÉ ANTONIO BRITO DOS SANTOS</t>
  </si>
  <si>
    <t>10:00/14:00</t>
  </si>
  <si>
    <t>10421631489</t>
  </si>
  <si>
    <t>AV SANTANA, 124 CASA 3</t>
  </si>
  <si>
    <t>06542978</t>
  </si>
  <si>
    <t>JOSÉ ANTONIO LOPES</t>
  </si>
  <si>
    <t>08:00/14:00 (2ª) 13:00/19:00 (3ª,4ª E 5ª)</t>
  </si>
  <si>
    <t>10652514496</t>
  </si>
  <si>
    <t>RUA DOS TRILHOS, 909 BL 3 AP 61</t>
  </si>
  <si>
    <t>MOOCA</t>
  </si>
  <si>
    <t>13296149</t>
  </si>
  <si>
    <t>JOSÉ ANTONIO RODRIGUES</t>
  </si>
  <si>
    <t>APOIO ADM ENFERM</t>
  </si>
  <si>
    <t>18078757773</t>
  </si>
  <si>
    <t>RUA ITALIA, 341</t>
  </si>
  <si>
    <t>06797900</t>
  </si>
  <si>
    <t>JOSÉ ARANTES JUNIOR</t>
  </si>
  <si>
    <t>19:00/07:00 (2ª)</t>
  </si>
  <si>
    <t>10867574728</t>
  </si>
  <si>
    <t>RUA 3ª SGT ALCIDES DE OLIVEIRA, 101 AP 133 BL A</t>
  </si>
  <si>
    <t>10313916</t>
  </si>
  <si>
    <t>JOSÉ AUGUSTO DE JESUS RIBEIRO</t>
  </si>
  <si>
    <t>07:00/19:00 (3ª) 12:00/17:00 (5ª)</t>
  </si>
  <si>
    <t xml:space="preserve">	18090117193</t>
  </si>
  <si>
    <t>AV NOVA CANTAREIRA, 74 ap 103</t>
  </si>
  <si>
    <t>07763843</t>
  </si>
  <si>
    <t>JOSÉ CARLOS CASTREQUINI</t>
  </si>
  <si>
    <t>AG TÉC ASS SAÚDE (FISIOTERAPEUTA)</t>
  </si>
  <si>
    <t>12:45/19:00</t>
  </si>
  <si>
    <t>ATAS (FISIOTERAPEUTA) - aposentado</t>
  </si>
  <si>
    <t xml:space="preserve">	10773674257</t>
  </si>
  <si>
    <t>RUA MANDAQUARI, 315</t>
  </si>
  <si>
    <t>JARDIM BOM CLIMA</t>
  </si>
  <si>
    <t>11177415</t>
  </si>
  <si>
    <t>JOSÉ CARLOS DA SILVA</t>
  </si>
  <si>
    <t>10558880298</t>
  </si>
  <si>
    <t>AV. JOSÉ LOURENÇO NEVES, 476</t>
  </si>
  <si>
    <t>10441271</t>
  </si>
  <si>
    <t>JOSÉ CARLOS DE MOURA</t>
  </si>
  <si>
    <t xml:space="preserve">	10748123455</t>
  </si>
  <si>
    <t>RUA CAMINHO 3, 75</t>
  </si>
  <si>
    <t>JARDIM FLOR DE BRAGANÇA</t>
  </si>
  <si>
    <t>13180809</t>
  </si>
  <si>
    <t>JOSÉ CARLOS DE OLIVEIRA</t>
  </si>
  <si>
    <t>10793824882</t>
  </si>
  <si>
    <t>AV DELFINÓPOLIS, 603</t>
  </si>
  <si>
    <t>18180797</t>
  </si>
  <si>
    <t>JOSÉ CARLOS DE OLIVEIRA.</t>
  </si>
  <si>
    <t>12188606878</t>
  </si>
  <si>
    <t>AV CESÁRIO LANGE, 336</t>
  </si>
  <si>
    <t>09993426</t>
  </si>
  <si>
    <t>JOSÉ CARLOS FERRETTI</t>
  </si>
  <si>
    <t>10793283490</t>
  </si>
  <si>
    <t>RUA KARI, 198</t>
  </si>
  <si>
    <t>06414194</t>
  </si>
  <si>
    <t>JOSÉ CARLOS GUIMARÃES</t>
  </si>
  <si>
    <t>20:00/06:00 (2ª) 21:00/07:00 (5ª)</t>
  </si>
  <si>
    <t>10430347941</t>
  </si>
  <si>
    <t>RUA RECIFE, 249 CASA 08</t>
  </si>
  <si>
    <t>26517786</t>
  </si>
  <si>
    <t>JOSÉ CARLOS MACEDO</t>
  </si>
  <si>
    <t>12139730048</t>
  </si>
  <si>
    <t>RUA ITUBERA, 54 CS01</t>
  </si>
  <si>
    <t>09396055</t>
  </si>
  <si>
    <t>JOSÉ CLAUDIO PINTO</t>
  </si>
  <si>
    <t>TÉC DE LAB - ministério - aposentado</t>
  </si>
  <si>
    <t>RUA: RICARDO BIONDI, 89 APTO 03</t>
  </si>
  <si>
    <t>JARDIM SÃO RICARDO</t>
  </si>
  <si>
    <t>14004419</t>
  </si>
  <si>
    <t>JOSÉ DE ANDRADE</t>
  </si>
  <si>
    <t>AUX SERV GER - LS PROLONGADA</t>
  </si>
  <si>
    <t>10673059887</t>
  </si>
  <si>
    <t>RUA FRANCISCO FOOT, 130 PRÉDIO 1 APTO 33</t>
  </si>
  <si>
    <t>05641550</t>
  </si>
  <si>
    <t>JOSÉ DOS ANJOS PIRES</t>
  </si>
  <si>
    <t xml:space="preserve">	18076613952</t>
  </si>
  <si>
    <t>RUA ONOFRE GOMES SOARES, 43</t>
  </si>
  <si>
    <t>SANTOS DUMONT</t>
  </si>
  <si>
    <t>06903357</t>
  </si>
  <si>
    <t>JOSÉ EMIDIO DANTAS</t>
  </si>
  <si>
    <t>10423346749</t>
  </si>
  <si>
    <t>99533-7710</t>
  </si>
  <si>
    <t>RUA CAPANEMA, 254</t>
  </si>
  <si>
    <t>20840921</t>
  </si>
  <si>
    <t>JOSÉ FERNANDO GONÇALVES SEIXAS JUNIOR</t>
  </si>
  <si>
    <t>(SAB)19:00/15:00(DOM)</t>
  </si>
  <si>
    <t xml:space="preserve">	17055997478</t>
  </si>
  <si>
    <t>RUA: ITAPIMIRUM, 367 - APTO. 102 B</t>
  </si>
  <si>
    <t>VL ANDRADE</t>
  </si>
  <si>
    <t>16679962</t>
  </si>
  <si>
    <t>JOSÉ FREIRE SILVA</t>
  </si>
  <si>
    <t>RUA EMILIA GALI AUGUSTO, 44</t>
  </si>
  <si>
    <t>08654211</t>
  </si>
  <si>
    <t>JOSÉ GONÇALVES SILVA</t>
  </si>
  <si>
    <t>19:00/07:00 (3ª) 23:00/07:00 (5ª)</t>
  </si>
  <si>
    <t>10557604122</t>
  </si>
  <si>
    <t>RUA DIVA, 319 BLOCO J APTO 21</t>
  </si>
  <si>
    <t>21426749</t>
  </si>
  <si>
    <t>JOSÉ LUIZ GONZAGA JUNIOR</t>
  </si>
  <si>
    <t xml:space="preserve">AMB DEMARTOLOGIA </t>
  </si>
  <si>
    <t>12414026679</t>
  </si>
  <si>
    <t>RUA PUREZA, 160</t>
  </si>
  <si>
    <t>VILA SÃO CARLOS</t>
  </si>
  <si>
    <t>JOSÉ MESSIAS OLIVEIRA CASSIANO</t>
  </si>
  <si>
    <t>12106176815</t>
  </si>
  <si>
    <t>RUA LEOPOLDO POLVERINI, 150 AP 42</t>
  </si>
  <si>
    <t>07442770</t>
  </si>
  <si>
    <t>JOSÉ MESSIAS OLIVEIRA CASSIANO.</t>
  </si>
  <si>
    <t>08:00/19:00 (4ª e 6ª)</t>
  </si>
  <si>
    <t>JOSÉ MOURA JUNIOR</t>
  </si>
  <si>
    <t>(19) 34681435</t>
  </si>
  <si>
    <t>(19) 997861999</t>
  </si>
  <si>
    <t>RUA MAURO SCHIAVONI</t>
  </si>
  <si>
    <t>AMERICANA</t>
  </si>
  <si>
    <t>11404401.</t>
  </si>
  <si>
    <t>MÉDICO I - extinção de contrato</t>
  </si>
  <si>
    <t>09662925</t>
  </si>
  <si>
    <t>JOSÉ PAULO AFONSO</t>
  </si>
  <si>
    <t>CLÍNICA MEDICA INT I (CMC)</t>
  </si>
  <si>
    <t>10552212935</t>
  </si>
  <si>
    <t>RUA MAJOR QUEDINHO, 85 APTO113</t>
  </si>
  <si>
    <t>11171467</t>
  </si>
  <si>
    <t>JOSÉ PAULO DO BONFIM</t>
  </si>
  <si>
    <t>10685536634</t>
  </si>
  <si>
    <t>ESTRADA DO PORTÃO DO HONDA, 1131</t>
  </si>
  <si>
    <t>JARDIM REVISTA</t>
  </si>
  <si>
    <t>33721016</t>
  </si>
  <si>
    <t>JOSÉ RICARDO DOS SANTOS</t>
  </si>
  <si>
    <t>CLÍNICA MÉDICA B (CMB)</t>
  </si>
  <si>
    <t>13395146773</t>
  </si>
  <si>
    <t>RUA FLOR DE ÍNDIO, 36</t>
  </si>
  <si>
    <t>JARDIM PEDRO JOSÉ NUNES</t>
  </si>
  <si>
    <t>12537970</t>
  </si>
  <si>
    <t>JOSÉ ROBERTO DE ARAUJO</t>
  </si>
  <si>
    <t>10687977646</t>
  </si>
  <si>
    <t>RUA FÓZ DO IGUAÇU, 34</t>
  </si>
  <si>
    <t>VL CAPITÃO RABELO</t>
  </si>
  <si>
    <t>05072254</t>
  </si>
  <si>
    <t>JOSÉ ROBERTO PEREIRA PEGAS</t>
  </si>
  <si>
    <t>07:30/16:00 (3ª E 4ª) 08:00/13:00 (6ª)</t>
  </si>
  <si>
    <t>10437698006</t>
  </si>
  <si>
    <t>RUA CANTAGALO, 791 APTO 204</t>
  </si>
  <si>
    <t>08561463</t>
  </si>
  <si>
    <t>JOSÉ ROCHA</t>
  </si>
  <si>
    <t>10645060701</t>
  </si>
  <si>
    <t>99947-0289</t>
  </si>
  <si>
    <t>AV MARECHAL TITO, 936 AP 32</t>
  </si>
  <si>
    <t>SÃO MIGUEL PAULISTA</t>
  </si>
  <si>
    <t>01119675</t>
  </si>
  <si>
    <t>JOSÉ VANDERLAN DE SOUZA FERNANDES</t>
  </si>
  <si>
    <t>12445854794</t>
  </si>
  <si>
    <t>RUA ALEXANDRE COELHO, 256</t>
  </si>
  <si>
    <t>29806566</t>
  </si>
  <si>
    <t>JOSEFA PATRICIO DA SILVA</t>
  </si>
  <si>
    <t>12000552783</t>
  </si>
  <si>
    <t>RUA CONSUL ORSTES CORREIA, 405 - AP. 434</t>
  </si>
  <si>
    <t>14732549</t>
  </si>
  <si>
    <t>JOSEFINA CONCEIÇÃO MENINO FERREIRA</t>
  </si>
  <si>
    <t>10735351616</t>
  </si>
  <si>
    <t>RUA TANQUE DARC,720</t>
  </si>
  <si>
    <t>CIDADE SOBERANA</t>
  </si>
  <si>
    <t>08217674</t>
  </si>
  <si>
    <t>JOSÉLIA JORGE DE SOUZA</t>
  </si>
  <si>
    <t xml:space="preserve">	10386493976</t>
  </si>
  <si>
    <t>RUA PRAIA GRANDE, 128</t>
  </si>
  <si>
    <t>JARDIM AMANDA CAIUBI</t>
  </si>
  <si>
    <t>15789665</t>
  </si>
  <si>
    <t>JOSELITA XAVIER DIAS DOS SANTOS</t>
  </si>
  <si>
    <t xml:space="preserve">	10736469211</t>
  </si>
  <si>
    <t>RUA ALECSSANDER ALVES, ,198 29C</t>
  </si>
  <si>
    <t>VL BARROS</t>
  </si>
  <si>
    <t>15401483</t>
  </si>
  <si>
    <t>JOSENALDO ARAÚJO DOS SANTOS</t>
  </si>
  <si>
    <t xml:space="preserve">	10855279351</t>
  </si>
  <si>
    <t>RUA JOÃO JOSÉ TESTAI, 220</t>
  </si>
  <si>
    <t>42509200</t>
  </si>
  <si>
    <t>JOSIANE ALVES MACHADO</t>
  </si>
  <si>
    <t>13308450819</t>
  </si>
  <si>
    <t>RUA ASSIS VIEIRA, 72</t>
  </si>
  <si>
    <t>JARDIM PATRICIA</t>
  </si>
  <si>
    <t>RUA ASSIS VIEIRA, 73</t>
  </si>
  <si>
    <t>13302000</t>
  </si>
  <si>
    <t>JOSIMARY FERREIRA LIMA</t>
  </si>
  <si>
    <t>12033231471</t>
  </si>
  <si>
    <t>RUA JACINTO, 446 AP 34 BL 8</t>
  </si>
  <si>
    <t>28212201</t>
  </si>
  <si>
    <t>JOSIMEIRE DUARTE SENA</t>
  </si>
  <si>
    <t>12728173933</t>
  </si>
  <si>
    <t>RUA FELIPE LAZAR, 227</t>
  </si>
  <si>
    <t>11455829</t>
  </si>
  <si>
    <t>JOYCE DO PRADO SETUBAL</t>
  </si>
  <si>
    <t>07:00/18:00 (3ª e 4ª)</t>
  </si>
  <si>
    <t>19031505067</t>
  </si>
  <si>
    <t>AV PORTUGAL, 1048 AP 241</t>
  </si>
  <si>
    <t>BROOKLIN</t>
  </si>
  <si>
    <t>16345602</t>
  </si>
  <si>
    <t>JOZINEIDE LOURENÇO DOS SANTOS</t>
  </si>
  <si>
    <t>12143833662</t>
  </si>
  <si>
    <t>RUA VINTE, 137</t>
  </si>
  <si>
    <t>16666548</t>
  </si>
  <si>
    <t>JUCIARA SALGUEIRO CUNHA FRANCO</t>
  </si>
  <si>
    <t>12220264493</t>
  </si>
  <si>
    <t>97541-8420</t>
  </si>
  <si>
    <t>986484973 / 94000-2692</t>
  </si>
  <si>
    <t>RUA ANTONIO ALEXANDRE DE ARAUJO, 370</t>
  </si>
  <si>
    <t>JARDIM RENZO</t>
  </si>
  <si>
    <t>18392979</t>
  </si>
  <si>
    <t>JUCILENE MARIA DE MELO LONGO</t>
  </si>
  <si>
    <t>12007000077</t>
  </si>
  <si>
    <t>RUA ANTONIO TAVA, 36</t>
  </si>
  <si>
    <t>12536910</t>
  </si>
  <si>
    <t>JUCIMARA SILVERIO DUARTE FREITAS</t>
  </si>
  <si>
    <t>10847596300</t>
  </si>
  <si>
    <t>RUA VIVENCIA, 134 APTO13</t>
  </si>
  <si>
    <t>11327819</t>
  </si>
  <si>
    <t>JUDITE DOS SANTOS FERREIRA</t>
  </si>
  <si>
    <t>10717261252</t>
  </si>
  <si>
    <t>RUA  CANAPOLIS, 680</t>
  </si>
  <si>
    <t>VL MEDEIROS</t>
  </si>
  <si>
    <t>35645029</t>
  </si>
  <si>
    <t>JUDITE FERREIRA DOS REIS BARBOZA</t>
  </si>
  <si>
    <t>12639440898</t>
  </si>
  <si>
    <t>RUA DO IASMIN CARMELLA, 93</t>
  </si>
  <si>
    <t>18010020</t>
  </si>
  <si>
    <t>JULIA PITTEL</t>
  </si>
  <si>
    <t>CME</t>
  </si>
  <si>
    <t>15:30/21:45</t>
  </si>
  <si>
    <t>10667968579</t>
  </si>
  <si>
    <t>TRAVESSA ARI DE CARVALHO, 57</t>
  </si>
  <si>
    <t>46020860</t>
  </si>
  <si>
    <t>JULIANA BIRAL DE SOUZA</t>
  </si>
  <si>
    <t>11944330717</t>
  </si>
  <si>
    <t>RUA NELIO BATISTA GUIMARÃES, 05</t>
  </si>
  <si>
    <t>PQ BOTURUSSU</t>
  </si>
  <si>
    <t>MG10379888</t>
  </si>
  <si>
    <t>JULIANA CHRISTIEN FERNANDES</t>
  </si>
  <si>
    <t>07:00/18:00 (3ª) 08:00/19:00 (4ª)</t>
  </si>
  <si>
    <t>19019899530</t>
  </si>
  <si>
    <t>RUA CASTRO ALVES, 370 AP 172</t>
  </si>
  <si>
    <t>JULIANA GUERRA SOARES</t>
  </si>
  <si>
    <t>RUA MORRO DO ESPIA, 72</t>
  </si>
  <si>
    <t>JARDIM IMPERADOR</t>
  </si>
  <si>
    <t>JULIANA KOMATSU SUZUKI</t>
  </si>
  <si>
    <t>07:00/19:00 (4ª) 07:00/15:00 (6ª)</t>
  </si>
  <si>
    <t>AV FAGUNDES FILHO, 744 AP 115</t>
  </si>
  <si>
    <t>VILA MONTE ALEGRE</t>
  </si>
  <si>
    <t>JULIANA POLICASTRO BIZELLI</t>
  </si>
  <si>
    <t>RUA DESEMBARGADOR RODRIGUES SITTE, 365 BL 04 AP 153</t>
  </si>
  <si>
    <t>JARDIM PERI</t>
  </si>
  <si>
    <t>08831429</t>
  </si>
  <si>
    <t>JULIETA SOUZA SANTOS</t>
  </si>
  <si>
    <t xml:space="preserve">	12298603660</t>
  </si>
  <si>
    <t>RUA BALTAZAR DE CARVALHO,279</t>
  </si>
  <si>
    <t>22451686</t>
  </si>
  <si>
    <t>JULIO CESAR GONÇALVES</t>
  </si>
  <si>
    <t>07:00/19:00 (SAB) 15:00/23:00 (DOM)</t>
  </si>
  <si>
    <t>12400747204</t>
  </si>
  <si>
    <t>AV PEDRO MACHADO. 109</t>
  </si>
  <si>
    <t>MOGI MODERNO</t>
  </si>
  <si>
    <t>49386259</t>
  </si>
  <si>
    <t>JULYANA ARAUJO OLIVEIRA</t>
  </si>
  <si>
    <t>19040620620</t>
  </si>
  <si>
    <t>RUA MUNIZ FERREIRA, 60</t>
  </si>
  <si>
    <t>25745816</t>
  </si>
  <si>
    <t>JUSANIA DE SOUZA MOREIRA</t>
  </si>
  <si>
    <t>09:30/18:30</t>
  </si>
  <si>
    <t>17045473530</t>
  </si>
  <si>
    <t>AV DOIS, 110 -  APTO 43  - PRÉDIO 6</t>
  </si>
  <si>
    <t>13166953</t>
  </si>
  <si>
    <t>JUSTINA XAVIER FURLAN</t>
  </si>
  <si>
    <t>CLÍNICA MEDICA INT I (CMB)</t>
  </si>
  <si>
    <t>10618919918</t>
  </si>
  <si>
    <t>TRAV NOSSA SRA DA PIEDADE, 92</t>
  </si>
  <si>
    <t>JARDIM FRANCISCO MENDES</t>
  </si>
  <si>
    <t>08420201</t>
  </si>
  <si>
    <t>JUVENITA FERREIRA DA SILVA</t>
  </si>
  <si>
    <t>13211057810</t>
  </si>
  <si>
    <t>41267387</t>
  </si>
  <si>
    <t>KARINA ARANTES ZEFERINO</t>
  </si>
  <si>
    <t>AG TÉC ASS SAÚDE (FARMACÊUTICO)</t>
  </si>
  <si>
    <t>ATAS (FARMACÊUTICO) - exonerado</t>
  </si>
  <si>
    <t>3211057810</t>
  </si>
  <si>
    <t>RUA RANCHARIA, 205</t>
  </si>
  <si>
    <t>VL CARMELA</t>
  </si>
  <si>
    <t>45334969</t>
  </si>
  <si>
    <t>KARINA DA CONCEIÇÃO SOARES</t>
  </si>
  <si>
    <t>12824700264</t>
  </si>
  <si>
    <t>RUA RAFAEL JOÃO AVELEZ SANCHES, 4B</t>
  </si>
  <si>
    <t>JARDIM CITY</t>
  </si>
  <si>
    <t>30909960</t>
  </si>
  <si>
    <t>KARINA GUIMARÃES ROCHA</t>
  </si>
  <si>
    <t>AGENTE DE SAÚDE - transferido</t>
  </si>
  <si>
    <t>12813229859</t>
  </si>
  <si>
    <t>RUA ROCHA DE MAGALHÃES, 7</t>
  </si>
  <si>
    <t>JARDIM MARIA AMALIA</t>
  </si>
  <si>
    <t>27241850</t>
  </si>
  <si>
    <t>KARINA PEREIRA DOS SANTOS</t>
  </si>
  <si>
    <t>18004534053</t>
  </si>
  <si>
    <t>RUA AUGUSTE LAURENT, 85</t>
  </si>
  <si>
    <t>32969350</t>
  </si>
  <si>
    <t>KATIA APARECIDA MOREIRA BEZERRA</t>
  </si>
  <si>
    <t xml:space="preserve">	13201698813</t>
  </si>
  <si>
    <t>97189-5234</t>
  </si>
  <si>
    <t>RUA LUIS FILIPINI, 120</t>
  </si>
  <si>
    <t>JARDIM FERNÃO DIAS</t>
  </si>
  <si>
    <t>22946460</t>
  </si>
  <si>
    <t>KATIA BERGANTIN OLIVEIRA</t>
  </si>
  <si>
    <t>APOIO ADM GER URG EMERG</t>
  </si>
  <si>
    <t>12351314923</t>
  </si>
  <si>
    <t>AV DOIS, 90 PREDIO 8 AP 31</t>
  </si>
  <si>
    <t>18386486</t>
  </si>
  <si>
    <t>KÁTIA BETANIA TEÓFILO NUNES CATELAN</t>
  </si>
  <si>
    <t>DIRETOR TÉC II</t>
  </si>
  <si>
    <t>DIR TÉC ADM INFRA</t>
  </si>
  <si>
    <t>GERÊNCIA ADM E INFRAESTRUTURA</t>
  </si>
  <si>
    <t>DIRETOR TÉC II - exonerado</t>
  </si>
  <si>
    <t>12325240551</t>
  </si>
  <si>
    <t>RUA MIGUEL ADIB JORGE, 56</t>
  </si>
  <si>
    <t>JARDIM CASTELO</t>
  </si>
  <si>
    <t>FERRAZ DE VASCONCELOS</t>
  </si>
  <si>
    <t>42294995</t>
  </si>
  <si>
    <t>KATIA CARVALHO DO NASCIMENTO RODRIGUES</t>
  </si>
  <si>
    <t xml:space="preserve">CMB </t>
  </si>
  <si>
    <t xml:space="preserve">	13337397890</t>
  </si>
  <si>
    <t>RUA CARANAIBA, 138</t>
  </si>
  <si>
    <t>JARDIM JACY</t>
  </si>
  <si>
    <t>21424165</t>
  </si>
  <si>
    <t>KEILA ELAINE MORO PANEGHINE</t>
  </si>
  <si>
    <t>12357931762</t>
  </si>
  <si>
    <t>RUA JOSÉ ESPERANÇA DA CONCEIÇÃO, 141</t>
  </si>
  <si>
    <t>27154566</t>
  </si>
  <si>
    <t>KELLY CRISTINA LIMA DA SILVA</t>
  </si>
  <si>
    <t>PROTOCOLO</t>
  </si>
  <si>
    <t>COMISSÕES ADMINISTRATIVAS</t>
  </si>
  <si>
    <t>07:15/16:15</t>
  </si>
  <si>
    <t>17045473301</t>
  </si>
  <si>
    <t>RUA FRANCISCO FOOT S/N PREDIO 22 APTO 01 A</t>
  </si>
  <si>
    <t>30990704</t>
  </si>
  <si>
    <t>KELLY DA CRUZ MENINO</t>
  </si>
  <si>
    <t>13175590852</t>
  </si>
  <si>
    <t>RUA JOSÉ RAIMUNDO DE OLIVEIRA, 128</t>
  </si>
  <si>
    <t>LAM ME KIM</t>
  </si>
  <si>
    <t>RUA LOEFGREEN, 441 AP 162</t>
  </si>
  <si>
    <t>24770492</t>
  </si>
  <si>
    <t>LARISSA DE ALMEIDA CHAGURI</t>
  </si>
  <si>
    <t>19:00/07:00 2ª + PLANTÃO DE 08H</t>
  </si>
  <si>
    <t>MÉDICO I - LS PROLONGADA</t>
  </si>
  <si>
    <t>19019195711</t>
  </si>
  <si>
    <t>RUA D. VERIDIANA,115 APTO 104</t>
  </si>
  <si>
    <t>HIGIENÓPOLIS</t>
  </si>
  <si>
    <t>18010531</t>
  </si>
  <si>
    <t>LAUDEI MARIA DO NASCIMENTO</t>
  </si>
  <si>
    <t xml:space="preserve">	12072744425</t>
  </si>
  <si>
    <t>RUA PRIMEIRA CRUZ, 251</t>
  </si>
  <si>
    <t>JARDIM SILVESTRE</t>
  </si>
  <si>
    <t>28641334</t>
  </si>
  <si>
    <t>LAURA ROSEMEIRE MANOCCHI</t>
  </si>
  <si>
    <t>18076266772</t>
  </si>
  <si>
    <t>RUA DEZOITO DE FEVEREIRO, 240</t>
  </si>
  <si>
    <t>22563833</t>
  </si>
  <si>
    <t>LAURA SILVIA DOS SANTOS SOUZA</t>
  </si>
  <si>
    <t>12479523987</t>
  </si>
  <si>
    <t>RUA NANI, 50</t>
  </si>
  <si>
    <t>16521823</t>
  </si>
  <si>
    <t>LAZARO JAIME PEREIRA MARTINS</t>
  </si>
  <si>
    <t>07:00/17:00 (2ª E 4ª)</t>
  </si>
  <si>
    <t>18221236670</t>
  </si>
  <si>
    <t>RUA GOSTINHO GOMES, 2695</t>
  </si>
  <si>
    <t>IPIRANGA</t>
  </si>
  <si>
    <t>24514694</t>
  </si>
  <si>
    <t>LEANDRO EDUARDO TAVEIRA</t>
  </si>
  <si>
    <t>12479889124</t>
  </si>
  <si>
    <t>AV. ODAIR SANTANELI, 990 - COND. BAHIA BL 13 APTO E 11</t>
  </si>
  <si>
    <t>10441427</t>
  </si>
  <si>
    <t>LEILA DENIZE DA SILVA</t>
  </si>
  <si>
    <t>GERÊNCIA DE RECURSOS HUMANOS</t>
  </si>
  <si>
    <t>09:00/18:00 (2ª,4ª E 6ª) 10:00/19:00 (3ª E 5ª)</t>
  </si>
  <si>
    <t>17033577646</t>
  </si>
  <si>
    <t>RUA GUARATINGUETÁ, 464</t>
  </si>
  <si>
    <t>18008992</t>
  </si>
  <si>
    <t>LENI CRISTINA VITOR GUIMARÃES</t>
  </si>
  <si>
    <t>10782933073</t>
  </si>
  <si>
    <t>RUA FRANCISCO FOOT, S/Nº APTO 34 -a bl 09</t>
  </si>
  <si>
    <t>22902515</t>
  </si>
  <si>
    <t>LEOPOLDO FERNANDES PETROLINO</t>
  </si>
  <si>
    <t>(2ª)11:00/07:00(3ª)</t>
  </si>
  <si>
    <t>12463200423</t>
  </si>
  <si>
    <t>AV DR RENATO DE ANDRADE MAIA, 1300 CS 72</t>
  </si>
  <si>
    <t>41431479</t>
  </si>
  <si>
    <t>LETICIA MARIA SALOMÉ</t>
  </si>
  <si>
    <t>21071884273</t>
  </si>
  <si>
    <t>RUA VIRGINIA TOREZIN FORTE, 139 BL 02 AP 32</t>
  </si>
  <si>
    <t>PQ EUROPA</t>
  </si>
  <si>
    <t>53219402</t>
  </si>
  <si>
    <t>LETICIA RAMOS MACEDO</t>
  </si>
  <si>
    <t>12398434712</t>
  </si>
  <si>
    <t>98437-1757</t>
  </si>
  <si>
    <t>RUA SÃO JOSÉ DO BELMONTE, 280 BL 4 AP 33</t>
  </si>
  <si>
    <t>VL NOVA SILVIA</t>
  </si>
  <si>
    <t>16729925</t>
  </si>
  <si>
    <t>LIDIA FERREIRA GOMES</t>
  </si>
  <si>
    <t>12279593639</t>
  </si>
  <si>
    <t>RUA FRANCISCO FOOT, S/N APTO 14A BL 22</t>
  </si>
  <si>
    <t>21668697</t>
  </si>
  <si>
    <t>LIEGE ARAUJO DE SÁ</t>
  </si>
  <si>
    <t>12293194290</t>
  </si>
  <si>
    <t>RUA MARIA DE FATIMA KIDA, 103</t>
  </si>
  <si>
    <t>17329957</t>
  </si>
  <si>
    <t>LILIAN PEREIRA TEIXEIRA</t>
  </si>
  <si>
    <t>12324928126</t>
  </si>
  <si>
    <t>RUA SERTÃOZINHO, 152</t>
  </si>
  <si>
    <t>07132-320</t>
  </si>
  <si>
    <t>LILIAN RAMOS GONÇALVES</t>
  </si>
  <si>
    <t>RUA PEDRO LUIZ, 128</t>
  </si>
  <si>
    <t>22155901</t>
  </si>
  <si>
    <t>LILLIAN BATISTA DA SILVA</t>
  </si>
  <si>
    <t>12392580032</t>
  </si>
  <si>
    <t>RUA OURO PRETO,500</t>
  </si>
  <si>
    <t>32968023</t>
  </si>
  <si>
    <t>LINAETE LIRA SANTOS</t>
  </si>
  <si>
    <t>17043172975</t>
  </si>
  <si>
    <t>RUA ORLEANS, 176</t>
  </si>
  <si>
    <t>VL ITAPOÃ</t>
  </si>
  <si>
    <t>22188624</t>
  </si>
  <si>
    <t>LINDINALVA NASCIMENTO CARDOSO</t>
  </si>
  <si>
    <t xml:space="preserve">	12402357322</t>
  </si>
  <si>
    <t>RUA ANTONIETA, 354 APTO 124 BL 03</t>
  </si>
  <si>
    <t>LOURDES PELEGATI DE SOUZA</t>
  </si>
  <si>
    <t>19963100</t>
  </si>
  <si>
    <t>LOURDES TERESINHA NEMET</t>
  </si>
  <si>
    <t xml:space="preserve">	12836794935</t>
  </si>
  <si>
    <t>RUA HAVANA, 288</t>
  </si>
  <si>
    <t>35991260</t>
  </si>
  <si>
    <t>LUCAS ANACLETO JOSÉ</t>
  </si>
  <si>
    <t>INFORMÁTICA</t>
  </si>
  <si>
    <t xml:space="preserve">	21065054922</t>
  </si>
  <si>
    <t>RUA JOSÉ VOLPI, 117</t>
  </si>
  <si>
    <t>VL FLÓRIDA</t>
  </si>
  <si>
    <t>27065710</t>
  </si>
  <si>
    <t>LUCI GOMES CARDOSO</t>
  </si>
  <si>
    <t>19044931914</t>
  </si>
  <si>
    <t>RUA SANTA MARIA DO SALTO, 133</t>
  </si>
  <si>
    <t>PQ DAS NACOES</t>
  </si>
  <si>
    <t>06573478</t>
  </si>
  <si>
    <t>LUCIA CRISTINA DE SOUZA FERREIRA</t>
  </si>
  <si>
    <t>19004480660</t>
  </si>
  <si>
    <t>RUA JOÃO TEIXEIRA DE BARROS, 124 - AP. 163</t>
  </si>
  <si>
    <t>00516106</t>
  </si>
  <si>
    <t>LUCIA DE ABREU NUNES</t>
  </si>
  <si>
    <t xml:space="preserve">	18076823027</t>
  </si>
  <si>
    <t>RUA CERQUEIRA CEZAR, 124 - APTO. 903</t>
  </si>
  <si>
    <t>17966890</t>
  </si>
  <si>
    <t>LUCIA DE FÁTIMA COSTA</t>
  </si>
  <si>
    <t>APOIO ADM DIR CLIN MED</t>
  </si>
  <si>
    <t>13:30/19:45 (4ª) 06:30/12:45  (2ª, 3ª, 5ª,6ª)</t>
  </si>
  <si>
    <t>12389185578</t>
  </si>
  <si>
    <t>RUA FAUSTINO RAMALHO, 167</t>
  </si>
  <si>
    <t>20755558</t>
  </si>
  <si>
    <t>LUCIA NAZARE DE SÁ</t>
  </si>
  <si>
    <t>13:00/18:00 (2ª) 08:00/14:00 (3ª) 07:00/17:00 (6ª)</t>
  </si>
  <si>
    <t xml:space="preserve">	12549453125</t>
  </si>
  <si>
    <t>RUA ARUJÁ, 23</t>
  </si>
  <si>
    <t>20419177</t>
  </si>
  <si>
    <t>LUCIA RAPOSO CABRAL</t>
  </si>
  <si>
    <t>17067764708</t>
  </si>
  <si>
    <t>RUA SEBASTIÃO FERNANDES SILVA, 117</t>
  </si>
  <si>
    <t>VL ARBANE</t>
  </si>
  <si>
    <t>24865015</t>
  </si>
  <si>
    <t>LUCIANA CORREA</t>
  </si>
  <si>
    <t>12486487451</t>
  </si>
  <si>
    <t>RUA JACINTO, 446 BL 06 APTO 03</t>
  </si>
  <si>
    <t>16190509</t>
  </si>
  <si>
    <t>LUCIANA DA CUNHA SILVA ESTEVES</t>
  </si>
  <si>
    <t>13:00/17:00 (2ª,3ª E 4ª) 09:00/17:00 (5ª)</t>
  </si>
  <si>
    <t>17055996145</t>
  </si>
  <si>
    <t>98326-0911</t>
  </si>
  <si>
    <t>RUA VASCO DA MOTA, 111</t>
  </si>
  <si>
    <t>MARANHAO</t>
  </si>
  <si>
    <t>27254071</t>
  </si>
  <si>
    <t>LUCIANA DE LIMA SILVA GODOY</t>
  </si>
  <si>
    <t>ENFERM CLIN CIR CCC</t>
  </si>
  <si>
    <t>12715716933</t>
  </si>
  <si>
    <t>RUA RUI DE MORAES APOCALIPSE, 312 BL 22 APTO 101</t>
  </si>
  <si>
    <t>TIRO DO POMBO</t>
  </si>
  <si>
    <t>29236705</t>
  </si>
  <si>
    <t>LUCIANA PATRICIA DE OLIVEIRA</t>
  </si>
  <si>
    <t>12642337938</t>
  </si>
  <si>
    <t>RUA CUIABA, 454</t>
  </si>
  <si>
    <t>VL LANFRANCHI</t>
  </si>
  <si>
    <t>16861659</t>
  </si>
  <si>
    <t>LUCIANA VALENTINI DE MELO</t>
  </si>
  <si>
    <t>08:00/19:00 (4ª E 6ª)</t>
  </si>
  <si>
    <t>17055996455</t>
  </si>
  <si>
    <t>RUA XAVIER DE ALMEIDA, 3-D</t>
  </si>
  <si>
    <t>28357393</t>
  </si>
  <si>
    <t>LUCIANE ALEXSANDRA FERREIRA</t>
  </si>
  <si>
    <t>12502968498</t>
  </si>
  <si>
    <t>RUA ANA MOREIRA, 114 AP 22</t>
  </si>
  <si>
    <t>25784093</t>
  </si>
  <si>
    <t>LUCIANE ROBERTO FERRAZ</t>
  </si>
  <si>
    <t>12438555523</t>
  </si>
  <si>
    <t>RUA MANOEL DE SOUZA, 220 AP 311 BL A COND ALVORADA A</t>
  </si>
  <si>
    <t>13490490</t>
  </si>
  <si>
    <t>LUCIANO BERZAGHI HERNANDES SESPEDES</t>
  </si>
  <si>
    <t>13363161815</t>
  </si>
  <si>
    <t>94604-0440</t>
  </si>
  <si>
    <t>AV FRANCISCO CONDE, 492</t>
  </si>
  <si>
    <t>07070-010</t>
  </si>
  <si>
    <t>21477620</t>
  </si>
  <si>
    <t>LUCIANO BROCHI</t>
  </si>
  <si>
    <t xml:space="preserve">23:00/08:00 (SAB) 20:00/07:00 (DOM) </t>
  </si>
  <si>
    <t>12400010937</t>
  </si>
  <si>
    <t>RUA SECUNDINO DOMINGUES, 353 CS 213</t>
  </si>
  <si>
    <t>JARDIM INDEPENDENCIA</t>
  </si>
  <si>
    <t>M567279</t>
  </si>
  <si>
    <t>LUCIANO DELFINO GONTIJO</t>
  </si>
  <si>
    <t>(2ª)18:00/18:00(3ª)</t>
  </si>
  <si>
    <t xml:space="preserve">	10799642514</t>
  </si>
  <si>
    <t>RUA NATIVIDADE, 61</t>
  </si>
  <si>
    <t>BOSQUE MAIA</t>
  </si>
  <si>
    <t>18531923</t>
  </si>
  <si>
    <t>LUCILA JOSÉ DA SILVA</t>
  </si>
  <si>
    <t xml:space="preserve">	10389435268</t>
  </si>
  <si>
    <t>RUA CLAUDINO ANTONIO BARBOSA, 129</t>
  </si>
  <si>
    <t>PIRITUBA</t>
  </si>
  <si>
    <t>25433150</t>
  </si>
  <si>
    <t>LUCILENE DA SILVA</t>
  </si>
  <si>
    <t xml:space="preserve">	12473518337</t>
  </si>
  <si>
    <t>RUA SARUTAIA, 318 CASA 2</t>
  </si>
  <si>
    <t>19936038</t>
  </si>
  <si>
    <t>LUCILENE OKAMURA KIMURA</t>
  </si>
  <si>
    <t>06:30/18:30 (2ª ) 06:30/16:30 (4ª)</t>
  </si>
  <si>
    <t xml:space="preserve">	12351410574</t>
  </si>
  <si>
    <t>RUA ROMEU ZELANTI, 99 APTO 73</t>
  </si>
  <si>
    <t>20591037</t>
  </si>
  <si>
    <t>LUCINEYA REINALDO SILVA</t>
  </si>
  <si>
    <t xml:space="preserve">	12284365096</t>
  </si>
  <si>
    <t>RUA RUIVINHA, 216</t>
  </si>
  <si>
    <t>JARDIM SANTA MARIA</t>
  </si>
  <si>
    <t>15403893</t>
  </si>
  <si>
    <t>LUCY MARA GOMES VALENTE BAETAS</t>
  </si>
  <si>
    <t>07:30/13:30 (2ª E 6ª) 07:30/16:30 (4ª)</t>
  </si>
  <si>
    <t>17002172415</t>
  </si>
  <si>
    <t>ALAMEDA DOS EUCALIPTOS, 714 GLEBA A</t>
  </si>
  <si>
    <t>20185782</t>
  </si>
  <si>
    <t>LUIS AGOSTINHO DE SOUZA</t>
  </si>
  <si>
    <t>10899243549</t>
  </si>
  <si>
    <t>RUA ANSELMO FORNASARO,186</t>
  </si>
  <si>
    <t>04335866</t>
  </si>
  <si>
    <t>LUIS GIACHETTA NETO</t>
  </si>
  <si>
    <t>10428542945</t>
  </si>
  <si>
    <t>ALAMEDA PADRE MANOEL DA NOBREGA, 171</t>
  </si>
  <si>
    <t>06897532</t>
  </si>
  <si>
    <t>LUIZ ANTONIO KUNIYOSHI</t>
  </si>
  <si>
    <t xml:space="preserve">	18004057522</t>
  </si>
  <si>
    <t>RUA ETELVINA DE SOUZA COSTA, 17</t>
  </si>
  <si>
    <t>54467068</t>
  </si>
  <si>
    <t>LUIZ ANTONIO OLIVIERI</t>
  </si>
  <si>
    <t>12:00/19:00 (2ª E 3ª) 13:00/19:00 (4ª)</t>
  </si>
  <si>
    <t xml:space="preserve">	10000872293</t>
  </si>
  <si>
    <t>RUA ALOISIO AZEVEDO, 129 174B</t>
  </si>
  <si>
    <t>00269660</t>
  </si>
  <si>
    <t>LUIZ ANTONIO VIEIRA</t>
  </si>
  <si>
    <t>07:00/19:00 (3ª) 07:00/15:00 (4ª)</t>
  </si>
  <si>
    <t xml:space="preserve">	12143311321</t>
  </si>
  <si>
    <t>RUA MANDU, 285 AP 141 BL A</t>
  </si>
  <si>
    <t>29982004</t>
  </si>
  <si>
    <t>LUIZ ARTHUR DE PAULA MACHADO BAZZO</t>
  </si>
  <si>
    <t>07:00/19:00 (4ª) - 12:45/19:00 (5ª e 6ª)</t>
  </si>
  <si>
    <t xml:space="preserve">	12793561179</t>
  </si>
  <si>
    <t>RUA MIGUEL VIEIRA FERREIRA, 191 T-1 AP 233</t>
  </si>
  <si>
    <t>08655321</t>
  </si>
  <si>
    <t>LUIZ CARLOS DOS SANTOS</t>
  </si>
  <si>
    <t>18076263846</t>
  </si>
  <si>
    <t>RUA SOLD. ALMIR BERNARDO, 6</t>
  </si>
  <si>
    <t>VL PEDRO MOREIRA</t>
  </si>
  <si>
    <t>18839483</t>
  </si>
  <si>
    <t>LUIZ CARLOS LAZARETTI</t>
  </si>
  <si>
    <t xml:space="preserve">	18072634661</t>
  </si>
  <si>
    <t>RUA SANSÃO ALVES DOS SANTOS, 39</t>
  </si>
  <si>
    <t>LUIZ CARLOS PEREIRA DE LIMA</t>
  </si>
  <si>
    <t>RUA ANTONIO AVELINO NEVES, 196</t>
  </si>
  <si>
    <t>07135-330</t>
  </si>
  <si>
    <t>16750209</t>
  </si>
  <si>
    <t>LUIZ CLAUDIO GONÇALVES</t>
  </si>
  <si>
    <t>OFICIAL DE SAÚDE - transferido</t>
  </si>
  <si>
    <t xml:space="preserve">	17002588948</t>
  </si>
  <si>
    <t>RUA DO CORREIO, 69 CS 3</t>
  </si>
  <si>
    <t>LUIZ DAVID SANTOS NUNES</t>
  </si>
  <si>
    <t>16/05/15 A 15/05/16</t>
  </si>
  <si>
    <t>(SAB)19:00/19:00(DOM) cada 15 dias</t>
  </si>
  <si>
    <t>AV FRANZ VOEGELLI, 577 - BL 6 - AP 163</t>
  </si>
  <si>
    <t>38178721</t>
  </si>
  <si>
    <t>LUIZ DECIO SAMPAIO DE OLIVEIRA</t>
  </si>
  <si>
    <t xml:space="preserve">	10236271102</t>
  </si>
  <si>
    <t>AV. MONTE ALEGRE, 94A</t>
  </si>
  <si>
    <t>07212506</t>
  </si>
  <si>
    <t>LUIZ FERNANDES BATISTA BARBOSA</t>
  </si>
  <si>
    <t>19:00/07:00 (4ª) 23:00/07:00 (6ª)</t>
  </si>
  <si>
    <t>10554979265</t>
  </si>
  <si>
    <t>RUA PESTANA, 255</t>
  </si>
  <si>
    <t>MANDAQUI</t>
  </si>
  <si>
    <t>M5701385</t>
  </si>
  <si>
    <t>LUIZ FERNANDO DE CASTRO</t>
  </si>
  <si>
    <t>RUA ITAVERAVA, 216 AP 62</t>
  </si>
  <si>
    <t>32433377</t>
  </si>
  <si>
    <t>LUIZ FERNANDO DOS SANTOS OLIVEIRA</t>
  </si>
  <si>
    <t>19001837274</t>
  </si>
  <si>
    <t>RUA MIGUEL RIBAS, 480</t>
  </si>
  <si>
    <t>07679127</t>
  </si>
  <si>
    <t>LUIZ FERNANDO MACHADO DO NASCIMENTO</t>
  </si>
  <si>
    <t>OF ADM - falecido</t>
  </si>
  <si>
    <t xml:space="preserve">	10438825052</t>
  </si>
  <si>
    <t>RUA ARUMATÉIA, 168</t>
  </si>
  <si>
    <t>PQ EDU CHAVES</t>
  </si>
  <si>
    <t>LUIZ GUSTAVO SCHWALM ANDRADE</t>
  </si>
  <si>
    <t>07:00/17:00 (3ª e 5ª)</t>
  </si>
  <si>
    <t xml:space="preserve">	12197045921</t>
  </si>
  <si>
    <t>RUA ELÍDIA PEREIRA DA SILVA, 48</t>
  </si>
  <si>
    <t>CLUBE DE CAMPO</t>
  </si>
  <si>
    <t>11137557</t>
  </si>
  <si>
    <t>LUIZ HENRIQUE BARBOSA</t>
  </si>
  <si>
    <t>19:00/07:00 (6ª E DOM)</t>
  </si>
  <si>
    <t xml:space="preserve">	17043601787</t>
  </si>
  <si>
    <t>RUA PAPA PIO XII,18</t>
  </si>
  <si>
    <t>04240440</t>
  </si>
  <si>
    <t>LUIZ HENRIQUE SOARES GONÇALVES DE LIMA.</t>
  </si>
  <si>
    <t>07:00/21:00 (4ª)</t>
  </si>
  <si>
    <t>19048368017</t>
  </si>
  <si>
    <t>RUA ITACOLOMI, 538 AP 101</t>
  </si>
  <si>
    <t>00161845</t>
  </si>
  <si>
    <t>LUIZ VIDAL DE NEGREIROS</t>
  </si>
  <si>
    <t>08:00/18:00 (2ª) 08:00/12:00 (4ª E 5ª)</t>
  </si>
  <si>
    <t>MÉDICO III - falecido</t>
  </si>
  <si>
    <t>10236522229</t>
  </si>
  <si>
    <t>RUA CAMPOS BELOS, 86</t>
  </si>
  <si>
    <t>53166830</t>
  </si>
  <si>
    <t>LURDES FERREIRA ANTÃO</t>
  </si>
  <si>
    <t>15:00/19:00</t>
  </si>
  <si>
    <t xml:space="preserve">	20444136740</t>
  </si>
  <si>
    <t>RUA JOSÉ FERREIRA DE SOUZA, 75</t>
  </si>
  <si>
    <t>JARDIM PINHAL</t>
  </si>
  <si>
    <t>11437009</t>
  </si>
  <si>
    <t>LUZIA PEDROGA</t>
  </si>
  <si>
    <t xml:space="preserve">	10705512719</t>
  </si>
  <si>
    <t>AV. 3,19 BL 16 APTO 33 BL 16</t>
  </si>
  <si>
    <t>VL IRIS</t>
  </si>
  <si>
    <t>34628663</t>
  </si>
  <si>
    <t>MADALENA DE FÁTIMA SOARES LEITE</t>
  </si>
  <si>
    <t>13466762897</t>
  </si>
  <si>
    <t>RUA NOVE, 30</t>
  </si>
  <si>
    <t>12460277</t>
  </si>
  <si>
    <t>MADALENA DE OLIVEIRA</t>
  </si>
  <si>
    <t>10825345704</t>
  </si>
  <si>
    <t>RUA LOURDES LOPES SANCHES, 100 BL 10 CS 23</t>
  </si>
  <si>
    <t>15680610</t>
  </si>
  <si>
    <t>MADRESELVA APARECIDA MARINHO</t>
  </si>
  <si>
    <t xml:space="preserve">	12206347190</t>
  </si>
  <si>
    <t>ALAMEDA AMELIA, 527 AP 101</t>
  </si>
  <si>
    <t>20903330</t>
  </si>
  <si>
    <t>MAGALI APARECIDA LOPES DA SILVA</t>
  </si>
  <si>
    <t xml:space="preserve">	12307706358</t>
  </si>
  <si>
    <t>AV PROFESSOR JOSE MUNHOZ 822</t>
  </si>
  <si>
    <t>24657072</t>
  </si>
  <si>
    <t>MAGALI DE LIMA</t>
  </si>
  <si>
    <t>12387879173</t>
  </si>
  <si>
    <t>RUA MOJÚ, 29</t>
  </si>
  <si>
    <t>15147850</t>
  </si>
  <si>
    <t>MAGALY TEIXEIRA FERNANDES</t>
  </si>
  <si>
    <t xml:space="preserve">	18078280233</t>
  </si>
  <si>
    <t>RUA GOPOUVA CASA 347</t>
  </si>
  <si>
    <t>29319360</t>
  </si>
  <si>
    <t>MAGNOLIA LEANDRO NUNES</t>
  </si>
  <si>
    <t xml:space="preserve">	12123799116</t>
  </si>
  <si>
    <t>RUA ITAJAIACU, 110</t>
  </si>
  <si>
    <t>MAIARA NASCIMENTO SILVA</t>
  </si>
  <si>
    <t>RUA CENTELLA</t>
  </si>
  <si>
    <t>13749089</t>
  </si>
  <si>
    <t>MANOEL SANTOS ARAUJO</t>
  </si>
  <si>
    <t xml:space="preserve">	10716234960</t>
  </si>
  <si>
    <t>RUA CABO JOSE DA SILVA, 47</t>
  </si>
  <si>
    <t>14612552</t>
  </si>
  <si>
    <t>MARA REGINA KAORU OMINE MATAYOSHI</t>
  </si>
  <si>
    <t>10853143916</t>
  </si>
  <si>
    <t>RUA GERALDO CORREIA, 226</t>
  </si>
  <si>
    <t>27377189</t>
  </si>
  <si>
    <t>MARCELA LINO DE OLIVEIRA</t>
  </si>
  <si>
    <t>12920975899</t>
  </si>
  <si>
    <t>AV. DA PAZ, 209 - APTO. 11 BL 06</t>
  </si>
  <si>
    <t>VL S JUDAS</t>
  </si>
  <si>
    <t>12215187</t>
  </si>
  <si>
    <t>MARCELLO CUNHA</t>
  </si>
  <si>
    <t>07:30/16:30 (2ª E 3ª) 12:00/16:00 (6ª)</t>
  </si>
  <si>
    <t xml:space="preserve">	12392269604</t>
  </si>
  <si>
    <t>RUA ANTONIO GOMES, 142 APTO 114</t>
  </si>
  <si>
    <t>VL SANTO ANTONIO</t>
  </si>
  <si>
    <t>MARCELO ANSELMO ZABINI</t>
  </si>
  <si>
    <t>18254366</t>
  </si>
  <si>
    <t>MARCELO ARRIAGA FERNANDES LIMA</t>
  </si>
  <si>
    <t xml:space="preserve">	17055997486</t>
  </si>
  <si>
    <t>RUA MÔNACO,536</t>
  </si>
  <si>
    <t>JARDIM TEXTIL</t>
  </si>
  <si>
    <t>MARCELO ARRIAGA FERNANDES LIMA.</t>
  </si>
  <si>
    <t>07:00/19:00 (3ª) 07:00/11:00 (4ª E 5ª)</t>
  </si>
  <si>
    <t xml:space="preserve">		17055997486</t>
  </si>
  <si>
    <t>27263323</t>
  </si>
  <si>
    <t>MARCELO GONÇALVES BEZERRA</t>
  </si>
  <si>
    <t xml:space="preserve">	12614216854</t>
  </si>
  <si>
    <t>RUA MOITA BONITA, 1010</t>
  </si>
  <si>
    <t>20364945</t>
  </si>
  <si>
    <t>MARCELO TAKACHI KUMAGAI</t>
  </si>
  <si>
    <t>19:00/01:15</t>
  </si>
  <si>
    <t xml:space="preserve">	19008699624</t>
  </si>
  <si>
    <t>RUA ANA GERTRUDAS VIEIRA, 210</t>
  </si>
  <si>
    <t>13392357</t>
  </si>
  <si>
    <t>MARCIA ALVES PACHECO</t>
  </si>
  <si>
    <t xml:space="preserve">	10849365705</t>
  </si>
  <si>
    <t>RUA DO SABOÓ, 83 APTO 52 A</t>
  </si>
  <si>
    <t>MARCIA APARECIDA DE OLIVEIRA SANCHES</t>
  </si>
  <si>
    <t xml:space="preserve">	12249695557</t>
  </si>
  <si>
    <t>AV BELO HORIZONTE, 205</t>
  </si>
  <si>
    <t>20371374</t>
  </si>
  <si>
    <t>MARCIA CRISTINA DA SILVA SOUSA</t>
  </si>
  <si>
    <t>12372495846</t>
  </si>
  <si>
    <t>RUA FRANCISCO DUMONT, 64 ANTIGO 13 B</t>
  </si>
  <si>
    <t>22333217</t>
  </si>
  <si>
    <t>MARCIA DA SILVA BERNARDES</t>
  </si>
  <si>
    <t>12325401717</t>
  </si>
  <si>
    <t>RUA PETROPOLES, 168</t>
  </si>
  <si>
    <t>25683496</t>
  </si>
  <si>
    <t>MARCIA FLORINDA VIANA GOMES</t>
  </si>
  <si>
    <t xml:space="preserve">	12501639296</t>
  </si>
  <si>
    <t>96377-1782</t>
  </si>
  <si>
    <t>RUA RIBAS DO RIO PARDO, 191</t>
  </si>
  <si>
    <t>24318522</t>
  </si>
  <si>
    <t>MARCIA LIBIA PEREIRA RANGEL</t>
  </si>
  <si>
    <t>17018697865</t>
  </si>
  <si>
    <t>97439-5926</t>
  </si>
  <si>
    <t>RUA GRINALDA DE NOIVA, 352</t>
  </si>
  <si>
    <t>JARDIM PEDRO JOSÉ</t>
  </si>
  <si>
    <t>25768285</t>
  </si>
  <si>
    <t>MARCIA LUCIANO</t>
  </si>
  <si>
    <t xml:space="preserve">	12397639825</t>
  </si>
  <si>
    <t>RUA BARRA MANSA, 90</t>
  </si>
  <si>
    <t>JARDIM ITAPOÃ</t>
  </si>
  <si>
    <t>MARCIA MARIA DREIER</t>
  </si>
  <si>
    <t xml:space="preserve">	12070245480</t>
  </si>
  <si>
    <t>R SILVESTRE VASCONCELOS CALMON, 486 AP 1505</t>
  </si>
  <si>
    <t>16726265</t>
  </si>
  <si>
    <t>MARCIA MARIA GREGORIO DA SILVA</t>
  </si>
  <si>
    <t xml:space="preserve">	12178465643</t>
  </si>
  <si>
    <t>RUA MIMOSO DO SUL, 192</t>
  </si>
  <si>
    <t>19743503</t>
  </si>
  <si>
    <t>MARCIA MAYUMI SHIINO KIMURA</t>
  </si>
  <si>
    <t xml:space="preserve">	18018063856</t>
  </si>
  <si>
    <t>R: CÉLIA D. FAUTSTINO, 89 COND: ALAGOAS BLOCO B - AP.D 32</t>
  </si>
  <si>
    <t>19401604</t>
  </si>
  <si>
    <t>MARCIA NONATO DA SILVA</t>
  </si>
  <si>
    <t>12008832661</t>
  </si>
  <si>
    <t>AV. ANTARTICA, 568 AP.14</t>
  </si>
  <si>
    <t>AGUA BRANCA</t>
  </si>
  <si>
    <t>13009070</t>
  </si>
  <si>
    <t>MARCIA REGINA LOURENÇO CANDIDO</t>
  </si>
  <si>
    <t>ANALISTA SOC CULT - aposentado</t>
  </si>
  <si>
    <t>18071575505</t>
  </si>
  <si>
    <t>RUA; MARIA ZINTL, 131 - BL 2 - AP. 24</t>
  </si>
  <si>
    <t>20372111</t>
  </si>
  <si>
    <t>MARCIA REGINA PRADO PARRO</t>
  </si>
  <si>
    <t xml:space="preserve">	12411094886</t>
  </si>
  <si>
    <t>RUA N S MÃE DOS HOMENS,449 APTO 184</t>
  </si>
  <si>
    <t>19552342</t>
  </si>
  <si>
    <t>MARCILIA ROSA SOUZA PINTO DE CARVALHO</t>
  </si>
  <si>
    <t>AMB ESP CLÍNICA</t>
  </si>
  <si>
    <t>12397228469</t>
  </si>
  <si>
    <t>RUA CACERES, 56</t>
  </si>
  <si>
    <t>33544526</t>
  </si>
  <si>
    <t>MARCIO GOES SOARES</t>
  </si>
  <si>
    <t>INFORMÁTICA GER INFOR</t>
  </si>
  <si>
    <t xml:space="preserve">	19020024828</t>
  </si>
  <si>
    <t>RUA ARICANGA  410</t>
  </si>
  <si>
    <t>JARDIM SILVA TELLES</t>
  </si>
  <si>
    <t>21867086</t>
  </si>
  <si>
    <t>MARCIO MARCOS MANIUC</t>
  </si>
  <si>
    <t xml:space="preserve">	12314494352</t>
  </si>
  <si>
    <t>RUA TEREZINHA, 58</t>
  </si>
  <si>
    <t>VL SANTA CLARA</t>
  </si>
  <si>
    <t>11405397</t>
  </si>
  <si>
    <t>MARCO ANTONIO KINSUI</t>
  </si>
  <si>
    <t>07:00/18:00 (4ª E 5ª)</t>
  </si>
  <si>
    <t xml:space="preserve">	12298591328</t>
  </si>
  <si>
    <t>RUA DIADEMA,465</t>
  </si>
  <si>
    <t>MARCO ANTONIO KINSUI.</t>
  </si>
  <si>
    <t>DIR TÉC URG EMERG</t>
  </si>
  <si>
    <t>GERÊNCIA URGÊNCIA E EMERGÊNCIA</t>
  </si>
  <si>
    <t>07:00/18:00 (2ª,3ª e 6ª)</t>
  </si>
  <si>
    <t>12423624</t>
  </si>
  <si>
    <t>MARCO ANTONIO MARIANO PEREIRA</t>
  </si>
  <si>
    <t>07:30/10:30 (2ª) 13:00/21:00 (3ª) 08:00/17:00 (5ª)</t>
  </si>
  <si>
    <t xml:space="preserve">	12421694312</t>
  </si>
  <si>
    <t>RUA MARIA LUCINDA, 58 AP 51</t>
  </si>
  <si>
    <t>VL ZANARD</t>
  </si>
  <si>
    <t>MARCO ANTONIO MARIANO PEREIRA.</t>
  </si>
  <si>
    <t>13950874</t>
  </si>
  <si>
    <t>MARCO ANTONIO MERLO DE MEDEIROS</t>
  </si>
  <si>
    <t>07:00/19:00 (4ª) 13:00/19:00 (5ª) 07:00/13:00 (6ª)</t>
  </si>
  <si>
    <t xml:space="preserve">	12351101105</t>
  </si>
  <si>
    <t>RUA VISC ATAIDE, 265</t>
  </si>
  <si>
    <t>VL MAFRE</t>
  </si>
  <si>
    <t>MARCO ANTONIO MERLO DE MEDEIROS.</t>
  </si>
  <si>
    <t>07:00/19:00 (4ª) 17:00/19:00 (5ª) 07:00/13:00 (6ª)</t>
  </si>
  <si>
    <t>10898934</t>
  </si>
  <si>
    <t>MARCO ANTONIO OLIVEIRA DOS SANTOS</t>
  </si>
  <si>
    <t xml:space="preserve">	10778649641</t>
  </si>
  <si>
    <t>RUA VISCONDE SUCENA, 162</t>
  </si>
  <si>
    <t>VILA MAZZEI</t>
  </si>
  <si>
    <t>09077339</t>
  </si>
  <si>
    <t>MARCO ANTONIO PEREIRA GUEDES</t>
  </si>
  <si>
    <t xml:space="preserve">	10436102347</t>
  </si>
  <si>
    <t>RUA ORQUÍDEA, 172</t>
  </si>
  <si>
    <t>11366552</t>
  </si>
  <si>
    <t>MARCO ANTONIO PINHEIRO</t>
  </si>
  <si>
    <t xml:space="preserve">	10709526900</t>
  </si>
  <si>
    <t>RUA ISA,92</t>
  </si>
  <si>
    <t>13751895</t>
  </si>
  <si>
    <t>MARCO BARBOSA DE FREITAS</t>
  </si>
  <si>
    <t xml:space="preserve">	18072138664</t>
  </si>
  <si>
    <t>RUA EUGENIA MARCONDES, 42</t>
  </si>
  <si>
    <t>43287288</t>
  </si>
  <si>
    <t>MARCOS ALEXANDRE FORTUNATO DE FARIA</t>
  </si>
  <si>
    <t xml:space="preserve">	19013607589</t>
  </si>
  <si>
    <t>20896909</t>
  </si>
  <si>
    <t>MARCOS CESAR DOS SANTOS DIAS</t>
  </si>
  <si>
    <t xml:space="preserve">	12100889488</t>
  </si>
  <si>
    <t>RUA ANNUNCIATO THOMEU, 215 CASA 1</t>
  </si>
  <si>
    <t>29451733</t>
  </si>
  <si>
    <t>MARCOS DE SOUZA</t>
  </si>
  <si>
    <t>08:00/19:00 (2ª) 09:00/18:00 (6ª)</t>
  </si>
  <si>
    <t>13669140939</t>
  </si>
  <si>
    <t>RUA NOSSA SENHORA APARECIDA, 490</t>
  </si>
  <si>
    <t>VILA JAPÃO</t>
  </si>
  <si>
    <t>15882149</t>
  </si>
  <si>
    <t>MARCOS MIYAKE</t>
  </si>
  <si>
    <t>(2ª)06:00/06:00(3ª)</t>
  </si>
  <si>
    <t>17048142047</t>
  </si>
  <si>
    <t>R:HERMENEGILDO BALDI, 361 COND STO ANTONIO</t>
  </si>
  <si>
    <t>SANTO ANTONIO</t>
  </si>
  <si>
    <t>RIBEIRÃO PIRES</t>
  </si>
  <si>
    <t>MARCOS MIYAKE.</t>
  </si>
  <si>
    <t>(5ª)18:30/08:30(6ª) + 05:30/05:30 (4º DOM DO MÊS)</t>
  </si>
  <si>
    <t>R: HERMENEGILDO BALDI, 361 COND SANTO ANTONIO</t>
  </si>
  <si>
    <t>19534904</t>
  </si>
  <si>
    <t>MARCOS ROBERTO FRANÇA DOS SANTOS</t>
  </si>
  <si>
    <t>08:00/15:00 (2ª E 4ª) 08:00/14:00 (6ª)</t>
  </si>
  <si>
    <t xml:space="preserve">	12124912226</t>
  </si>
  <si>
    <t>RUA FRANCISCA AFONSO  70 APTO 14 BL 02</t>
  </si>
  <si>
    <t>PQ DOM JOAO NERI</t>
  </si>
  <si>
    <t>12846099</t>
  </si>
  <si>
    <t>MARCOS TOSHIAKI NAKAMURA</t>
  </si>
  <si>
    <t xml:space="preserve"> 07:00/18:00 (5ª E 6ª)</t>
  </si>
  <si>
    <t>18087092479</t>
  </si>
  <si>
    <t>RUA ARUJÁ, 72 AP 61</t>
  </si>
  <si>
    <t>15533811</t>
  </si>
  <si>
    <t>MARCUS VINICIUS CAMPOS BITTENCOURT</t>
  </si>
  <si>
    <t>DIRETORIA CLÍNICA CIRÚRGICA</t>
  </si>
  <si>
    <t>08:00/19:00 (2ª,3ª E 5ª)</t>
  </si>
  <si>
    <t xml:space="preserve">	17040618174</t>
  </si>
  <si>
    <t>RUA APINAJES, 268 AP 21</t>
  </si>
  <si>
    <t>PERDIZES</t>
  </si>
  <si>
    <t>13189703</t>
  </si>
  <si>
    <t>MARGARETH FELIZARDO</t>
  </si>
  <si>
    <t>RUA CICENTE S 252, AP 102</t>
  </si>
  <si>
    <t>17672709</t>
  </si>
  <si>
    <t>MARGARETH FERNANDES BEZERRA</t>
  </si>
  <si>
    <t>12800699770</t>
  </si>
  <si>
    <t>AV ROLAND GARROS 87 CASA 11</t>
  </si>
  <si>
    <t>16346888</t>
  </si>
  <si>
    <t>MARGARETH MARTINS</t>
  </si>
  <si>
    <t>(SAB)07:00/07:00(DOM)</t>
  </si>
  <si>
    <t xml:space="preserve">	17055996692</t>
  </si>
  <si>
    <t>RUA AGENTE GOMES,258 AP 61</t>
  </si>
  <si>
    <t>16726769</t>
  </si>
  <si>
    <t>MARGARIDA JOSEFINA CASTIÇO DE SOUZA</t>
  </si>
  <si>
    <t>10739506258</t>
  </si>
  <si>
    <t>RUA RUBENS LEITE 2º SARGENTO, 205</t>
  </si>
  <si>
    <t>28263571</t>
  </si>
  <si>
    <t>MARIA ADNEI FERREIRA LIMA ALMEIDA</t>
  </si>
  <si>
    <t>12739808773</t>
  </si>
  <si>
    <t>RUA DOS ESTAGIARIOS, 1001</t>
  </si>
  <si>
    <t>17849026</t>
  </si>
  <si>
    <t>MARIA ALBANI DA SILVA EUSEBIO</t>
  </si>
  <si>
    <t xml:space="preserve">	12123988768</t>
  </si>
  <si>
    <t>RUA ORLANDO SEGALA,18 E</t>
  </si>
  <si>
    <t>JARDIM ADRIANA II</t>
  </si>
  <si>
    <t>13492602</t>
  </si>
  <si>
    <t>MARIA ALEXANDRINA DAS CHAGAS REIS</t>
  </si>
  <si>
    <t xml:space="preserve">	10693682628</t>
  </si>
  <si>
    <t>RUA DOMINGOS DE ABREU, 389 CS 02</t>
  </si>
  <si>
    <t>10585462</t>
  </si>
  <si>
    <t>MARIA ALICE DA COSTA RAPHAEL</t>
  </si>
  <si>
    <t>10617951788</t>
  </si>
  <si>
    <t>98795-0712</t>
  </si>
  <si>
    <t>RUA UBIRATÁ, 225</t>
  </si>
  <si>
    <t>18189535</t>
  </si>
  <si>
    <t>MARIA ALICE DOS SANTOS</t>
  </si>
  <si>
    <t>12:00/19:00 (2ª E 5ª) 13:00/19:00 (6ª)</t>
  </si>
  <si>
    <t>12171539277</t>
  </si>
  <si>
    <t>AV. CARMELA THOMEU, 204 APT 32 A BL. B1</t>
  </si>
  <si>
    <t>VILA CARMELA</t>
  </si>
  <si>
    <t>20369441</t>
  </si>
  <si>
    <t>MARIA ALVES CARDOSO DOS SANTOS</t>
  </si>
  <si>
    <t>12501616717</t>
  </si>
  <si>
    <t>RUA PINEIROS, 399</t>
  </si>
  <si>
    <t>JARDIM CAPUAVINHA</t>
  </si>
  <si>
    <t>30181271</t>
  </si>
  <si>
    <t>MARIA ANGELICA BERGAMINI DOS PASSOS</t>
  </si>
  <si>
    <t>ENFERMEIRO - transferido</t>
  </si>
  <si>
    <t xml:space="preserve">	12613630770</t>
  </si>
  <si>
    <t>RUA CONSUL ORESTES CORREA, 77 BL 3 AP 26</t>
  </si>
  <si>
    <t>30991131</t>
  </si>
  <si>
    <t>MARIA APARECIDA BARBOSA DE LIMA</t>
  </si>
  <si>
    <t xml:space="preserve">	18078758028</t>
  </si>
  <si>
    <t>RUA CARMELA , 204</t>
  </si>
  <si>
    <t>19963184</t>
  </si>
  <si>
    <t>MARIA APARECIDA COSTA NEVES</t>
  </si>
  <si>
    <t>12431001093</t>
  </si>
  <si>
    <t>RUA PARANAGUA 325</t>
  </si>
  <si>
    <t>08948123</t>
  </si>
  <si>
    <t>MARIA APARECIDA DA SILVA</t>
  </si>
  <si>
    <t>10821568555</t>
  </si>
  <si>
    <t>AV TIRADENTES 3873</t>
  </si>
  <si>
    <t>23232965</t>
  </si>
  <si>
    <t>MARIA APARECIDA DA SILVA.</t>
  </si>
  <si>
    <t xml:space="preserve">	19027515797</t>
  </si>
  <si>
    <t>RUA: ALEXANDRE COELHO, 16</t>
  </si>
  <si>
    <t>12641583</t>
  </si>
  <si>
    <t>MARIA APARECIDA DE FREITAS</t>
  </si>
  <si>
    <t xml:space="preserve">	18076409123</t>
  </si>
  <si>
    <t>965485569/995581686</t>
  </si>
  <si>
    <t>ALAMEDA AMÉLIA, 834 AP 44 A</t>
  </si>
  <si>
    <t>07805182</t>
  </si>
  <si>
    <t>MARIA APARECIDA FERREIRA</t>
  </si>
  <si>
    <t>10375458864</t>
  </si>
  <si>
    <t>RUA PORTEIRAS 150</t>
  </si>
  <si>
    <t>CIDADE JD CUMBICA</t>
  </si>
  <si>
    <t>15147546</t>
  </si>
  <si>
    <t>MARIA APARECIDA MIRANDA</t>
  </si>
  <si>
    <t xml:space="preserve">	10698105017</t>
  </si>
  <si>
    <t>RUA JOÃO ROSSI, 138</t>
  </si>
  <si>
    <t>11178246</t>
  </si>
  <si>
    <t>MARIA APARECIDA RODRIGUES DA SILVA</t>
  </si>
  <si>
    <t>10807904780</t>
  </si>
  <si>
    <t>RUA: SANTA GERTRUDES, 185</t>
  </si>
  <si>
    <t>VL PARAISO</t>
  </si>
  <si>
    <t>15879139</t>
  </si>
  <si>
    <t>MARIA APARECIDA ROSA MARIANO</t>
  </si>
  <si>
    <t xml:space="preserve">	17039104650</t>
  </si>
  <si>
    <t>AV ITAPURU,40</t>
  </si>
  <si>
    <t>19288896</t>
  </si>
  <si>
    <t>MARIA APARECIDA SANT ANA BIAZETO</t>
  </si>
  <si>
    <t>SUPRIMENTOS</t>
  </si>
  <si>
    <t>12198586055</t>
  </si>
  <si>
    <t>962940844/987789943</t>
  </si>
  <si>
    <t>AV: PRES. HUMBERTO DE ALENCAR C. BRANCO, 3691 CS 2</t>
  </si>
  <si>
    <t>14256906</t>
  </si>
  <si>
    <t>MARIA APARECIDA TURCI</t>
  </si>
  <si>
    <t>10831680005</t>
  </si>
  <si>
    <t>RUA CAMPINAS 51</t>
  </si>
  <si>
    <t>15148670</t>
  </si>
  <si>
    <t>MARIA APARECIDA VIEIRA FERRANTE</t>
  </si>
  <si>
    <t>12021330445</t>
  </si>
  <si>
    <t>RUA CONSTANCIA, 274</t>
  </si>
  <si>
    <t>26171695</t>
  </si>
  <si>
    <t>MARIA AUREA DE MELO MARTINS SANTOS</t>
  </si>
  <si>
    <t>12826823894</t>
  </si>
  <si>
    <t>RUA ANTONIO VIEIRA, 72</t>
  </si>
  <si>
    <t>JARDIM TENIS CLUBE</t>
  </si>
  <si>
    <t>17543112</t>
  </si>
  <si>
    <t>MARIA AUXILIADORA CONSTANTINO</t>
  </si>
  <si>
    <t>12439132278</t>
  </si>
  <si>
    <t>RUA AGUAS DE LINDOIA, 460</t>
  </si>
  <si>
    <t>VL MARILDA</t>
  </si>
  <si>
    <t>10326631</t>
  </si>
  <si>
    <t>MARIA AUXILIADORA DA SILVA</t>
  </si>
  <si>
    <t>06:30/12:45 (2ª,3ª,5ª E 6º) 13:30/19:45 (4ª)</t>
  </si>
  <si>
    <t xml:space="preserve">		18076076027</t>
  </si>
  <si>
    <t>RUA JOEL RODRIGUES BLANDY, 60</t>
  </si>
  <si>
    <t>JARDIM CONCORDIA</t>
  </si>
  <si>
    <t>32147527</t>
  </si>
  <si>
    <t>MARIA AUZÉLIA MESQUITA SANTOS</t>
  </si>
  <si>
    <t>16474368579</t>
  </si>
  <si>
    <t>RUA CAPELA,189</t>
  </si>
  <si>
    <t>PQ BRASILIA</t>
  </si>
  <si>
    <t>19715896</t>
  </si>
  <si>
    <t>MARIA CARMELITA GOMES RODRIGUES</t>
  </si>
  <si>
    <t>12045314660</t>
  </si>
  <si>
    <t>RUA CAPIBARIBE, 195</t>
  </si>
  <si>
    <t>13489880</t>
  </si>
  <si>
    <t>MARIA CÉLIA DE SOUZA</t>
  </si>
  <si>
    <t>12101648875</t>
  </si>
  <si>
    <t>RUA GERALDO ALVES CELESTINO, 251 AP 21 BL D</t>
  </si>
  <si>
    <t>09933059</t>
  </si>
  <si>
    <t>MARIA CLARA TORRES FÁZZIO</t>
  </si>
  <si>
    <t>10638102135</t>
  </si>
  <si>
    <t>RUA PRINCESA ISABEL, 428</t>
  </si>
  <si>
    <t>05912477</t>
  </si>
  <si>
    <t>MARIA CRISTINA DE ALMEIDA FRADE RODRIGUEIRO</t>
  </si>
  <si>
    <t>12414059038</t>
  </si>
  <si>
    <t>RUA GABRIEL DELANE  155</t>
  </si>
  <si>
    <t>24102630</t>
  </si>
  <si>
    <t>MARIA CRISTINA DE ARRUDA ARANHA</t>
  </si>
  <si>
    <t>10890982527</t>
  </si>
  <si>
    <t>AV PAPA JOAO PAULO I, 6600 BL 5 AP 14</t>
  </si>
  <si>
    <t>26156588</t>
  </si>
  <si>
    <t>MARIA CRISTINA DE OLIVEIRA</t>
  </si>
  <si>
    <t xml:space="preserve">	12552406442</t>
  </si>
  <si>
    <t>RUA LUIZ GUSSO, 114</t>
  </si>
  <si>
    <t>JARAGUA</t>
  </si>
  <si>
    <t>14955723</t>
  </si>
  <si>
    <t>MARIA CRISTINA DOS SANTOS LANDA</t>
  </si>
  <si>
    <t xml:space="preserve">	12033226605</t>
  </si>
  <si>
    <t>AV DR SALOMÃO DE VASCONCELOS</t>
  </si>
  <si>
    <t>CANGAÍBA</t>
  </si>
  <si>
    <t>MARIA CRISTINA FERREIRA SPINOLA</t>
  </si>
  <si>
    <t>RUA DORALI, 55</t>
  </si>
  <si>
    <t>86002971</t>
  </si>
  <si>
    <t>MARIA DA CONCEIÇÃO DA COSTA FIGUEREDO BERALDINELLI</t>
  </si>
  <si>
    <t>18072849315</t>
  </si>
  <si>
    <t>RUA ACRE 351 APTO 11 BLOCO C</t>
  </si>
  <si>
    <t>09407640</t>
  </si>
  <si>
    <t>MARIA DA CONCEIÇÃO MAKIYAMA HORII</t>
  </si>
  <si>
    <t>:	17048145631</t>
  </si>
  <si>
    <t>AV HUMBERTO A CASTELO BRANCO  2101 APTO 01 BLOCO 02</t>
  </si>
  <si>
    <t>19207921</t>
  </si>
  <si>
    <t>MARIA DA CONCEIÇÃO PASSOS GOMES</t>
  </si>
  <si>
    <t>12178275496</t>
  </si>
  <si>
    <t>RUA HUGO ZILLER, 707</t>
  </si>
  <si>
    <t>14037038</t>
  </si>
  <si>
    <t>MARIA DA CONCEIÇÃO SILVA SANTOS PITTA</t>
  </si>
  <si>
    <t xml:space="preserve">	10874317271</t>
  </si>
  <si>
    <t>RUA GALILEU, 61</t>
  </si>
  <si>
    <t>JARDIM BETEL</t>
  </si>
  <si>
    <t>16708506</t>
  </si>
  <si>
    <t>MARIA DA GLÓRIA SILVA</t>
  </si>
  <si>
    <t>10856265486</t>
  </si>
  <si>
    <t>RUA JOSÉ MORENO MOSTAZO, 380</t>
  </si>
  <si>
    <t>VILA GUILHERME</t>
  </si>
  <si>
    <t>09515377</t>
  </si>
  <si>
    <t>MARIA DA PENHA SILVA</t>
  </si>
  <si>
    <t>12248946548</t>
  </si>
  <si>
    <t>RUA VITÓRIA, 204</t>
  </si>
  <si>
    <t>12991454</t>
  </si>
  <si>
    <t>MARIA DA SILVA</t>
  </si>
  <si>
    <t xml:space="preserve">		10265325754</t>
  </si>
  <si>
    <t>RUA TACARÉ, 73 CASA 3</t>
  </si>
  <si>
    <t>36633847</t>
  </si>
  <si>
    <t>MARIA DALVA DE ALMEIDA</t>
  </si>
  <si>
    <t>NÚCLEO DE ENFERMAGEM</t>
  </si>
  <si>
    <t>12295782424</t>
  </si>
  <si>
    <t>RUA RUBENS BRAGA, 2</t>
  </si>
  <si>
    <t>PQ PIRATININGA II</t>
  </si>
  <si>
    <t>08207446</t>
  </si>
  <si>
    <t>MARIA DALVA LOPES DO NASCIMENTO</t>
  </si>
  <si>
    <t>10424131487</t>
  </si>
  <si>
    <t>RUA DONA OTAVIA,113</t>
  </si>
  <si>
    <t>VL SOROCABANA</t>
  </si>
  <si>
    <t>09781937</t>
  </si>
  <si>
    <t>MARIA DAS GRAÇAS CALORE VIEIRA</t>
  </si>
  <si>
    <t xml:space="preserve">	10618907650</t>
  </si>
  <si>
    <t>RUA 11 DE ABRIL, 02 APTO 31 BL 18</t>
  </si>
  <si>
    <t>05703320</t>
  </si>
  <si>
    <t>MARIA DAS GRAÇAS NAZARESCO TONINHA</t>
  </si>
  <si>
    <t>08:30/20:30</t>
  </si>
  <si>
    <t xml:space="preserve">	17045473468</t>
  </si>
  <si>
    <t>RUA ISIDORO DIAS, 47</t>
  </si>
  <si>
    <t>11850419</t>
  </si>
  <si>
    <t>MARIA DAS GRAÇAS SOUZA CAMPOS</t>
  </si>
  <si>
    <t>18076134353</t>
  </si>
  <si>
    <t>RUA MARECHAL DEODORO DA FONSECA, 38</t>
  </si>
  <si>
    <t>54676772</t>
  </si>
  <si>
    <t>MARIA DE FÁTIMA BENTO FIALHO MARTINS</t>
  </si>
  <si>
    <t xml:space="preserve">	10859963060</t>
  </si>
  <si>
    <t>RUA SIDERAL, 50</t>
  </si>
  <si>
    <t>MARIA DE FÁTIMA DA SILVA MARCOLINO</t>
  </si>
  <si>
    <t>16859298</t>
  </si>
  <si>
    <t>MARIA DE FÁTIMA DE FRANÇA LIMA</t>
  </si>
  <si>
    <t xml:space="preserve">	10859469414</t>
  </si>
  <si>
    <t>RUA: ANANATUBA, 24</t>
  </si>
  <si>
    <t>09897066</t>
  </si>
  <si>
    <t>MARIA DE FÁTIMA DE MELO</t>
  </si>
  <si>
    <t xml:space="preserve">	10389438925</t>
  </si>
  <si>
    <t>AV NOVA AMÉRICA  1260</t>
  </si>
  <si>
    <t>13011162</t>
  </si>
  <si>
    <t>MARIA DE FÁTIMA GAIA</t>
  </si>
  <si>
    <t>12376287113</t>
  </si>
  <si>
    <t>RUA TRINTA E DOIS  105 APTO 22 BLOCO 19</t>
  </si>
  <si>
    <t>16726124</t>
  </si>
  <si>
    <t>MARIA DE FÁTIMA SILVA</t>
  </si>
  <si>
    <t>12007333068</t>
  </si>
  <si>
    <t>RUA 19, 110</t>
  </si>
  <si>
    <t>09475148</t>
  </si>
  <si>
    <t>MARIA DE LOURDES CARDOZO SANTOS</t>
  </si>
  <si>
    <t xml:space="preserve">	10673378095</t>
  </si>
  <si>
    <t>AVENIDA 02  1 APTO 33 BLOCO 07</t>
  </si>
  <si>
    <t>15683943</t>
  </si>
  <si>
    <t>MARIA DE LOURDES DA SILVA LUNA</t>
  </si>
  <si>
    <t>10636938821</t>
  </si>
  <si>
    <t>RUA BOQUEIRA  171</t>
  </si>
  <si>
    <t>16401406</t>
  </si>
  <si>
    <t>MARIA DE LOURDES DOS SANTOS</t>
  </si>
  <si>
    <t xml:space="preserve">	10726421763</t>
  </si>
  <si>
    <t>RUA AMAMBI, 106 CASA 6</t>
  </si>
  <si>
    <t>VILA MARIA</t>
  </si>
  <si>
    <t>10442588</t>
  </si>
  <si>
    <t>MARIA DE LOURDES SILVA</t>
  </si>
  <si>
    <t xml:space="preserve">	10430618317</t>
  </si>
  <si>
    <t>RUA LAGOA NOVA, 354</t>
  </si>
  <si>
    <t>14516667</t>
  </si>
  <si>
    <t>MARIA DE LOURDES SOLIDADE</t>
  </si>
  <si>
    <t xml:space="preserve">	10730767784</t>
  </si>
  <si>
    <t>RUA LAGOA NOVA, 404</t>
  </si>
  <si>
    <t>12149160</t>
  </si>
  <si>
    <t>MARIA DE LURDES PEREIRA</t>
  </si>
  <si>
    <t>12015434978</t>
  </si>
  <si>
    <t>RUA DONA OLGA  490</t>
  </si>
  <si>
    <t>10178735</t>
  </si>
  <si>
    <t>MARIA DE LURDES ZARPELLON</t>
  </si>
  <si>
    <t>10401516927</t>
  </si>
  <si>
    <t>RUA RIO GRANDE DO SUL, 465 CASA 02</t>
  </si>
  <si>
    <t>39031377</t>
  </si>
  <si>
    <t>MARIA DE NAZARÉ VIANA DE LIMA</t>
  </si>
  <si>
    <t>12218644624</t>
  </si>
  <si>
    <t>AV JOSÉ BRUMATI, 2500</t>
  </si>
  <si>
    <t>JARDIM SANTO EXPEDITO</t>
  </si>
  <si>
    <t>20741374</t>
  </si>
  <si>
    <t>MARIA DIVINA ALVES PINTO</t>
  </si>
  <si>
    <t>10802343144</t>
  </si>
  <si>
    <t>AV DOIS, 86 APTO 24 BL18</t>
  </si>
  <si>
    <t>19204020</t>
  </si>
  <si>
    <t>MARIA DO CARMO MARQUES DOS SANTOS</t>
  </si>
  <si>
    <t xml:space="preserve">	12324927855</t>
  </si>
  <si>
    <t>RUA DOS ESPORTE, 329</t>
  </si>
  <si>
    <t>17104184</t>
  </si>
  <si>
    <t>MARIA DO MONTE BARBOSA COELHO</t>
  </si>
  <si>
    <t>CENTRAL DE MATERIAL ESTERILIZADO</t>
  </si>
  <si>
    <t xml:space="preserve">	18071781237</t>
  </si>
  <si>
    <t>RUA BARES DO CAMPO,80</t>
  </si>
  <si>
    <t>38417300</t>
  </si>
  <si>
    <t>MARIA DO ROSARIO VIDIGAL</t>
  </si>
  <si>
    <t>15:30/19:00 (2ª E 5ª) 07:00/19:00 (3ª) 11:00/19:00 (4ª) 11:00/14:00 (6ª)</t>
  </si>
  <si>
    <t>17020453080</t>
  </si>
  <si>
    <t>RUA SÃO PAULO, 282 APTO 42B</t>
  </si>
  <si>
    <t>MARIA DO SOCORRO BATISTA FERREIRA ALVES</t>
  </si>
  <si>
    <t>RUA BENEDITO ANTONIO BELLEZO, 13</t>
  </si>
  <si>
    <t>12843713</t>
  </si>
  <si>
    <t>MARIA DOLORES DE BRITO CAVALCANTE</t>
  </si>
  <si>
    <t>10826033331</t>
  </si>
  <si>
    <t>AV FRANCISCO SALES  83</t>
  </si>
  <si>
    <t>17780834</t>
  </si>
  <si>
    <t>MARIA EDENI CALIXTO</t>
  </si>
  <si>
    <t xml:space="preserve">	12159968244</t>
  </si>
  <si>
    <t>RUA BENJAMIN DE JESUS RODRIGUES, 750</t>
  </si>
  <si>
    <t>17862113</t>
  </si>
  <si>
    <t>MARIA EDNA DIAS FERNANDES SILVA</t>
  </si>
  <si>
    <t>10898484275</t>
  </si>
  <si>
    <t>RUA ILHA DO ARVOREDO,210 A CASA 1</t>
  </si>
  <si>
    <t>13491638</t>
  </si>
  <si>
    <t>MARIA ELIANA BASCUNE</t>
  </si>
  <si>
    <t xml:space="preserve">	10716456750</t>
  </si>
  <si>
    <t>RUA SARUTAIA, 397</t>
  </si>
  <si>
    <t>20553808</t>
  </si>
  <si>
    <t>MARIA ELIANE SILVA ALVES</t>
  </si>
  <si>
    <t xml:space="preserve">	12328977733</t>
  </si>
  <si>
    <t>RUA JOÃO ARTONI, 170 AP 22</t>
  </si>
  <si>
    <t>11863559</t>
  </si>
  <si>
    <t>MARIA ELISA BERTOCCO ANDRADE</t>
  </si>
  <si>
    <t>ESTÁGIO</t>
  </si>
  <si>
    <t>ACOMP EM FORM E ESTAGIO</t>
  </si>
  <si>
    <t>07:30/17:30 (2ª E 4ª)</t>
  </si>
  <si>
    <t xml:space="preserve">	17018595000</t>
  </si>
  <si>
    <t>RUA BOREBI, 177 APTO 104</t>
  </si>
  <si>
    <t>09515555</t>
  </si>
  <si>
    <t>MARIA EMILIA CLARA DE LIMA</t>
  </si>
  <si>
    <t>10438768431</t>
  </si>
  <si>
    <t>ALAMEDA AMÉLIA, APTO 34 BLOCO I, 713</t>
  </si>
  <si>
    <t>25605167</t>
  </si>
  <si>
    <t>MARIA EUNICE DE PAULO ALMEIDA</t>
  </si>
  <si>
    <t xml:space="preserve">	12525876824</t>
  </si>
  <si>
    <t>RUA SÃO JERONIMO DA SERRA, 437</t>
  </si>
  <si>
    <t>MARIA EUNICE GERMANO</t>
  </si>
  <si>
    <t>RUA RIO VERDE DO MATO GROSSO, 120 CASA 4</t>
  </si>
  <si>
    <t>JARDIM LEBLON</t>
  </si>
  <si>
    <t>16719610</t>
  </si>
  <si>
    <t>MARIA FERREIRA PONTES</t>
  </si>
  <si>
    <t xml:space="preserve">	10680857467</t>
  </si>
  <si>
    <t>RUA DONA DICA, 1075</t>
  </si>
  <si>
    <t>10283889</t>
  </si>
  <si>
    <t>MARIA FRANCISCA PAIVA CARVALHO SILVA</t>
  </si>
  <si>
    <t xml:space="preserve">		10552575701</t>
  </si>
  <si>
    <t>RUA DONA TECLA 230 BLOCO 7 APTO 186</t>
  </si>
  <si>
    <t>07097-380</t>
  </si>
  <si>
    <t>16862274</t>
  </si>
  <si>
    <t>MARIA GENIVALDA LOURENÇO LEITE DE FARIAS</t>
  </si>
  <si>
    <t xml:space="preserve">	17045473603</t>
  </si>
  <si>
    <t>RUA MIRASSOL, 82</t>
  </si>
  <si>
    <t>PQ MARIA HELENA</t>
  </si>
  <si>
    <t>17317558</t>
  </si>
  <si>
    <t>MARIA GORETI LEITE DIAS</t>
  </si>
  <si>
    <t>12017257038</t>
  </si>
  <si>
    <t>65562418-81503575</t>
  </si>
  <si>
    <t>RUA VENANCIO AIRES, 110 APTO 33 BL B</t>
  </si>
  <si>
    <t>UIRAPURU</t>
  </si>
  <si>
    <t>20368530</t>
  </si>
  <si>
    <t>MARIA HELENA BARBOSA</t>
  </si>
  <si>
    <t>12451079829</t>
  </si>
  <si>
    <t>ESTR. DO ZIRCONIO, 130 COND ASTRO REI BL 03</t>
  </si>
  <si>
    <t>JARDIM PRIMAVERA</t>
  </si>
  <si>
    <t>23038977</t>
  </si>
  <si>
    <t>MARIA HELENA BENTO DE SOUZA</t>
  </si>
  <si>
    <t>12314553197</t>
  </si>
  <si>
    <t>R: FRANCISCO FOOT, 130 APTO 43 BLOCO 2</t>
  </si>
  <si>
    <t>07234991</t>
  </si>
  <si>
    <t>MARIA HELENA DA COSTA</t>
  </si>
  <si>
    <t>10387233935</t>
  </si>
  <si>
    <t>R. FRANCISCO FOOT, PREDIO 10 APTO 32B</t>
  </si>
  <si>
    <t>07424376</t>
  </si>
  <si>
    <t>MARIA HELENA DA SILVA</t>
  </si>
  <si>
    <t xml:space="preserve">	19000040070</t>
  </si>
  <si>
    <t>RUA MONTEIRO LOBATO, 151</t>
  </si>
  <si>
    <t>PQ MORENGO</t>
  </si>
  <si>
    <t>11214213</t>
  </si>
  <si>
    <t>MARIA HELENA GONÇALVES NOGUEIRA DE SOUZA</t>
  </si>
  <si>
    <t xml:space="preserve">	10801546440</t>
  </si>
  <si>
    <t>R: ORIS, 52 - TRAVESSA PARTICULAR</t>
  </si>
  <si>
    <t>19508859</t>
  </si>
  <si>
    <t>MARIA HELENA REGES CORDEIRO DA SILVA</t>
  </si>
  <si>
    <t xml:space="preserve">	12276026423</t>
  </si>
  <si>
    <t>972495563/954059915</t>
  </si>
  <si>
    <t>AV: PAPA JOÃO PAULO, 3399</t>
  </si>
  <si>
    <t>25796320</t>
  </si>
  <si>
    <t>MARIA INES DE JESUS CASSEMIRO</t>
  </si>
  <si>
    <t xml:space="preserve">	12606655771</t>
  </si>
  <si>
    <t>RUA CANADA, 101</t>
  </si>
  <si>
    <t>PERUS</t>
  </si>
  <si>
    <t>MARIA INES DE JESUS CASSEMIRO.</t>
  </si>
  <si>
    <t>10918699</t>
  </si>
  <si>
    <t>MARIA INES VIEIRA DA SILVA</t>
  </si>
  <si>
    <t xml:space="preserve">	10819923513</t>
  </si>
  <si>
    <t>RUA:RUBENS TABORDA, 550</t>
  </si>
  <si>
    <t>PONTE ALTA</t>
  </si>
  <si>
    <t>11511008</t>
  </si>
  <si>
    <t>MARIA IRENE PAES RODRIGUES SANCHEZ</t>
  </si>
  <si>
    <t xml:space="preserve">	10112263272</t>
  </si>
  <si>
    <t>RUA DO DIREITO, 137 CS 2</t>
  </si>
  <si>
    <t>VILA RUI BARBOSA</t>
  </si>
  <si>
    <t>13747885</t>
  </si>
  <si>
    <t>MARIA IRENICE GOMES</t>
  </si>
  <si>
    <t xml:space="preserve">	10859538386</t>
  </si>
  <si>
    <t>RUA POÇO BRANCO 102</t>
  </si>
  <si>
    <t>JARDIM DENISE</t>
  </si>
  <si>
    <t>MARIA ISABEL DOS SANTOS</t>
  </si>
  <si>
    <t>21297428</t>
  </si>
  <si>
    <t>MARIA ISABEL NOVAES SANTANA SANTOS</t>
  </si>
  <si>
    <t xml:space="preserve">	18076421492</t>
  </si>
  <si>
    <t>RUA CAVADAS, 471</t>
  </si>
  <si>
    <t>09528482</t>
  </si>
  <si>
    <t>MARIA IVONE OTSUBO HAYASIDA</t>
  </si>
  <si>
    <t xml:space="preserve">	12384407416</t>
  </si>
  <si>
    <t>RUA DA BICA, 410 APTO 93B</t>
  </si>
  <si>
    <t>FREGUESIA DO Ó</t>
  </si>
  <si>
    <t>11102293</t>
  </si>
  <si>
    <t>MARIA JOSÉ DA SILVA</t>
  </si>
  <si>
    <t xml:space="preserve">	12029081266</t>
  </si>
  <si>
    <t>RUA: CAMPO FLORIDO, 41</t>
  </si>
  <si>
    <t>03016819</t>
  </si>
  <si>
    <t>MARIA JOSÉ DOS SANTOS CRUZ</t>
  </si>
  <si>
    <t xml:space="preserve">	18078180409</t>
  </si>
  <si>
    <t>R: NABONI HARADA RIBEIRO, 455</t>
  </si>
  <si>
    <t>23622360</t>
  </si>
  <si>
    <t>MARIA JOSÉ LIRA DA SILVA</t>
  </si>
  <si>
    <t>17045473441</t>
  </si>
  <si>
    <t>R: TIBET, 149</t>
  </si>
  <si>
    <t>15683852</t>
  </si>
  <si>
    <t>MARIA JOSÉ MONTEIRO</t>
  </si>
  <si>
    <t xml:space="preserve">	10832500825</t>
  </si>
  <si>
    <t>R; SARG. PLINIO F. GONÇALVES, 75</t>
  </si>
  <si>
    <t>MARIA JOSÉ NUNES DA SILVA</t>
  </si>
  <si>
    <t>08459410</t>
  </si>
  <si>
    <t>MARIA JOSÉ PEREIRA DA SILVA</t>
  </si>
  <si>
    <t xml:space="preserve">	10635241843</t>
  </si>
  <si>
    <t>RUA ANTONIETA, 354  AP 74D</t>
  </si>
  <si>
    <t>13776579</t>
  </si>
  <si>
    <t>MARIA JOSÉ PEREIRA DE OLIVEIRA GOMES</t>
  </si>
  <si>
    <t>DIR ATIV COMPLEMENTARES</t>
  </si>
  <si>
    <t>12033952322</t>
  </si>
  <si>
    <t>98536-2939</t>
  </si>
  <si>
    <t>RUA JOSÉ INACIO GOMES, 59</t>
  </si>
  <si>
    <t>PQ ESTELA</t>
  </si>
  <si>
    <t>09693811</t>
  </si>
  <si>
    <t>MARIA JOSSENEIDE BALBINO</t>
  </si>
  <si>
    <t xml:space="preserve">	10617570237</t>
  </si>
  <si>
    <t>RUA HÉLIO MANZONI, 296 BL. 04 APTO. 02</t>
  </si>
  <si>
    <t>19083817</t>
  </si>
  <si>
    <t>MARIA LINDAURA LIMA</t>
  </si>
  <si>
    <t xml:space="preserve">	12457692778</t>
  </si>
  <si>
    <t>RUA ALMICAR DEL CHIAO FILHO, 94</t>
  </si>
  <si>
    <t>JARDIM FLAMENGO</t>
  </si>
  <si>
    <t>17714489</t>
  </si>
  <si>
    <t>MARIA LUCEVANDA ANDRADE BERNARDO</t>
  </si>
  <si>
    <t xml:space="preserve">	10870306585</t>
  </si>
  <si>
    <t>RUA DONA ALIA, 59</t>
  </si>
  <si>
    <t>VILA BAUAB</t>
  </si>
  <si>
    <t>35649508</t>
  </si>
  <si>
    <t>MARIA LUCIA DE SOUSA SCHMIT</t>
  </si>
  <si>
    <t>12048795597</t>
  </si>
  <si>
    <t>96506-3828</t>
  </si>
  <si>
    <t>RUA CAMINHO QUATRO, 306 BL F AP 52</t>
  </si>
  <si>
    <t>MARIA DE LOURDES</t>
  </si>
  <si>
    <t>MARIA LUIZA APARECIDA BARRETO</t>
  </si>
  <si>
    <t>10870756858</t>
  </si>
  <si>
    <t>RUA GINONELLO RINALDI, 68</t>
  </si>
  <si>
    <t>JARDIM ZIMBARDI</t>
  </si>
  <si>
    <t>18393571</t>
  </si>
  <si>
    <t>MARIA MADALENA COSTA DO VALLE BAZZO</t>
  </si>
  <si>
    <t xml:space="preserve">15:00/19:00 </t>
  </si>
  <si>
    <t>17011682412</t>
  </si>
  <si>
    <t>MARIA MADALENA COSTA DO VALLE BAZZO.</t>
  </si>
  <si>
    <t>DIR TÉC SAÚDE III</t>
  </si>
  <si>
    <t>08:30/14:30</t>
  </si>
  <si>
    <t>12336483</t>
  </si>
  <si>
    <t>MARIA MADALENA DA SILVA OLIVEIRA</t>
  </si>
  <si>
    <t xml:space="preserve">	10810915011</t>
  </si>
  <si>
    <t>RUA GERALDO ALVES CELESTINO, 251 AP 41E</t>
  </si>
  <si>
    <t>42356190</t>
  </si>
  <si>
    <t>MARIA MADALENA PACHECO TONIM OLIVEIRA</t>
  </si>
  <si>
    <t xml:space="preserve">	20745010452</t>
  </si>
  <si>
    <t>971968253/998543718</t>
  </si>
  <si>
    <t>RUA SÃO JOÃO, 131 AP 03</t>
  </si>
  <si>
    <t>09617656</t>
  </si>
  <si>
    <t>MARIA OFELIA RODRIGUES</t>
  </si>
  <si>
    <t xml:space="preserve">	18071188943</t>
  </si>
  <si>
    <t>RUA  AMAZONAS DA SILVA,647</t>
  </si>
  <si>
    <t>15679407</t>
  </si>
  <si>
    <t>MARIA PAULINA FERREIRA DA COSTA PEREIRA</t>
  </si>
  <si>
    <t xml:space="preserve">	10826405565</t>
  </si>
  <si>
    <t>RUA JOSÉ DA COSTA DE ANDRADE, 229 AP 94 BL 2</t>
  </si>
  <si>
    <t>JARDIM SANTA TEREZINHA</t>
  </si>
  <si>
    <t>17101320</t>
  </si>
  <si>
    <t>MARIA RAIMUNDA RODRIGUES DE AZEVEDO</t>
  </si>
  <si>
    <t xml:space="preserve">	12275548884</t>
  </si>
  <si>
    <t>RUA ARARA, 112</t>
  </si>
  <si>
    <t>MARIA REGINA SELLIM SALMAN</t>
  </si>
  <si>
    <t>(69) 99952-3125</t>
  </si>
  <si>
    <t>AV HIGIENOPOLIS, 15 BL PARTHENON AP 13</t>
  </si>
  <si>
    <t>MARIA SALESIA GUEDES CORREIA</t>
  </si>
  <si>
    <t>13565461</t>
  </si>
  <si>
    <t>MARIA SALETE DO NASCIMENTO</t>
  </si>
  <si>
    <t>12170067754</t>
  </si>
  <si>
    <t>RUA RIACHÃO JACUIPE, 583</t>
  </si>
  <si>
    <t>21646609</t>
  </si>
  <si>
    <t>MARIA SELMA SILVA</t>
  </si>
  <si>
    <t>SELEÇÃO GER RECURSOS HUMANOS</t>
  </si>
  <si>
    <t>18076079611</t>
  </si>
  <si>
    <t>AV MARIANA UBALDINA DO ESPIRITO SANTO,292 APTO 31 B</t>
  </si>
  <si>
    <t>05283313</t>
  </si>
  <si>
    <t>MARIA SIMÃO DA SILVA</t>
  </si>
  <si>
    <t>DESENVOLVIMENTO</t>
  </si>
  <si>
    <t xml:space="preserve">	10404225036</t>
  </si>
  <si>
    <t>RUA FRANCISCO FOOT, PRÉDIO 7 APTO 33B</t>
  </si>
  <si>
    <t>07621947</t>
  </si>
  <si>
    <t>MARIA SOLANGE RODRIGUES ROCHA</t>
  </si>
  <si>
    <t xml:space="preserve">	10388938177</t>
  </si>
  <si>
    <t>RUA CONCEIÇÃO DO RIO VERDE, 124</t>
  </si>
  <si>
    <t>15144624</t>
  </si>
  <si>
    <t>MARIA SONIA PEREIRA DOS SANTOS</t>
  </si>
  <si>
    <t>18078170047</t>
  </si>
  <si>
    <t>RUA DOUTOR PASSOS, 299</t>
  </si>
  <si>
    <t>09637673</t>
  </si>
  <si>
    <t>MARIA SUELI DE CARVALHO</t>
  </si>
  <si>
    <t xml:space="preserve">	18071193076</t>
  </si>
  <si>
    <t>AV BRIG FARIA LIMA, 75</t>
  </si>
  <si>
    <t>18008267</t>
  </si>
  <si>
    <t>MARIA TERESA CRISTINA MAZAK</t>
  </si>
  <si>
    <t>OF ADM - aguardando</t>
  </si>
  <si>
    <t xml:space="preserve">	12094273360</t>
  </si>
  <si>
    <t>15404014</t>
  </si>
  <si>
    <t>MARIA TEREZA ARNALDO DIAS</t>
  </si>
  <si>
    <t>10736586609</t>
  </si>
  <si>
    <t>RUA RIBEIRÃO BONITO, 45</t>
  </si>
  <si>
    <t>05311567</t>
  </si>
  <si>
    <t>MARIA VERALUCE LEMES</t>
  </si>
  <si>
    <t xml:space="preserve">	12341753886</t>
  </si>
  <si>
    <t>AV BENJAMIM HARRIS HANNICUT,430 BL 4 PA 11</t>
  </si>
  <si>
    <t>JARDIM PORTAL GRAMADO</t>
  </si>
  <si>
    <t>23492541</t>
  </si>
  <si>
    <t>MARIA VERONICA SIQUEIRA GURGEL</t>
  </si>
  <si>
    <t xml:space="preserve">	10852314822</t>
  </si>
  <si>
    <t>98386-2725</t>
  </si>
  <si>
    <t>RUA GESULMINALITA JULIO, 174 ANT R DEZ</t>
  </si>
  <si>
    <t>MARIA ZELIA SILVA</t>
  </si>
  <si>
    <t>36813748</t>
  </si>
  <si>
    <t>MARIA ZENETE DE MELO SALES MORAIS</t>
  </si>
  <si>
    <t xml:space="preserve">	10122444814</t>
  </si>
  <si>
    <t>RUA GOV. MANGABEIRO, 41</t>
  </si>
  <si>
    <t>32457623</t>
  </si>
  <si>
    <t>MARIANE BRITO PAIXÃO DIAS</t>
  </si>
  <si>
    <t>APOIO ADM GER FORM E APRIM</t>
  </si>
  <si>
    <t xml:space="preserve">	12773544899</t>
  </si>
  <si>
    <t>RUA JOSÉ LAZARO ZANETTE, 111</t>
  </si>
  <si>
    <t>08832938</t>
  </si>
  <si>
    <t>MARIANNA DE LUCA ARAUJO FIGUEIREDO</t>
  </si>
  <si>
    <t>07:00/17:00 (5ª e 6ª)</t>
  </si>
  <si>
    <t xml:space="preserve">	12596468346</t>
  </si>
  <si>
    <t>RUA DR FAUSTO FERRAZ, 119 AP 62</t>
  </si>
  <si>
    <t>18530255</t>
  </si>
  <si>
    <t>MARILEIDE SANTANA FRANÇA</t>
  </si>
  <si>
    <t xml:space="preserve">	19040403859</t>
  </si>
  <si>
    <t>RUA CIDADE LION, 2105, AP 21 BL ACACIA 2</t>
  </si>
  <si>
    <t>24742696</t>
  </si>
  <si>
    <t>MARILENA FEITOSA MARTINS DE SOUZA</t>
  </si>
  <si>
    <t xml:space="preserve">	12430978980</t>
  </si>
  <si>
    <t>RUA CARNAUBAIS, 356</t>
  </si>
  <si>
    <t>29363473</t>
  </si>
  <si>
    <t>MARILENE LIMA DO NASCIMENTO</t>
  </si>
  <si>
    <t xml:space="preserve">	12208562463</t>
  </si>
  <si>
    <t>965151544/958580753</t>
  </si>
  <si>
    <t>RUA CATUIPE,74</t>
  </si>
  <si>
    <t>27292082</t>
  </si>
  <si>
    <t>MARILENE OLIVEIRA RODRIGUES</t>
  </si>
  <si>
    <t xml:space="preserve">	18090381133</t>
  </si>
  <si>
    <t>RUA LENIZE MAZZEI, 248</t>
  </si>
  <si>
    <t>VL NOVA MAZZEI</t>
  </si>
  <si>
    <t>14659930</t>
  </si>
  <si>
    <t>MARILENE PADILHA GADDINI</t>
  </si>
  <si>
    <t>12075515532</t>
  </si>
  <si>
    <t>RUA ANTONIO QUINTILIANO, 97 bl 9 ap 36</t>
  </si>
  <si>
    <t>JARDIM FURNAS</t>
  </si>
  <si>
    <t>14554920</t>
  </si>
  <si>
    <t>MARILENE SOUZA</t>
  </si>
  <si>
    <t>12068485445</t>
  </si>
  <si>
    <t>RUA MARIA BEZERRA DA ESPINDO, 16</t>
  </si>
  <si>
    <t>JARDIM SANTA  LÍDIA</t>
  </si>
  <si>
    <t>19106729</t>
  </si>
  <si>
    <t>MARILIA APARECIDA APPOLINARIO BOA VENTURA</t>
  </si>
  <si>
    <t xml:space="preserve">	12210674885</t>
  </si>
  <si>
    <t>RUA DONA DICA, 267</t>
  </si>
  <si>
    <t>16639795</t>
  </si>
  <si>
    <t>MARILIA ARAUJO CASTRO ALMEIDA</t>
  </si>
  <si>
    <t>APOIO ADM GER INFORMAÇÕES</t>
  </si>
  <si>
    <t>12206155623</t>
  </si>
  <si>
    <t>RUA FRANCISCO FOOT, 15 APTO 2B</t>
  </si>
  <si>
    <t>23376672</t>
  </si>
  <si>
    <t>MARILU FEBRONIO RODRIGUES</t>
  </si>
  <si>
    <t xml:space="preserve">	12151301569</t>
  </si>
  <si>
    <t>RUA JOANA, 61</t>
  </si>
  <si>
    <t>11099568</t>
  </si>
  <si>
    <t>MARILU SIDNEY DOS SANTOS</t>
  </si>
  <si>
    <t xml:space="preserve">	19012172104</t>
  </si>
  <si>
    <t>RUA INDAIA GRANDE, 35 AP 103 B</t>
  </si>
  <si>
    <t>21145223</t>
  </si>
  <si>
    <t>MARILUCIA MALTA COSTA</t>
  </si>
  <si>
    <t>12400794512</t>
  </si>
  <si>
    <t>RUA PALMITAL, 7</t>
  </si>
  <si>
    <t>17641256</t>
  </si>
  <si>
    <t>MARILZA CÂNDIDO DA SILVA</t>
  </si>
  <si>
    <t xml:space="preserve">	12271665606</t>
  </si>
  <si>
    <t>RUA JAGUAI, 370 AP 13 BL C</t>
  </si>
  <si>
    <t>BOA VISTA</t>
  </si>
  <si>
    <t>20897260</t>
  </si>
  <si>
    <t>MARINA PEREIRA DE LIMA</t>
  </si>
  <si>
    <t xml:space="preserve">	10427015402</t>
  </si>
  <si>
    <t>RUA BRIGADEIRO LIMA E SILVA, 191</t>
  </si>
  <si>
    <t>11605128</t>
  </si>
  <si>
    <t>MARINA PORTO DE SÁ SOUSA</t>
  </si>
  <si>
    <t>12056962634</t>
  </si>
  <si>
    <t xml:space="preserve"> </t>
  </si>
  <si>
    <t>AV TIRADENTES, 199 AP 712</t>
  </si>
  <si>
    <t>13161910.</t>
  </si>
  <si>
    <t>AUX DE ENF -  mudança de cargo</t>
  </si>
  <si>
    <t>27209332</t>
  </si>
  <si>
    <t>MARINALVA RODRIGUES DA SILVA</t>
  </si>
  <si>
    <t>RUA DEUS DO SOL, 92</t>
  </si>
  <si>
    <t>11268105</t>
  </si>
  <si>
    <t>MARINALVA SILVA DE OLIVEIRA</t>
  </si>
  <si>
    <t xml:space="preserve">	10431072164</t>
  </si>
  <si>
    <t>RUA BEZERRA DE MENEZES, 269</t>
  </si>
  <si>
    <t>23300952</t>
  </si>
  <si>
    <t>MARINEIDE SILVA SANTANA</t>
  </si>
  <si>
    <t>ESTERILIZAÇÃO</t>
  </si>
  <si>
    <t>18076434446</t>
  </si>
  <si>
    <t>RUA BARROSO JARDIM VERMELHÃO, 61</t>
  </si>
  <si>
    <t>JARDIM VERMELÃO</t>
  </si>
  <si>
    <t>16291513</t>
  </si>
  <si>
    <t>MARINÊS ALMICE DOS SANTOS</t>
  </si>
  <si>
    <t xml:space="preserve">	10566313208</t>
  </si>
  <si>
    <t>AV: CAMPOS DE GUAIRA, 300</t>
  </si>
  <si>
    <t>VL NOVA GALVÃO</t>
  </si>
  <si>
    <t>15913439</t>
  </si>
  <si>
    <t>MARINETE COUTINHO FONTES</t>
  </si>
  <si>
    <t>12232429751</t>
  </si>
  <si>
    <t>RUA DR. VITORIO MARTINS, 103</t>
  </si>
  <si>
    <t>06238324</t>
  </si>
  <si>
    <t>MARIO CESAR DE OLIVEIRA CASSIANO</t>
  </si>
  <si>
    <t>12144431150</t>
  </si>
  <si>
    <t>RUA SANTO ANTONIO, 1434 APTO 32</t>
  </si>
  <si>
    <t>MARIO CESAR DE OLIVEIRA CASSIANO.</t>
  </si>
  <si>
    <t>07:00/13:00 (2ª A 6ª)</t>
  </si>
  <si>
    <t>RUA SANTO ANTONIO, 1454 APTO 32</t>
  </si>
  <si>
    <t>11622092</t>
  </si>
  <si>
    <t>MARIO CEZAR PIRES</t>
  </si>
  <si>
    <t>DIRETORIA FORM E APRIM</t>
  </si>
  <si>
    <t>13:30/17:30 (2ª) 08:45/17:00 (4ª) 08:45/13:30 (6ª)</t>
  </si>
  <si>
    <t xml:space="preserve">	12143446375</t>
  </si>
  <si>
    <t>RUA CARAIBAS, 533 CS 101</t>
  </si>
  <si>
    <t>12571446</t>
  </si>
  <si>
    <t>MARIO HENRIQUE CAMARGOS DE LIMA</t>
  </si>
  <si>
    <t>07:00/15:00 (2ª) 07:00/19:00 (6ª)</t>
  </si>
  <si>
    <t>12952067122</t>
  </si>
  <si>
    <t>RUA JOÃO MOURA, 945</t>
  </si>
  <si>
    <t>19278621</t>
  </si>
  <si>
    <t>MARISA APARECIDA DA SILVA</t>
  </si>
  <si>
    <t>07:00/12:00 (2ª,3ª,5ª E 6ª)</t>
  </si>
  <si>
    <t>TÉC DE LAB - transferido</t>
  </si>
  <si>
    <t>12284402366</t>
  </si>
  <si>
    <t>RUA ANTONIO RIBEIRO DE MARAES 264 BL 4 ap 51</t>
  </si>
  <si>
    <t>LIMÃO</t>
  </si>
  <si>
    <t>13308210</t>
  </si>
  <si>
    <t>MARISA CROCCIA DEFENDI</t>
  </si>
  <si>
    <t xml:space="preserve">	18077509792</t>
  </si>
  <si>
    <t>RUA PLINIO AUGUSTO DE CAMARGO, 95 AP 91</t>
  </si>
  <si>
    <t>22040133</t>
  </si>
  <si>
    <t>MARISA FIRMINO DE CAMARGO</t>
  </si>
  <si>
    <t>18076431307</t>
  </si>
  <si>
    <t>RUA DIADEMA,124 APTO 3</t>
  </si>
  <si>
    <t>VL ROSÁLIA</t>
  </si>
  <si>
    <t>20618370</t>
  </si>
  <si>
    <t>MARISA VEIGA BEVILACQUA</t>
  </si>
  <si>
    <t>12552446886</t>
  </si>
  <si>
    <t>RUA BIAS, Nº 83</t>
  </si>
  <si>
    <t>JARDIM FLORESTA</t>
  </si>
  <si>
    <t>09897847</t>
  </si>
  <si>
    <t>MARISETE COUTINHO FONTE</t>
  </si>
  <si>
    <t>ATAS (PSICÓLOGO) - aguardando</t>
  </si>
  <si>
    <t>0716445414</t>
  </si>
  <si>
    <t>RUA VICTORIO MARTINS, 103 - 13B</t>
  </si>
  <si>
    <t>17999207</t>
  </si>
  <si>
    <t>MARIVALDA DE SOUZA SANTOS</t>
  </si>
  <si>
    <t xml:space="preserve">	10847995272</t>
  </si>
  <si>
    <t>RUA SALESÓPOLIS, 602</t>
  </si>
  <si>
    <t>VL BARTIRA</t>
  </si>
  <si>
    <t>01595217</t>
  </si>
  <si>
    <t>MARIZA APARECIDA BRUSTZ DA CUNHA</t>
  </si>
  <si>
    <t xml:space="preserve">	10617733853</t>
  </si>
  <si>
    <t>RUA FEITZ REIMAN, 283</t>
  </si>
  <si>
    <t>11897384</t>
  </si>
  <si>
    <t>MARIZA FISCH</t>
  </si>
  <si>
    <t xml:space="preserve">	10609605450</t>
  </si>
  <si>
    <t>RUA RABELO DA CRUZ, 220</t>
  </si>
  <si>
    <t>VL NIVI</t>
  </si>
  <si>
    <t>12460578</t>
  </si>
  <si>
    <t>MARLENE DOS SANTOS</t>
  </si>
  <si>
    <t>10696627520</t>
  </si>
  <si>
    <t>AV. TOMÉ DE SOUZA, 54</t>
  </si>
  <si>
    <t>15401212</t>
  </si>
  <si>
    <t>MARLENE ELIAS FELICIANO</t>
  </si>
  <si>
    <t xml:space="preserve">	12107241327</t>
  </si>
  <si>
    <t>RUA BANDEIRA PAULISTA, 29</t>
  </si>
  <si>
    <t>17492034</t>
  </si>
  <si>
    <t>MARLENE LUIZ RIBEIRO OLIVEIRA</t>
  </si>
  <si>
    <t>12129288520</t>
  </si>
  <si>
    <t>RUA MARIA ELIZA, 181</t>
  </si>
  <si>
    <t>12241066</t>
  </si>
  <si>
    <t>MARLENE RIBEIRO COSTA</t>
  </si>
  <si>
    <t>07:00/19:00 (SAB E DOM)</t>
  </si>
  <si>
    <t>10801415389</t>
  </si>
  <si>
    <t>RUA PEDRO ALEXANDRE, 75</t>
  </si>
  <si>
    <t>JOVAIA</t>
  </si>
  <si>
    <t>10808644</t>
  </si>
  <si>
    <t>MARLI ALVES PIZANI</t>
  </si>
  <si>
    <t xml:space="preserve">	10552626969</t>
  </si>
  <si>
    <t>RUA ANANIAS FERREIRA DE OLIVEIRA, 274</t>
  </si>
  <si>
    <t>PQ MIKAIL</t>
  </si>
  <si>
    <t>19288914</t>
  </si>
  <si>
    <t>MARLI APARECIDA NASCIMENTO BORGES</t>
  </si>
  <si>
    <t>12119600157</t>
  </si>
  <si>
    <t>RUA FLORO DE OLIVEIRA, 245</t>
  </si>
  <si>
    <t>10103302</t>
  </si>
  <si>
    <t>MARLI CAETANO</t>
  </si>
  <si>
    <t xml:space="preserve">	10715552101</t>
  </si>
  <si>
    <t>RUA VIANA DE CARVALHO, 228</t>
  </si>
  <si>
    <t>19740520</t>
  </si>
  <si>
    <t>MARLI FEBRÔNIO DOS SANTOS GUIMARAES</t>
  </si>
  <si>
    <t>RUA SERRA DOURADA,401</t>
  </si>
  <si>
    <t>MARLI MENDES FERREIRA</t>
  </si>
  <si>
    <t xml:space="preserve">	12426659264</t>
  </si>
  <si>
    <t>AV LUIZ GONZAGA DO NASCIMENTO, 858 CS 01</t>
  </si>
  <si>
    <t>JARDIM PONTE ALTA II</t>
  </si>
  <si>
    <t>22186781</t>
  </si>
  <si>
    <t>MARLI NOGUEIRA</t>
  </si>
  <si>
    <t>18076444158</t>
  </si>
  <si>
    <t>RUA JOÃO ZINTL, 15</t>
  </si>
  <si>
    <t>10585239</t>
  </si>
  <si>
    <t>MARLIZOLITA MOREIRA</t>
  </si>
  <si>
    <t xml:space="preserve">	12068875413</t>
  </si>
  <si>
    <t>RUA MIRABELL, 266</t>
  </si>
  <si>
    <t>15674559</t>
  </si>
  <si>
    <t>MARLUCE FERREIRA DE ALCANTARA</t>
  </si>
  <si>
    <t xml:space="preserve">	10748800228</t>
  </si>
  <si>
    <t>RUA DR JOSÉ DE PORCIUNCULA, 144</t>
  </si>
  <si>
    <t>07916792</t>
  </si>
  <si>
    <t>MARLY DE OLIVEIRA CAMARGO</t>
  </si>
  <si>
    <t xml:space="preserve">	10556984320</t>
  </si>
  <si>
    <t>RUA JARDEL FILHO, 467</t>
  </si>
  <si>
    <t>INOCOOP</t>
  </si>
  <si>
    <t>05915131</t>
  </si>
  <si>
    <t>MARLY LIMA DA SILVA</t>
  </si>
  <si>
    <t>10422494639</t>
  </si>
  <si>
    <t>RUA DAS MARCAÚBAS, 188 CASA 02</t>
  </si>
  <si>
    <t>JARDIM DAS PALMEIRAS</t>
  </si>
  <si>
    <t>ITANHAEM</t>
  </si>
  <si>
    <t>14732760</t>
  </si>
  <si>
    <t>MARNELICE DE LOURDES CUSTÓDIO</t>
  </si>
  <si>
    <t>AUX OP SERV DIVER</t>
  </si>
  <si>
    <t>AUX OP SERV DIVER - ministério</t>
  </si>
  <si>
    <t>14735090</t>
  </si>
  <si>
    <t>MARQUES LENINE TEODORO SILVA</t>
  </si>
  <si>
    <t>NECROTÉRIO</t>
  </si>
  <si>
    <t xml:space="preserve">	12029389880</t>
  </si>
  <si>
    <t>RUA DOIS, 69</t>
  </si>
  <si>
    <t>VILA ITAPOA</t>
  </si>
  <si>
    <t>25745602</t>
  </si>
  <si>
    <t>MARTA APARECIDA PEDRO RODRIGUES BISPO</t>
  </si>
  <si>
    <t xml:space="preserve">	18076391151</t>
  </si>
  <si>
    <t>RUA DOIS, 36</t>
  </si>
  <si>
    <t>VILA RIO DE JANEIRO</t>
  </si>
  <si>
    <t>24102293</t>
  </si>
  <si>
    <t>MARTA CRISTINA SANTOS MARKOFF OLIVEIRA</t>
  </si>
  <si>
    <t>12392577767</t>
  </si>
  <si>
    <t>RUA VANESSA, 81 bl 7 AP 12</t>
  </si>
  <si>
    <t>07751402</t>
  </si>
  <si>
    <t>MARTA LOPES DE AZEVEDO</t>
  </si>
  <si>
    <t>15:00/21:15</t>
  </si>
  <si>
    <t xml:space="preserve">	17038569676</t>
  </si>
  <si>
    <t>RUA MARIA ZINTIL, 131 apto 12</t>
  </si>
  <si>
    <t>20367075</t>
  </si>
  <si>
    <t>MARTA MARIA DOS SANTOS REIS</t>
  </si>
  <si>
    <t>13361346931</t>
  </si>
  <si>
    <t>RUA JOSÉ ANTONIO MARCELO, 206</t>
  </si>
  <si>
    <t>15145100</t>
  </si>
  <si>
    <t>MARTHA CAMPELLO NUNES</t>
  </si>
  <si>
    <t xml:space="preserve">	12051022862</t>
  </si>
  <si>
    <t>RUA IRIS, 194</t>
  </si>
  <si>
    <t>44278374</t>
  </si>
  <si>
    <t>MAURICIO BARROS DA SILVA</t>
  </si>
  <si>
    <t>07:00/14:00 (3ª E 4ª)  07:00/13:00 (6ª)</t>
  </si>
  <si>
    <t xml:space="preserve">	20390487583</t>
  </si>
  <si>
    <t>99829-7436</t>
  </si>
  <si>
    <t>RUA LAGOA NOVA, 64</t>
  </si>
  <si>
    <t>17895585</t>
  </si>
  <si>
    <t>MAURICIO CESAR BAHDUR</t>
  </si>
  <si>
    <t>(2ª)19:00/19:00(3ª)</t>
  </si>
  <si>
    <t xml:space="preserve">	17058267764</t>
  </si>
  <si>
    <t>RUA LAERTE GUERRA DE AGUIAR, 12 COND CANTAREIRA RES ECOLOGICO</t>
  </si>
  <si>
    <t>JARDIM OLIVEIRA</t>
  </si>
  <si>
    <t>19715591</t>
  </si>
  <si>
    <t>MAURILIO FREITAS DE SOUSA</t>
  </si>
  <si>
    <t>12252222249</t>
  </si>
  <si>
    <t>RUA CEL ALVES DA ROCHA FILHO, 34</t>
  </si>
  <si>
    <t>07757393</t>
  </si>
  <si>
    <t>MAURO GAMA LAVOURA</t>
  </si>
  <si>
    <t>07:00/13:00 (2ª) - 06:00/13:00 (3ª e 6ª)</t>
  </si>
  <si>
    <t xml:space="preserve">	17024308646</t>
  </si>
  <si>
    <t>RUA OURO GROSSO,837</t>
  </si>
  <si>
    <t>04</t>
  </si>
  <si>
    <t>MAURO GAMA LAVOURA.</t>
  </si>
  <si>
    <t>13:30/20:30 (2ª e 6ª) 13:30/19:30 (3ª)</t>
  </si>
  <si>
    <t>32107765</t>
  </si>
  <si>
    <t>MAURO LOURENÇO DE ASSIS</t>
  </si>
  <si>
    <t xml:space="preserve">	12281824790</t>
  </si>
  <si>
    <t>RUA ORLANDO BOAVENTURA DA CISTA, 42</t>
  </si>
  <si>
    <t>JARDIM ELDORADO</t>
  </si>
  <si>
    <t>18794774</t>
  </si>
  <si>
    <t>MEIDE PEREIRA DA ROCHA</t>
  </si>
  <si>
    <t xml:space="preserve">	12007090475</t>
  </si>
  <si>
    <t>RUA SÃO CARLOS, 49</t>
  </si>
  <si>
    <t>PQ S ANTONIO</t>
  </si>
  <si>
    <t>27671676</t>
  </si>
  <si>
    <t>MERCIA CONCEIÇÃO SOUZA PEREIRA</t>
  </si>
  <si>
    <t xml:space="preserve">	10847928923</t>
  </si>
  <si>
    <t>RUA POUSO ALEGRE 44</t>
  </si>
  <si>
    <t>MICHELE RODRIGUES</t>
  </si>
  <si>
    <t>RUA SILVESTRE VASCONCELOS CALMON, 486 AP 203</t>
  </si>
  <si>
    <t>03071851</t>
  </si>
  <si>
    <t>MIGUEL ANGELO SOARES DE MATTOS</t>
  </si>
  <si>
    <t>13:00/23:00 (3ª E 4ª)</t>
  </si>
  <si>
    <t xml:space="preserve">	12355511057</t>
  </si>
  <si>
    <t>RUA MARIO CAPUANO,283 BL 05 AP T 04</t>
  </si>
  <si>
    <t>CIDADE ANT EST DE CARVALHO</t>
  </si>
  <si>
    <t>02381581</t>
  </si>
  <si>
    <t>MILTON CARLOS DE ALVARENGA</t>
  </si>
  <si>
    <t xml:space="preserve">	17042531823</t>
  </si>
  <si>
    <t>035-988652102</t>
  </si>
  <si>
    <t>RUA PADRE CARAMURU, 487</t>
  </si>
  <si>
    <t>CAMBUI</t>
  </si>
  <si>
    <t>MINAS GERAIS</t>
  </si>
  <si>
    <t>MILTON CARLOS DE ALVARENGA.</t>
  </si>
  <si>
    <t>(6ª)07:00/03:00(SAB)</t>
  </si>
  <si>
    <t>15270526</t>
  </si>
  <si>
    <t>MILTON DA CUNHA</t>
  </si>
  <si>
    <t xml:space="preserve">	10853627700</t>
  </si>
  <si>
    <t>EST DE NAZARÉ, 600 CASA 192</t>
  </si>
  <si>
    <t>26683359</t>
  </si>
  <si>
    <t>MILTON JOSÉ DA SILVA</t>
  </si>
  <si>
    <t>12450442393</t>
  </si>
  <si>
    <t>RUA TAUBATÉ, 190</t>
  </si>
  <si>
    <t>06542962</t>
  </si>
  <si>
    <t>MILTON SHINJI KIKUTA</t>
  </si>
  <si>
    <t>(DOM)10:00/06:00(2ª)</t>
  </si>
  <si>
    <t>12294104694</t>
  </si>
  <si>
    <t>RUA JOAQUIM MIRANDA,163 AP 61</t>
  </si>
  <si>
    <t>MILTON SHINJI KIKUTA.</t>
  </si>
  <si>
    <t>(6ª)10:00/06:00(SAB)</t>
  </si>
  <si>
    <t>12449505</t>
  </si>
  <si>
    <t>MIRIAM ALVES DE BARROS</t>
  </si>
  <si>
    <t xml:space="preserve">	10553355993</t>
  </si>
  <si>
    <t>RUA  HENIQUE GEOVANE XAVIER,761</t>
  </si>
  <si>
    <t>JARDIM ESCAFIDE II</t>
  </si>
  <si>
    <t>17103284</t>
  </si>
  <si>
    <t>MIRIAM CONCEIÇÃO PINTO</t>
  </si>
  <si>
    <t xml:space="preserve">	12239838355	</t>
  </si>
  <si>
    <t>RUA IRAPOÃ, 230</t>
  </si>
  <si>
    <t>JARDIM NORMANDIA</t>
  </si>
  <si>
    <t>10319637</t>
  </si>
  <si>
    <t>MIRIAM CRISTINA DE ABREU</t>
  </si>
  <si>
    <t xml:space="preserve">	10794389519</t>
  </si>
  <si>
    <t>98799-9364</t>
  </si>
  <si>
    <t>RUA SANTA TEREZA, 70</t>
  </si>
  <si>
    <t>17849840</t>
  </si>
  <si>
    <t>MIRIAM DE LOURDES LOPES</t>
  </si>
  <si>
    <t>10881077787</t>
  </si>
  <si>
    <t>RUA FRANCISCO FOOT, S/N PREDIO 11 AP 3B</t>
  </si>
  <si>
    <t>42587940</t>
  </si>
  <si>
    <t>MIRIAN RIBEIRO FAUSTINO</t>
  </si>
  <si>
    <t xml:space="preserve">	16568667359</t>
  </si>
  <si>
    <t>RUA PEDRO ALVAARADO, 54 CS 2</t>
  </si>
  <si>
    <t>17697126</t>
  </si>
  <si>
    <t>MONICA APARECIDA DE LIMA</t>
  </si>
  <si>
    <t>13:30/18:30</t>
  </si>
  <si>
    <t xml:space="preserve">	12392410188</t>
  </si>
  <si>
    <t>RUA ARARUNA, 75 APTO 22 BL 5</t>
  </si>
  <si>
    <t>32271643</t>
  </si>
  <si>
    <t>MONICA DE ARAÚJO OLIVEIRA</t>
  </si>
  <si>
    <t xml:space="preserve">	12812066891</t>
  </si>
  <si>
    <t>RUA INVASÃO DOS FRANCESES, 30</t>
  </si>
  <si>
    <t>VILA SABRINA</t>
  </si>
  <si>
    <t>23623187</t>
  </si>
  <si>
    <t>MONICA GODOI IGLESIAS</t>
  </si>
  <si>
    <t xml:space="preserve">	12458226134</t>
  </si>
  <si>
    <t>95025-1282</t>
  </si>
  <si>
    <t>RUA MARA ROSA, 61</t>
  </si>
  <si>
    <t>48043223</t>
  </si>
  <si>
    <t>MONIQUE SANTOS OLIVEIRA</t>
  </si>
  <si>
    <t xml:space="preserve">	20489754176</t>
  </si>
  <si>
    <t>RUA JOSÉ MELO, 119</t>
  </si>
  <si>
    <t>JARDIM MARILENA</t>
  </si>
  <si>
    <t>07833279</t>
  </si>
  <si>
    <t>NAIR ELERATI DA COSTA FERREIRA</t>
  </si>
  <si>
    <t xml:space="preserve">	10375451843</t>
  </si>
  <si>
    <t>RUA DONA OLGA,101 CS 4</t>
  </si>
  <si>
    <t>16295432</t>
  </si>
  <si>
    <t>NAIR FRANCO PEREIRA</t>
  </si>
  <si>
    <t xml:space="preserve">	17014552099</t>
  </si>
  <si>
    <t>RUA DOIS, 86 - PREDIO 18 - APTO. 33</t>
  </si>
  <si>
    <t>27675650</t>
  </si>
  <si>
    <t>NATALI PERES DO AMARAL</t>
  </si>
  <si>
    <t xml:space="preserve">	20160443991</t>
  </si>
  <si>
    <t>AV DEP EMILIO CARLOS, 505 AP 105-A</t>
  </si>
  <si>
    <t>54433731</t>
  </si>
  <si>
    <t>NATALIA BERNARDO MACHADO</t>
  </si>
  <si>
    <t xml:space="preserve">	13702945775</t>
  </si>
  <si>
    <t>AV JOSÉ LOURENÇO NEVES, 155 CASA 2</t>
  </si>
  <si>
    <t>08532870</t>
  </si>
  <si>
    <t>NATALIA DA SILVA ALVES</t>
  </si>
  <si>
    <t xml:space="preserve">	10433291874</t>
  </si>
  <si>
    <t>RUA JOSÉ TITO DE FIGUEREDO, 44</t>
  </si>
  <si>
    <t>NATALIA GRAZZIELLY GOMES DE MOURA</t>
  </si>
  <si>
    <t>RUA EDUARDO PINHEIRO, 15 CS 4</t>
  </si>
  <si>
    <t>NATALIA IVANOFF DOS REIS</t>
  </si>
  <si>
    <t>07:00/07:00 (6ª/sáb) cada 15 dias</t>
  </si>
  <si>
    <t>AV JULIO PRESTES, 213 - BL A - AP 22</t>
  </si>
  <si>
    <t>13749210</t>
  </si>
  <si>
    <t>NATALINA DOS SANTOS SILVA</t>
  </si>
  <si>
    <t xml:space="preserve">	10794391572</t>
  </si>
  <si>
    <t>RUA MARIA DOS ANJOS PIRES, 241</t>
  </si>
  <si>
    <t>NATHALIA CARBINATTI FRANZINI</t>
  </si>
  <si>
    <t>07/05/15 A 06/05/16</t>
  </si>
  <si>
    <t>RUA ANTONIO ABUDE, 49 AP 134</t>
  </si>
  <si>
    <t>40498796</t>
  </si>
  <si>
    <t>NATHALIA NUNES DE ALMEIDA</t>
  </si>
  <si>
    <t xml:space="preserve">	13329143850</t>
  </si>
  <si>
    <t>RUA JACOB 337</t>
  </si>
  <si>
    <t>19553005</t>
  </si>
  <si>
    <t>NEIDE DE OLIVEIRA NASCIMENTO</t>
  </si>
  <si>
    <t xml:space="preserve">	12211555502</t>
  </si>
  <si>
    <t>RUA JOAQUIM NABUCO, 125</t>
  </si>
  <si>
    <t>15146961</t>
  </si>
  <si>
    <t>NEIDE MACEDO SILVA ZACHARIAS</t>
  </si>
  <si>
    <t xml:space="preserve">	10759733888</t>
  </si>
  <si>
    <t>AV. JOSÉ AUGUSTO SILVA RICO, 357</t>
  </si>
  <si>
    <t>JARDIM VILA RICA</t>
  </si>
  <si>
    <t>18284433</t>
  </si>
  <si>
    <t>NEIVA OLIVEIRA DO NASCIMENTO</t>
  </si>
  <si>
    <t xml:space="preserve">	12248825686</t>
  </si>
  <si>
    <t>RUA FRANCISCO FOOT, AP 2B BLO 10</t>
  </si>
  <si>
    <t>15437129</t>
  </si>
  <si>
    <t>NELCI ANA DOS SANTOS PEREIRA</t>
  </si>
  <si>
    <t>AUX SERV GER - afastado</t>
  </si>
  <si>
    <t xml:space="preserve">	18072399190</t>
  </si>
  <si>
    <t>RUA GIOVANNI PANNINNI,330</t>
  </si>
  <si>
    <t>AMERICANÓPOLIS</t>
  </si>
  <si>
    <t>05925507</t>
  </si>
  <si>
    <t>NELI APARECIDA DE SOUZA</t>
  </si>
  <si>
    <t xml:space="preserve">	10431274727</t>
  </si>
  <si>
    <t>RUA MÍRUNA,68</t>
  </si>
  <si>
    <t>15812089</t>
  </si>
  <si>
    <t>NELSON KIYOSHI SAITO</t>
  </si>
  <si>
    <t xml:space="preserve">	10890144858</t>
  </si>
  <si>
    <t>RUA ARGOIM, 61</t>
  </si>
  <si>
    <t>24619947</t>
  </si>
  <si>
    <t>NELSON SANTANA GOMES JUNIOR</t>
  </si>
  <si>
    <t>(5ª)09:00/05:00(6ª)</t>
  </si>
  <si>
    <t xml:space="preserve">	13075302774</t>
  </si>
  <si>
    <t>RUA CLEMENTE JOBIM, 136</t>
  </si>
  <si>
    <t>JARDIM DA GLÓRIA</t>
  </si>
  <si>
    <t>11</t>
  </si>
  <si>
    <t>NELSON SANTANA GOMES JUNIOR.</t>
  </si>
  <si>
    <t>08:00/16:00 (3ª) 07:00/19:00 (4ª)</t>
  </si>
  <si>
    <t>06824429</t>
  </si>
  <si>
    <t>NEUSA AOYAGI</t>
  </si>
  <si>
    <t>(3ª)11:00/07:00(4ª)</t>
  </si>
  <si>
    <t>10418983302</t>
  </si>
  <si>
    <t>RUA EMILE VERNHAEREN, 155</t>
  </si>
  <si>
    <t>VL MARIA ALTA</t>
  </si>
  <si>
    <t>18007972</t>
  </si>
  <si>
    <t>NEUSA APARECIDA DA SILVA</t>
  </si>
  <si>
    <t>12244068473</t>
  </si>
  <si>
    <t>RUA MARIA ARTONI ROSSI, 78</t>
  </si>
  <si>
    <t>JARDIM ROSSI</t>
  </si>
  <si>
    <t>15403704</t>
  </si>
  <si>
    <t>NEUSA RODRIGUES</t>
  </si>
  <si>
    <t>10747993243</t>
  </si>
  <si>
    <t>RUA ALABAMA, 104 CS 1</t>
  </si>
  <si>
    <t>JARDIM ALMEIDA PRADO</t>
  </si>
  <si>
    <t>27747819</t>
  </si>
  <si>
    <t>NEUZA DE ASSIS ALVES</t>
  </si>
  <si>
    <t xml:space="preserve">	12671584891</t>
  </si>
  <si>
    <t>AV NOVA AMERICA, 1030</t>
  </si>
  <si>
    <t>11511181</t>
  </si>
  <si>
    <t>NEUZA MARIA FERREIRA ORTIZ</t>
  </si>
  <si>
    <t xml:space="preserve">	17048145542</t>
  </si>
  <si>
    <t>RUA MARIA CANDIDA PEREIRA, 267</t>
  </si>
  <si>
    <t>10834033</t>
  </si>
  <si>
    <t>NICEIA HONORATO SOARES DE OLIVEIRA</t>
  </si>
  <si>
    <t>12108417887</t>
  </si>
  <si>
    <t>RUA DÁRIO COSTA MATTOS, 507</t>
  </si>
  <si>
    <t>07371012</t>
  </si>
  <si>
    <t>NICOLAU JOSÉ SLAVO</t>
  </si>
  <si>
    <t>14:00/21:00 (2ª E 3ª)</t>
  </si>
  <si>
    <t xml:space="preserve">	12410797344</t>
  </si>
  <si>
    <t>RUA INACIO, 380 AP 21</t>
  </si>
  <si>
    <t>VL ZELINA</t>
  </si>
  <si>
    <t>06730079</t>
  </si>
  <si>
    <t>NILCE BEKER</t>
  </si>
  <si>
    <t>14:00/19:00 (2ª A 5ª)</t>
  </si>
  <si>
    <t>17002155391</t>
  </si>
  <si>
    <t>ESTR DOS INDIOS, COND ARUJAZINHO 2</t>
  </si>
  <si>
    <t>19740602</t>
  </si>
  <si>
    <t>NILCE REGINA DE MELO</t>
  </si>
  <si>
    <t xml:space="preserve">	12323704895</t>
  </si>
  <si>
    <t>ESTRADA ZIRCONIO, 155 APTO 71 BL 01</t>
  </si>
  <si>
    <t>07268486</t>
  </si>
  <si>
    <t>NILDETE BONFIM MEDICI</t>
  </si>
  <si>
    <t xml:space="preserve">	10555526183</t>
  </si>
  <si>
    <t>98862-6879</t>
  </si>
  <si>
    <t>RUA JACOB, 380 B</t>
  </si>
  <si>
    <t>90789581</t>
  </si>
  <si>
    <t>NILMA BERNARDO LOPES BELO</t>
  </si>
  <si>
    <t>RUA ALBERTO ZACHARIAS, 01</t>
  </si>
  <si>
    <t>10725180</t>
  </si>
  <si>
    <t>NILMA ELERATI DA COSTA CORTEZ</t>
  </si>
  <si>
    <t>(3ª3)09:00/09:00(4ª)</t>
  </si>
  <si>
    <t>OF ADM - transferido</t>
  </si>
  <si>
    <t xml:space="preserve">	18071341342</t>
  </si>
  <si>
    <t>01285722</t>
  </si>
  <si>
    <t>NILSON ANTONIO DE SOUZA CAMARGO</t>
  </si>
  <si>
    <t xml:space="preserve">	12383697798</t>
  </si>
  <si>
    <t>981758638</t>
  </si>
  <si>
    <t>AV BENVINDO TOLENTONI NETO 151</t>
  </si>
  <si>
    <t>VC SANTA MARIA</t>
  </si>
  <si>
    <t>NILSON ANTONIO DE SOUZA CAMARGO.</t>
  </si>
  <si>
    <t>08:00/18:00 (2ª E 3ª)</t>
  </si>
  <si>
    <t xml:space="preserve">		12383697798</t>
  </si>
  <si>
    <t>AV BENVINDO TOLENTINO NETO,151</t>
  </si>
  <si>
    <t>VILA SANTA MARIA</t>
  </si>
  <si>
    <t>04602850</t>
  </si>
  <si>
    <t>NILSON JOSÉ SBEGHEN</t>
  </si>
  <si>
    <t xml:space="preserve">	12540979035</t>
  </si>
  <si>
    <t>998927057</t>
  </si>
  <si>
    <t>RUA LAGOA SACOPENAPA, 07 CS 2</t>
  </si>
  <si>
    <t>26111792</t>
  </si>
  <si>
    <t>NILSON VENTURA DE OLIVEIRA</t>
  </si>
  <si>
    <t xml:space="preserve">	12505026477</t>
  </si>
  <si>
    <t>954111520</t>
  </si>
  <si>
    <t>RUA JACIRA ASTACHO, 842</t>
  </si>
  <si>
    <t>JARDIM PIRATININGA</t>
  </si>
  <si>
    <t>09600114</t>
  </si>
  <si>
    <t>NILTON EDGARD PALETTA</t>
  </si>
  <si>
    <t>10548213256</t>
  </si>
  <si>
    <t>997910783</t>
  </si>
  <si>
    <t>RUA GUARULHOS 117</t>
  </si>
  <si>
    <t>09940224</t>
  </si>
  <si>
    <t>NILZA FREITAS DE MOURA SAMPAIO</t>
  </si>
  <si>
    <t xml:space="preserve">	10712798460</t>
  </si>
  <si>
    <t>999741597</t>
  </si>
  <si>
    <t>RUA ROSA MARIA, 135</t>
  </si>
  <si>
    <t>VILA GUSTAVO</t>
  </si>
  <si>
    <t>29355903</t>
  </si>
  <si>
    <t>NILZA MENDES ROCHA</t>
  </si>
  <si>
    <t xml:space="preserve">	12609734532</t>
  </si>
  <si>
    <t>ESTRADA GUARULHOS NAZARE, 636</t>
  </si>
  <si>
    <t>28236355</t>
  </si>
  <si>
    <t>NÍVEA LOPES GUIMARÃES</t>
  </si>
  <si>
    <t>19028380348</t>
  </si>
  <si>
    <t>RUA DIVA, 319 AP 14 BL C</t>
  </si>
  <si>
    <t>19106516</t>
  </si>
  <si>
    <t>NIZIA BARBOSA DA SILVEIRA VIEIRA</t>
  </si>
  <si>
    <t>10825169388</t>
  </si>
  <si>
    <t>RUA ADALIA, 10</t>
  </si>
  <si>
    <t>17699297</t>
  </si>
  <si>
    <t>NOADE COELHO DA SILVA</t>
  </si>
  <si>
    <t>12450837878</t>
  </si>
  <si>
    <t>966598855</t>
  </si>
  <si>
    <t>RUA MUNIZ FERREIRA, 139</t>
  </si>
  <si>
    <t>09529548</t>
  </si>
  <si>
    <t>NOEMI TOMOKO MATSUDA DE LIMA</t>
  </si>
  <si>
    <t>COMISSÃO DE INFECÇÃO HOSPITALAR</t>
  </si>
  <si>
    <t>18071169841</t>
  </si>
  <si>
    <t>976332132</t>
  </si>
  <si>
    <t>RUA QILSON GOMES DE AZEVEDO, 126</t>
  </si>
  <si>
    <t>PARQUE CONTINENTALI</t>
  </si>
  <si>
    <t>54600026</t>
  </si>
  <si>
    <t>ODETE CONCEIÇÃO DE JESUS</t>
  </si>
  <si>
    <t xml:space="preserve">  12240804019</t>
  </si>
  <si>
    <t>ESTRADA DOS MORROS, 1020 BL 5 AP 64</t>
  </si>
  <si>
    <t>15443745</t>
  </si>
  <si>
    <t>ODETE ROSA DE MORAES FREITAS</t>
  </si>
  <si>
    <t>10387233285</t>
  </si>
  <si>
    <t>983129077</t>
  </si>
  <si>
    <t>RUA MARIA EREDIM, 150 AP 33</t>
  </si>
  <si>
    <t>ORLANDO ACHILLES ASSIRATI</t>
  </si>
  <si>
    <t>MÉDICO I - aposentado</t>
  </si>
  <si>
    <t>06592545</t>
  </si>
  <si>
    <t>ORSON ORSI GUIMARÃES</t>
  </si>
  <si>
    <t>(6ª)11:00/07:00(SAB)</t>
  </si>
  <si>
    <t xml:space="preserve">12469982113 </t>
  </si>
  <si>
    <t>82085770</t>
  </si>
  <si>
    <t>RUA FELICIANO BICUDO, 250 APTO 72</t>
  </si>
  <si>
    <t>VILA PAULICEIA</t>
  </si>
  <si>
    <t>11238837</t>
  </si>
  <si>
    <t>ORTHON TOMIO KINSUI</t>
  </si>
  <si>
    <t>(2ª)23:00/19:00(3ª)</t>
  </si>
  <si>
    <t>12451056306</t>
  </si>
  <si>
    <t>96125169</t>
  </si>
  <si>
    <t>RUA SILVESTRE VASCONCELOS C., 486 AP 1602</t>
  </si>
  <si>
    <t>ORTHON TOMIO KINSUI.</t>
  </si>
  <si>
    <t>07:00/11:00 (2ª E 6ª) 11:00/15:00 (5ª)</t>
  </si>
  <si>
    <t>22030607</t>
  </si>
  <si>
    <t>OSVALDIR RAMOS</t>
  </si>
  <si>
    <t>10658123456</t>
  </si>
  <si>
    <t>991965305</t>
  </si>
  <si>
    <t>AV BENJAMIN HARRIS HUNNICUTT, 430 BL 6 AP 84</t>
  </si>
  <si>
    <t>PORTAL DE GUARULHOS</t>
  </si>
  <si>
    <t>14255158</t>
  </si>
  <si>
    <t>OSVALDO FIRMINO FILHO</t>
  </si>
  <si>
    <t>10715824705</t>
  </si>
  <si>
    <t>980300356</t>
  </si>
  <si>
    <t>RUA ARMANDO ARTONI, 91</t>
  </si>
  <si>
    <t>08234676</t>
  </si>
  <si>
    <t>OSVANIL APARECIDO NERGER</t>
  </si>
  <si>
    <t>ASSIST TÉC SAÚDE II</t>
  </si>
  <si>
    <t>19024097641</t>
  </si>
  <si>
    <t>999412457</t>
  </si>
  <si>
    <t>RUA VITORINO CARMILO, 830- APTO 111A BLOCO A</t>
  </si>
  <si>
    <t>BARRA FUNDA</t>
  </si>
  <si>
    <t>06977191</t>
  </si>
  <si>
    <t>OSWALDO RODRIGUES MENDES</t>
  </si>
  <si>
    <t>10386560258</t>
  </si>
  <si>
    <t>RUA MENA, 30 APTO 51</t>
  </si>
  <si>
    <t>09637070</t>
  </si>
  <si>
    <t>PALMIRA EMILIA HERRERA</t>
  </si>
  <si>
    <t>ENFERM CLIN CIR I CCB</t>
  </si>
  <si>
    <t>10659819810</t>
  </si>
  <si>
    <t>AV. GILBERTO DINI, 242</t>
  </si>
  <si>
    <t>23037978</t>
  </si>
  <si>
    <t>PATRICIA CONCEIÇÃO DE PAULA SANTOS</t>
  </si>
  <si>
    <t xml:space="preserve">  17055996528</t>
  </si>
  <si>
    <t>984810567</t>
  </si>
  <si>
    <t>RUA CURIÓ, 201</t>
  </si>
  <si>
    <t>28641502</t>
  </si>
  <si>
    <t>PATRICIA DE CARVALHO FERREIRA</t>
  </si>
  <si>
    <t>12714828819</t>
  </si>
  <si>
    <t>983747355</t>
  </si>
  <si>
    <t>RUA JACUTINGA, 525</t>
  </si>
  <si>
    <t>27061736</t>
  </si>
  <si>
    <t>PATRICIA DE JESUS RIBEIRO GONÇALVES</t>
  </si>
  <si>
    <t>12920061773</t>
  </si>
  <si>
    <t>996642870/984627887</t>
  </si>
  <si>
    <t>PÇA NOSSA SRA DA ANUNCIAÇÃO,80 APTO 102 BL 2</t>
  </si>
  <si>
    <t>VL GUILHERMINA</t>
  </si>
  <si>
    <t>19472418</t>
  </si>
  <si>
    <t>PATRICIA DUQUE</t>
  </si>
  <si>
    <t>08:00/18:00 (3ª E 5ª)</t>
  </si>
  <si>
    <t>12431140476</t>
  </si>
  <si>
    <t>9853443385</t>
  </si>
  <si>
    <t>RUA MANOEL DE SOUZA, 294 AP 21 BL C</t>
  </si>
  <si>
    <t>16859832</t>
  </si>
  <si>
    <t>PATRICIA FERNANDES DE MORAES</t>
  </si>
  <si>
    <t>UNICID</t>
  </si>
  <si>
    <t xml:space="preserve">12289472400 </t>
  </si>
  <si>
    <t>951755884</t>
  </si>
  <si>
    <t>RUA DIONIZIO DIOGO DE FARIA, 132</t>
  </si>
  <si>
    <t>54134680</t>
  </si>
  <si>
    <t>PATRICIA GOMES PACHECO</t>
  </si>
  <si>
    <t>07:00/19:00 (2ª E 3ª)</t>
  </si>
  <si>
    <t>12957409188</t>
  </si>
  <si>
    <t>015-98131-8555</t>
  </si>
  <si>
    <t>RUA LUIZ MAHUAD, 359</t>
  </si>
  <si>
    <t>PQ RES VL DOS INGLESES</t>
  </si>
  <si>
    <t>SOROCABA</t>
  </si>
  <si>
    <t>22334323</t>
  </si>
  <si>
    <t>PATRICIA MARTINS ANACLETO SILVA</t>
  </si>
  <si>
    <t>12457098981</t>
  </si>
  <si>
    <t>971897821</t>
  </si>
  <si>
    <t>27039570</t>
  </si>
  <si>
    <t>PATRICIA MIRANDA COSTA</t>
  </si>
  <si>
    <t>19006135197</t>
  </si>
  <si>
    <t>954574780</t>
  </si>
  <si>
    <t>RUA JOÃO SOROMENHO,98</t>
  </si>
  <si>
    <t>32407704</t>
  </si>
  <si>
    <t>PATRICIA NAGEM MORALES VITORAZZO</t>
  </si>
  <si>
    <t>07:00/18:00 (3ª e 5ª)</t>
  </si>
  <si>
    <t xml:space="preserve">  12924638811</t>
  </si>
  <si>
    <t>985852777</t>
  </si>
  <si>
    <t>17313087</t>
  </si>
  <si>
    <t>PATRICIA RIUTO RAMOS</t>
  </si>
  <si>
    <t>ATAS (FONOAUDIOLOGO)</t>
  </si>
  <si>
    <t>07:30/19:30 (2ª) 07:30/13:30 (3ª,5ª E 6ª)</t>
  </si>
  <si>
    <t>ATAS (FONOAUDIÓLOGO)</t>
  </si>
  <si>
    <t>12240739632</t>
  </si>
  <si>
    <t>95785-8860</t>
  </si>
  <si>
    <t>RUA CAIO PRADO, 75 COML 126</t>
  </si>
  <si>
    <t>27348896</t>
  </si>
  <si>
    <t>PATRICIA RODRIGUES</t>
  </si>
  <si>
    <t>12927122816</t>
  </si>
  <si>
    <t>996713000</t>
  </si>
  <si>
    <t>AV PAPA JOÃO PAULO I,6600 BL 4 AP 11</t>
  </si>
  <si>
    <t>25161474</t>
  </si>
  <si>
    <t>PATRICIA TANAKA GOMES</t>
  </si>
  <si>
    <t>ASSIST TÉC SAÚDE I - exonerado</t>
  </si>
  <si>
    <t>19019546735</t>
  </si>
  <si>
    <t>973580232</t>
  </si>
  <si>
    <t>RUA EUGENIO BALABEN FILHO, 115</t>
  </si>
  <si>
    <t>VILA ODETE</t>
  </si>
  <si>
    <t>44264814</t>
  </si>
  <si>
    <t>PAULA APARECIDA DA SILVA LIMA</t>
  </si>
  <si>
    <t xml:space="preserve">13319203850 </t>
  </si>
  <si>
    <t>961217491</t>
  </si>
  <si>
    <t>RUA ANTONIO REQUIÃO, 414</t>
  </si>
  <si>
    <t>VILA HELENA</t>
  </si>
  <si>
    <t>42337615</t>
  </si>
  <si>
    <t>PAULA CRISTINA BONO</t>
  </si>
  <si>
    <t>06:30/15:30</t>
  </si>
  <si>
    <t>DIRETOR TÉC I - exonerado</t>
  </si>
  <si>
    <t xml:space="preserve">  13123262897</t>
  </si>
  <si>
    <t>959869192</t>
  </si>
  <si>
    <t>RUA CAETANO DE CAMPOS, 20 A</t>
  </si>
  <si>
    <t>28996526</t>
  </si>
  <si>
    <t>PAULA EIKO TAKAU BRINO</t>
  </si>
  <si>
    <t>13869450850</t>
  </si>
  <si>
    <t>995297870</t>
  </si>
  <si>
    <t>RUA PRINCESA ISABEL, 17 AP 254 A</t>
  </si>
  <si>
    <t>CHACARA SANTO ANTONIO</t>
  </si>
  <si>
    <t>26585955</t>
  </si>
  <si>
    <t>PAULA NOGUEIRA CAVALCANTE</t>
  </si>
  <si>
    <t xml:space="preserve">  12645224778</t>
  </si>
  <si>
    <t>982044081</t>
  </si>
  <si>
    <t>RUA ANTONIETA, 305</t>
  </si>
  <si>
    <t>26156131</t>
  </si>
  <si>
    <t>PAULO CESAR DE CAMPOS GOMES</t>
  </si>
  <si>
    <t>12:00/19:00 (4ª E 5ª) 13:00/19:00 (6ª)</t>
  </si>
  <si>
    <t>12520137721</t>
  </si>
  <si>
    <t>RUA MEMORIAL DE AIRES, 323</t>
  </si>
  <si>
    <t>JARDIM SÃO SAVEIRO</t>
  </si>
  <si>
    <t>17620990</t>
  </si>
  <si>
    <t>PAULO CESAR TEIXEIRA</t>
  </si>
  <si>
    <t>(4ª)12:00/08:00(5ª)</t>
  </si>
  <si>
    <t>17055996307</t>
  </si>
  <si>
    <t>RUA MARACA, 282 APTO 74</t>
  </si>
  <si>
    <t>VILA GUARANI</t>
  </si>
  <si>
    <t>00458071</t>
  </si>
  <si>
    <t>PAULO FERNANDO MOREIRA PINHEIRO</t>
  </si>
  <si>
    <t>(5ª)06:00/06:00(6ª)</t>
  </si>
  <si>
    <t xml:space="preserve">  18024329439</t>
  </si>
  <si>
    <t>ESTRADA DO ITAPETI, 100 QD 66 LT 41</t>
  </si>
  <si>
    <t>CIDADE PARQUELANDIA</t>
  </si>
  <si>
    <t>23333341</t>
  </si>
  <si>
    <t>PAULO GOUVEIA ROCHA</t>
  </si>
  <si>
    <t>(SAB)10:00/10:00(DOM) -       (DOM)19:00/11:00(2ª)</t>
  </si>
  <si>
    <t>19046958291</t>
  </si>
  <si>
    <t>RUA ARIZONA, 1051 BL 2 AP 82</t>
  </si>
  <si>
    <t>BROOKLIN NOVO</t>
  </si>
  <si>
    <t>17491148</t>
  </si>
  <si>
    <t>PAULO IVAN REZENDE DA SILVA</t>
  </si>
  <si>
    <t>12328793454</t>
  </si>
  <si>
    <t>RUA JOSÉ GONÇALVES,118-APTO 06</t>
  </si>
  <si>
    <t>NAZARÉ PAULISTA</t>
  </si>
  <si>
    <t>11624257</t>
  </si>
  <si>
    <t>PAULO SERGIO CAVALCANTE</t>
  </si>
  <si>
    <t xml:space="preserve">  10548641010</t>
  </si>
  <si>
    <t>RUA LUIS CARLOS PEIXOTO, 102</t>
  </si>
  <si>
    <t>JARDIM ETELVINA</t>
  </si>
  <si>
    <t>12842810</t>
  </si>
  <si>
    <t>PAULO SERGIO VIEIRA CAMARGO</t>
  </si>
  <si>
    <t xml:space="preserve">  12084784885</t>
  </si>
  <si>
    <t>RUA CONEGO EUGENIO LEITE, 1122 APTO. 12</t>
  </si>
  <si>
    <t>CERQ CESAR</t>
  </si>
  <si>
    <t>17119809</t>
  </si>
  <si>
    <t>PAULO SILAS RAMOS FILHO</t>
  </si>
  <si>
    <t>11:00/16:00 (3ª A 6ª)</t>
  </si>
  <si>
    <t xml:space="preserve">  18090350971</t>
  </si>
  <si>
    <t>RUA PAPA JOÃO XXIII, 102</t>
  </si>
  <si>
    <t>VL AMORIM</t>
  </si>
  <si>
    <t>27194395</t>
  </si>
  <si>
    <t>PEDRO EISENHUT</t>
  </si>
  <si>
    <t>P.S OFTALMOLOGIA</t>
  </si>
  <si>
    <t xml:space="preserve">  12459239876</t>
  </si>
  <si>
    <t>RUA JOAQUIM JOÃO FREDERICO MULEISER, 360</t>
  </si>
  <si>
    <t>VILA RUBENS</t>
  </si>
  <si>
    <t>10319198</t>
  </si>
  <si>
    <t>PEDRO LUIZ PIRES</t>
  </si>
  <si>
    <t xml:space="preserve">  18072926255</t>
  </si>
  <si>
    <t>RUA JABOTICABAL, 382</t>
  </si>
  <si>
    <t>PEDRO REINALDO COELHO</t>
  </si>
  <si>
    <t>ENFERMEIRO - exonerado</t>
  </si>
  <si>
    <t>17927084</t>
  </si>
  <si>
    <t>PRISCILA CHIARIONI PEIXOTO</t>
  </si>
  <si>
    <t>(4ª)14:00/10:00(5ª)</t>
  </si>
  <si>
    <t>19031932437</t>
  </si>
  <si>
    <t>PÇA ALEXANDRE FLEMING,40 APTO 101 A</t>
  </si>
  <si>
    <t>26404876</t>
  </si>
  <si>
    <t>PRISCILA DE OLIVEIRA NARA</t>
  </si>
  <si>
    <t>12703829819</t>
  </si>
  <si>
    <t>RUA CLÓVIS, 112</t>
  </si>
  <si>
    <t>27799284</t>
  </si>
  <si>
    <t>PRISCILLA DIAS LAMEGO</t>
  </si>
  <si>
    <t>13417951770</t>
  </si>
  <si>
    <t>RUA FRIEDRICH VON VOITH, 553 CASA 19</t>
  </si>
  <si>
    <t>NAÇÕES UNIDAS</t>
  </si>
  <si>
    <t>14257968</t>
  </si>
  <si>
    <t>QUITERIA APARECIDA ROSA</t>
  </si>
  <si>
    <t>10724105317</t>
  </si>
  <si>
    <t>VIELA  VEGA,35 ANT, 04-A</t>
  </si>
  <si>
    <t>PQ. PRIMAVERA</t>
  </si>
  <si>
    <t>10984256</t>
  </si>
  <si>
    <t>RAFAEL COSTANTINO STORCK OTTAVIANO</t>
  </si>
  <si>
    <t>19040988806</t>
  </si>
  <si>
    <t>RUA ALAMEDA TORRES, 119      234-A</t>
  </si>
  <si>
    <t>40601209</t>
  </si>
  <si>
    <t>RAFAEL FERREIRA BARTALINI</t>
  </si>
  <si>
    <t xml:space="preserve">  13290132810</t>
  </si>
  <si>
    <t>99296-3814</t>
  </si>
  <si>
    <t>AV CEL SEZEFREDO FAGUNDES, 1472 BL 1 AP 53 A</t>
  </si>
  <si>
    <t>24291745</t>
  </si>
  <si>
    <t>RAFAEL SORRENTI</t>
  </si>
  <si>
    <t>12962509225</t>
  </si>
  <si>
    <t>RUA DOS INGLESES, 586 AP 263</t>
  </si>
  <si>
    <t>MORRO DOS INGLESES</t>
  </si>
  <si>
    <t>19552201</t>
  </si>
  <si>
    <t>RAIMUNDA NOBRE DE ALMEIDA</t>
  </si>
  <si>
    <t>17033577816</t>
  </si>
  <si>
    <t>RUA PIRES DO RIO, 12</t>
  </si>
  <si>
    <t>RAIMUNDA NONATA LOPES</t>
  </si>
  <si>
    <t>RUA RAIMUNDO ALMEIDA DE ARAÚJO, 357</t>
  </si>
  <si>
    <t>VILA FLÓRIDA</t>
  </si>
  <si>
    <t>22041997</t>
  </si>
  <si>
    <t>RAMOS FERREIRA DE CARVALHO</t>
  </si>
  <si>
    <t xml:space="preserve">  12696943933</t>
  </si>
  <si>
    <t>RUA FRITZ REIMANN, 31</t>
  </si>
  <si>
    <t>55950630</t>
  </si>
  <si>
    <t>RAPHAEL EDUARDO DE ANDRADE MONTESINOS</t>
  </si>
  <si>
    <t>(5ª)07:00/07:00(6ª)</t>
  </si>
  <si>
    <t xml:space="preserve">  12944833601</t>
  </si>
  <si>
    <t>RUA TENENTE ANDREITTA,20</t>
  </si>
  <si>
    <t>30216385</t>
  </si>
  <si>
    <t>RAPHAEL SEBASTIAN DE SOUZA PINTO</t>
  </si>
  <si>
    <t>17:00/23:15</t>
  </si>
  <si>
    <t xml:space="preserve">  17071736004</t>
  </si>
  <si>
    <t>RUA MARIA ZINIL 114 AP 31 BL D</t>
  </si>
  <si>
    <t>21720859</t>
  </si>
  <si>
    <t>RAQUEL MARCIA POLVORA</t>
  </si>
  <si>
    <t>08:30/14:45</t>
  </si>
  <si>
    <t>12275449800</t>
  </si>
  <si>
    <t>RUA IGARITÉ, 660</t>
  </si>
  <si>
    <t>VL NILO</t>
  </si>
  <si>
    <t>29582661</t>
  </si>
  <si>
    <t>REGIANE RAMOS VALENTINO</t>
  </si>
  <si>
    <t>12587265772</t>
  </si>
  <si>
    <t>RUA CUSTÓDIO DE AGUIAR, 119 CASA 04</t>
  </si>
  <si>
    <t>B M PAULISTA</t>
  </si>
  <si>
    <t>REGINA BATALHA DA SILVA</t>
  </si>
  <si>
    <t>AUX SERV GER - transferido</t>
  </si>
  <si>
    <t>17491914</t>
  </si>
  <si>
    <t>REGINA CÉLIA ALVES DA SILVA LESSA</t>
  </si>
  <si>
    <t xml:space="preserve">  18076243969</t>
  </si>
  <si>
    <t>TRAVESSA PADRE VALIGNANI, 28, CASA 2</t>
  </si>
  <si>
    <t>VILA QUEIRÓZ</t>
  </si>
  <si>
    <t>08093194</t>
  </si>
  <si>
    <t>REGINA CÉLIA ARAUJO MORAES</t>
  </si>
  <si>
    <t xml:space="preserve">  10613416039</t>
  </si>
  <si>
    <t>RUA BOM JESUS, 81</t>
  </si>
  <si>
    <t>JARDIM KIDA</t>
  </si>
  <si>
    <t>08353550</t>
  </si>
  <si>
    <t>REGINA CÉLIA FELTRIN TOSI</t>
  </si>
  <si>
    <t xml:space="preserve">  12100902190</t>
  </si>
  <si>
    <t>RUA PROFESSOR LEOPOLDO PAPERINI, 150 - APTO 34</t>
  </si>
  <si>
    <t>REGINA CELIA SILVEIRA SEIXAS</t>
  </si>
  <si>
    <t>18653629</t>
  </si>
  <si>
    <t>REGINA DE SOUZA GAGLIARDI</t>
  </si>
  <si>
    <t xml:space="preserve">  12144339734</t>
  </si>
  <si>
    <t>RUA JOSÉ PIRES DE OLIVEIRA DIAS, 65</t>
  </si>
  <si>
    <t>JARDIM GUAPIRA</t>
  </si>
  <si>
    <t>24918942</t>
  </si>
  <si>
    <t>REGINA MARIA DE ARAUJO GOMES</t>
  </si>
  <si>
    <t>17039104170</t>
  </si>
  <si>
    <t>RUA FRANCISCO FOOT,18 APTO 21 BLOCO A</t>
  </si>
  <si>
    <t>17330855</t>
  </si>
  <si>
    <t>REGINA VIEIRA PEDRO</t>
  </si>
  <si>
    <t>06:15/12:30</t>
  </si>
  <si>
    <t xml:space="preserve">  10871352408</t>
  </si>
  <si>
    <t>RUA DONA INES MARTINS, 121</t>
  </si>
  <si>
    <t>01262286</t>
  </si>
  <si>
    <t>REGINALDO DE OLIVEIRA VASCONCELOS</t>
  </si>
  <si>
    <t xml:space="preserve">12:00/19:00 (2ª E 4ª) 12:00/18:00 (6º) </t>
  </si>
  <si>
    <t xml:space="preserve"> 18090351757</t>
  </si>
  <si>
    <t>RUA TUCANO, 506</t>
  </si>
  <si>
    <t>PORTAL LARANJEIRAS</t>
  </si>
  <si>
    <t>CAIEIRAS</t>
  </si>
  <si>
    <t>REGINALDO JOSÉ DE ALBUQUERQUE</t>
  </si>
  <si>
    <t>13649812</t>
  </si>
  <si>
    <t>REIA SILVIA ALVES DE ALMEIDA</t>
  </si>
  <si>
    <t xml:space="preserve">  12329576619</t>
  </si>
  <si>
    <t>RUA FELIPE DOS SANTOS FREIRE, 30</t>
  </si>
  <si>
    <t>VILA RICA</t>
  </si>
  <si>
    <t>32299591</t>
  </si>
  <si>
    <t>REINALDO BERNARDINO DA SILVA</t>
  </si>
  <si>
    <t xml:space="preserve"> 12777200892</t>
  </si>
  <si>
    <t>RUA MARIO RAMOS MACCA, 95</t>
  </si>
  <si>
    <t>06146779</t>
  </si>
  <si>
    <t>REINALDO MENDONÇA</t>
  </si>
  <si>
    <t>07:00/13:45 (3ª,4ª E 5ª)</t>
  </si>
  <si>
    <t xml:space="preserve">  18011358958</t>
  </si>
  <si>
    <t>RUA PANAMBI, 300</t>
  </si>
  <si>
    <t>ARUJAZINHO</t>
  </si>
  <si>
    <t>REJANE ANDRADE NEVES</t>
  </si>
  <si>
    <t>19:00/07:00 (6ª)</t>
  </si>
  <si>
    <t>AV DR. EMILIO RIBAS, 2468 - BL B - AP 45</t>
  </si>
  <si>
    <t>07050-001</t>
  </si>
  <si>
    <t>26102248</t>
  </si>
  <si>
    <t>REJANE ROSA FERREIRA</t>
  </si>
  <si>
    <t xml:space="preserve">  18078283658</t>
  </si>
  <si>
    <t>RUA JOSÉ BRUMATTI,2300</t>
  </si>
  <si>
    <t>RENAN DA SILVA BORGES</t>
  </si>
  <si>
    <t>RUA DONA ANTÔNIA, 1257 AP 6</t>
  </si>
  <si>
    <t>VILA DAS PALMEIRAS</t>
  </si>
  <si>
    <t>46659213</t>
  </si>
  <si>
    <t>RENAN DA SILVA SOLEMAR</t>
  </si>
  <si>
    <t xml:space="preserve">  16625165183  </t>
  </si>
  <si>
    <t>RUA CORONEL RAFAEL TOBIAS, 59</t>
  </si>
  <si>
    <t>29179776</t>
  </si>
  <si>
    <t>RENATA CRISTINA DE LIMA</t>
  </si>
  <si>
    <t>19006135723</t>
  </si>
  <si>
    <t>RUA RENATO, 249</t>
  </si>
  <si>
    <t>VILA RE</t>
  </si>
  <si>
    <t>24334475</t>
  </si>
  <si>
    <t>RENATA GABRIEL ALVES</t>
  </si>
  <si>
    <t>FATURAMENTO</t>
  </si>
  <si>
    <t>12545388965</t>
  </si>
  <si>
    <t>AV. WALDEMAR TIETZ, 1098 APTO 111 BLOCO A</t>
  </si>
  <si>
    <t>ARTUR ALVIM</t>
  </si>
  <si>
    <t>16109424</t>
  </si>
  <si>
    <t>RENATA MINHARRO ALVES</t>
  </si>
  <si>
    <t>07:30/12:30 (2ª A 5ª)</t>
  </si>
  <si>
    <t>12119209776</t>
  </si>
  <si>
    <t>RUA LOPES DE OLIVEIRA, 121</t>
  </si>
  <si>
    <t>RENATA MINHARRO ALVES.</t>
  </si>
  <si>
    <t>12:30/16:30 (4ª) 07:00/23:00 (6ª)</t>
  </si>
  <si>
    <t>21424633</t>
  </si>
  <si>
    <t>RENATO DE AQUINO PIMENTEL</t>
  </si>
  <si>
    <t>12275397142</t>
  </si>
  <si>
    <t>RUA MANOEL BERNARDO DE MEDEIROS,96 AP 34</t>
  </si>
  <si>
    <t>24889971</t>
  </si>
  <si>
    <t>RENILDO CASSIMIRO SANTOS</t>
  </si>
  <si>
    <t>18078053350</t>
  </si>
  <si>
    <t>RUA MADAME CURIE, 973 BL B AP 503</t>
  </si>
  <si>
    <t>06567004</t>
  </si>
  <si>
    <t>RENY SOUZA FREITAS</t>
  </si>
  <si>
    <t>ENFERM URG EMERG I</t>
  </si>
  <si>
    <t>10069965274</t>
  </si>
  <si>
    <t>RUA MANDAGUARI, 219</t>
  </si>
  <si>
    <t>92008428</t>
  </si>
  <si>
    <t>RICARDO ELISIO MAIA MACEDO</t>
  </si>
  <si>
    <t xml:space="preserve">  17033348752</t>
  </si>
  <si>
    <t>RUA TUPI, 79 APTO 81</t>
  </si>
  <si>
    <t>16680651</t>
  </si>
  <si>
    <t>RICARDO GOMES CAMACHO</t>
  </si>
  <si>
    <t>07:30/19:30 (2ª) 08:00/16:00 (4ª)</t>
  </si>
  <si>
    <t>13029933899</t>
  </si>
  <si>
    <t>RUA CAMPO LARGO,272</t>
  </si>
  <si>
    <t>VILA BERTIOGA</t>
  </si>
  <si>
    <t>RICARDO GOMES CAMACHO.</t>
  </si>
  <si>
    <t>08:00/17:00 (3ª) 07:00/20:00 (5ª)</t>
  </si>
  <si>
    <t>03161364</t>
  </si>
  <si>
    <t>RICARDO JOSÉ SALIM</t>
  </si>
  <si>
    <t>DIRETORIA TÉC</t>
  </si>
  <si>
    <t>09:00/19:00 (3ª E 4ª)</t>
  </si>
  <si>
    <t xml:space="preserve">  10031720061</t>
  </si>
  <si>
    <t>RUA ALVORADA DO SUL, 255</t>
  </si>
  <si>
    <t xml:space="preserve"> GUEDALA</t>
  </si>
  <si>
    <t>17355446</t>
  </si>
  <si>
    <t>RICARDO RUI RODRIGUES ROSA</t>
  </si>
  <si>
    <t>07:00/18:00 (3ª E 4ª)</t>
  </si>
  <si>
    <t xml:space="preserve">  12108458176</t>
  </si>
  <si>
    <t>RUA LIBANIO JOSÉ ANTONIO, 50 APTO 51 BLOCO A</t>
  </si>
  <si>
    <t>VILA LANZARA</t>
  </si>
  <si>
    <t>23234155</t>
  </si>
  <si>
    <t>RICARDO WOSNIAK DOS SANTOS</t>
  </si>
  <si>
    <t>(5ª)15:00/07:00(6ª)</t>
  </si>
  <si>
    <t xml:space="preserve">  13278201859</t>
  </si>
  <si>
    <t>RUA SILVESTRE VASCONCELOS CALMON, 486 APTO 1204 BL A</t>
  </si>
  <si>
    <t>18530277</t>
  </si>
  <si>
    <t>RITA DE CÁSSIA DOURADO DE MORAES</t>
  </si>
  <si>
    <t>AMB CLÍNICO II DERMATO</t>
  </si>
  <si>
    <t xml:space="preserve">  12223363581</t>
  </si>
  <si>
    <t>RUA CLARICE LISPECTOR, 301</t>
  </si>
  <si>
    <t>RITA DE CÁSSIA PEREIRA DE SOUZA</t>
  </si>
  <si>
    <t>RUA FLÓRIDA, 153</t>
  </si>
  <si>
    <t>CIDADE PQ SÃO LUIZ</t>
  </si>
  <si>
    <t>12893726</t>
  </si>
  <si>
    <t>RIVANEIDE APARECIDA DO NASCIMENTO SILVA</t>
  </si>
  <si>
    <t xml:space="preserve">    10676474176</t>
  </si>
  <si>
    <t>RUA MARINHO ARCANJO DOS SANTOS, 494 BL 229 AP 43</t>
  </si>
  <si>
    <t>03816539</t>
  </si>
  <si>
    <t>ROBERTO DE ALMEIDA DUARTE</t>
  </si>
  <si>
    <t>09:00/17:00 (2ª,5ª E 6ª) 08:00/11:00 (3ª) 14:00/17:00 (4ª)</t>
  </si>
  <si>
    <t xml:space="preserve">  12186399492</t>
  </si>
  <si>
    <t>RUA EDSON, 1318 AP 21</t>
  </si>
  <si>
    <t>CAMPO BELO</t>
  </si>
  <si>
    <t>ROBERTO DE ALMEIDA DUARTE.</t>
  </si>
  <si>
    <t xml:space="preserve">  12186399492  </t>
  </si>
  <si>
    <t>20139605</t>
  </si>
  <si>
    <t>ROBERTO DE SOUZA COUTO</t>
  </si>
  <si>
    <t xml:space="preserve">  12325066330</t>
  </si>
  <si>
    <t>RUA EUSONIA, 358 (ANTIGO 359)</t>
  </si>
  <si>
    <t>07050-010</t>
  </si>
  <si>
    <t>16937117</t>
  </si>
  <si>
    <t>ROBERTO GONÇALVES DA ROCHA</t>
  </si>
  <si>
    <t xml:space="preserve">  10724105333</t>
  </si>
  <si>
    <t>RUA SARGENTO ANDIRAS NOGUEIRA DE ABREU, 111</t>
  </si>
  <si>
    <t>ROBSON CARLOS BORROMEU</t>
  </si>
  <si>
    <t>ESTRADA DOS MORROS, 578</t>
  </si>
  <si>
    <t>JARDIM DA MAMÃE</t>
  </si>
  <si>
    <t>01057585</t>
  </si>
  <si>
    <t>RODAME JUSTINO</t>
  </si>
  <si>
    <t>12378786109</t>
  </si>
  <si>
    <t>RUA DONATO RIBEIRO, 188</t>
  </si>
  <si>
    <t>RODAME JUSTINO.</t>
  </si>
  <si>
    <t>07:00/19:00 (4ª) - 19:00/07:00 (dom/2ª)</t>
  </si>
  <si>
    <t>25476125</t>
  </si>
  <si>
    <t>RODRIGO DE LACERDA CORREA</t>
  </si>
  <si>
    <t xml:space="preserve">  12527520911</t>
  </si>
  <si>
    <t>ALAMEDA AMELIA, 192</t>
  </si>
  <si>
    <t>29694744</t>
  </si>
  <si>
    <t>ROGERIO ALVES DA SILVA</t>
  </si>
  <si>
    <t xml:space="preserve">  12791411897</t>
  </si>
  <si>
    <t>RUA ARTUR BERNARDES, 112</t>
  </si>
  <si>
    <t>VL CORREA</t>
  </si>
  <si>
    <t>19105043</t>
  </si>
  <si>
    <t>ROGÉRIO MENDES DA SILVA</t>
  </si>
  <si>
    <t>17018964146</t>
  </si>
  <si>
    <t>RUA OURO PRETO, 500</t>
  </si>
  <si>
    <t>11798976</t>
  </si>
  <si>
    <t>ROLANDO JORGE VARGAS MERCADO</t>
  </si>
  <si>
    <t>MÉDICO II - falecido</t>
  </si>
  <si>
    <t xml:space="preserve">  12016286433</t>
  </si>
  <si>
    <t>ALAMEDA SÃO LUIS, 532</t>
  </si>
  <si>
    <t>GRANJA VIANA</t>
  </si>
  <si>
    <t>COTIA</t>
  </si>
  <si>
    <t>11531398</t>
  </si>
  <si>
    <t>ROMILDA NUNES VERONEZE</t>
  </si>
  <si>
    <t>18071428324</t>
  </si>
  <si>
    <t>AVENIDA LEOPOLDO CUNHA, 287 (ANTIGO 12)</t>
  </si>
  <si>
    <t>VILA IRIS</t>
  </si>
  <si>
    <t>06675019</t>
  </si>
  <si>
    <t>RONALDO CUSTÓDIO</t>
  </si>
  <si>
    <t>18072646732</t>
  </si>
  <si>
    <t>RUA SALGADOS, 74</t>
  </si>
  <si>
    <t>JARDIM CELIA</t>
  </si>
  <si>
    <t>07657102</t>
  </si>
  <si>
    <t>ROSA SHIZUKA OKUBO</t>
  </si>
  <si>
    <t>07:00/19:00 (2ª) 08:00/14:00 (4ª) 11:00/13:00 (6ª)</t>
  </si>
  <si>
    <t>10853169583</t>
  </si>
  <si>
    <t>RUA APUCARANA, 220 AP 174</t>
  </si>
  <si>
    <t>14488727</t>
  </si>
  <si>
    <t>ROSALIA RODRIGUES DOS SANTOS</t>
  </si>
  <si>
    <t xml:space="preserve">  12080474024</t>
  </si>
  <si>
    <t>RUA FRANCISCO OTAVIANO, 323</t>
  </si>
  <si>
    <t>15144003</t>
  </si>
  <si>
    <t>ROSANA ALVES DA SILVA</t>
  </si>
  <si>
    <t>ALAMEDA AMELIA, 513 CASA 04</t>
  </si>
  <si>
    <t>15914098</t>
  </si>
  <si>
    <t>ROSANA ALVES DE ARAUJO</t>
  </si>
  <si>
    <t>05:45/12:00</t>
  </si>
  <si>
    <t xml:space="preserve">  12213262812</t>
  </si>
  <si>
    <t>RUA ELIAS DABARIAN, 361</t>
  </si>
  <si>
    <t>26664312</t>
  </si>
  <si>
    <t>ROSANA APARECIDA BENTO SANKOSKI</t>
  </si>
  <si>
    <t xml:space="preserve">  17055996706</t>
  </si>
  <si>
    <t>RUA SALETE, 39A</t>
  </si>
  <si>
    <t>JARDIM CACHOEIRA</t>
  </si>
  <si>
    <t>16936939</t>
  </si>
  <si>
    <t>ROSANA APARECIDA CAMARGO</t>
  </si>
  <si>
    <t>12357962897</t>
  </si>
  <si>
    <t>17102381</t>
  </si>
  <si>
    <t>ROSANA APARECIDA DE PAULO MANOCCHI</t>
  </si>
  <si>
    <t>12063372847</t>
  </si>
  <si>
    <t>RUA URUCARA, 64</t>
  </si>
  <si>
    <t>ROSANA APARECIDA MORAES</t>
  </si>
  <si>
    <t>RUA MARCOS RAMALHO, 41</t>
  </si>
  <si>
    <t>VILA HERMINIA</t>
  </si>
  <si>
    <t>02979-150</t>
  </si>
  <si>
    <t>ROSANA APARECIDA SARAIVA DE PAULA</t>
  </si>
  <si>
    <t>12463018145</t>
  </si>
  <si>
    <t>RUA PIRAI DO SUL, 601</t>
  </si>
  <si>
    <t>18839123</t>
  </si>
  <si>
    <t>ROSANA CÁSSIA DA SILVA</t>
  </si>
  <si>
    <t>12136924089</t>
  </si>
  <si>
    <t>RUA BRANCA SALES, 54</t>
  </si>
  <si>
    <t>VL MARANDUBA</t>
  </si>
  <si>
    <t>09043559</t>
  </si>
  <si>
    <t>ROSANA CHIARELLI</t>
  </si>
  <si>
    <t xml:space="preserve">  10614967462</t>
  </si>
  <si>
    <t>13-3388-2062</t>
  </si>
  <si>
    <t>11-9-8565-0131</t>
  </si>
  <si>
    <t>AV LUZIA ENCARNAÇÃO VIDAL, 405</t>
  </si>
  <si>
    <t>CAMPO DA AVIAÇÃO</t>
  </si>
  <si>
    <t>11702-370</t>
  </si>
  <si>
    <t>ROSANA DE MORAES BARBOSA</t>
  </si>
  <si>
    <t>ATAS (ASSISTENTE SOCIAL) - exonerado</t>
  </si>
  <si>
    <t>12244635076</t>
  </si>
  <si>
    <t>TRAVESSA DR. JOSÉ THON, 8A</t>
  </si>
  <si>
    <t>18651811</t>
  </si>
  <si>
    <t>ROSANA DE PAULA</t>
  </si>
  <si>
    <t>18076024620</t>
  </si>
  <si>
    <t>AV: TOMÉ DE SOUZA, 20 APTO 11</t>
  </si>
  <si>
    <t>29126850</t>
  </si>
  <si>
    <t>ROSANA ERICA CUNHA DOS SANTOS</t>
  </si>
  <si>
    <t>13071587774</t>
  </si>
  <si>
    <t>RUA PARACANA, 159 CASA 3</t>
  </si>
  <si>
    <t>18182387</t>
  </si>
  <si>
    <t>ROSANA FERNANDES DE SOUZA FRONTOURA</t>
  </si>
  <si>
    <t>12178346466</t>
  </si>
  <si>
    <t>ALAMEDA TUTÓIA, 11 FUNDOS</t>
  </si>
  <si>
    <t>01611805</t>
  </si>
  <si>
    <t>ROSANA LUCIA PAIVA DE SOUZA</t>
  </si>
  <si>
    <t xml:space="preserve">  12150064857</t>
  </si>
  <si>
    <t>RUA ANDORINHA, 500 - APTO. 433</t>
  </si>
  <si>
    <t>12154047</t>
  </si>
  <si>
    <t>ROSANA MANOCCHI</t>
  </si>
  <si>
    <t xml:space="preserve">  10853243503</t>
  </si>
  <si>
    <t>RUA DEZESSEIS, CASA 08</t>
  </si>
  <si>
    <t>23145726</t>
  </si>
  <si>
    <t>ROSANGELA APARECIDA BENTO NASCIMENTO</t>
  </si>
  <si>
    <t>12379520250</t>
  </si>
  <si>
    <t>RUA CARNAUBAIS,353</t>
  </si>
  <si>
    <t>CIDADE NOVA BONSUCESSO</t>
  </si>
  <si>
    <t>20211335</t>
  </si>
  <si>
    <t>ROSANGELA APARECIDA DA SILVA</t>
  </si>
  <si>
    <t>12442178771</t>
  </si>
  <si>
    <t>RUA JUREMA, 110</t>
  </si>
  <si>
    <t>45394274</t>
  </si>
  <si>
    <t>ROSANGELA APARECIDA DE OLIVEIRA</t>
  </si>
  <si>
    <t>13356051937</t>
  </si>
  <si>
    <t>RUA LEONI ALVES RODRIGUES, 765</t>
  </si>
  <si>
    <t>PQ SÃO RAFAEL</t>
  </si>
  <si>
    <t>18529052</t>
  </si>
  <si>
    <t>ROSANGELA GOMES DE SOUZA</t>
  </si>
  <si>
    <t>12169052102</t>
  </si>
  <si>
    <t>RUA SANTO ESTEVÃO, 96</t>
  </si>
  <si>
    <t>20264119</t>
  </si>
  <si>
    <t>ROSANGELA OLIVEIRA DA SILVA</t>
  </si>
  <si>
    <t xml:space="preserve">  12057120343</t>
  </si>
  <si>
    <t>RUA ANTONIO JOAQUIM LEME, 13</t>
  </si>
  <si>
    <t>JARDIM TRES MARIAS</t>
  </si>
  <si>
    <t>ROSANGELA OLIVEIRA DA SILVA.</t>
  </si>
  <si>
    <t>30073432</t>
  </si>
  <si>
    <t>ROSANGELA PALMIRA DE JESUS</t>
  </si>
  <si>
    <t>12806613894</t>
  </si>
  <si>
    <t>RUA ARTHUR RODRIGUES ALCANTARA, 56</t>
  </si>
  <si>
    <t>24216456</t>
  </si>
  <si>
    <t>ROSANGELA PEREIRA MACHADO</t>
  </si>
  <si>
    <t>12422803425</t>
  </si>
  <si>
    <t>RUA JOAQUIM JOÃO FREDERICO MUHLEISE, 360 CASA 1</t>
  </si>
  <si>
    <t>VL CIDINHA</t>
  </si>
  <si>
    <t>12705690</t>
  </si>
  <si>
    <t>ROSANIA MARQUES ANTONIO DOS SANTOS</t>
  </si>
  <si>
    <t xml:space="preserve">  12136989695</t>
  </si>
  <si>
    <t>RUA ROZO LAGO, 58</t>
  </si>
  <si>
    <t>IMIRIM</t>
  </si>
  <si>
    <t>15683848</t>
  </si>
  <si>
    <t>ROSE MEIRE DE FREITAS SANTOS</t>
  </si>
  <si>
    <t>18:00/06:00 (2ª E 4ª) 18:00/24:00 (5ª)</t>
  </si>
  <si>
    <t>ENFERMEIRO - afastado</t>
  </si>
  <si>
    <t xml:space="preserve">  12123872093</t>
  </si>
  <si>
    <t>RUA SOLDADO ALMIR BERNARDO, 6</t>
  </si>
  <si>
    <t>55134578</t>
  </si>
  <si>
    <t>ROSECLEIDE MARIA NEVES MARTINS</t>
  </si>
  <si>
    <t xml:space="preserve">  12403510361</t>
  </si>
  <si>
    <t>RUA JACAREZINHO, 235</t>
  </si>
  <si>
    <t>ROSELI ADRIANA DA SILVA</t>
  </si>
  <si>
    <t>AV PRINCIPE DE GALES, 270 BL 06 AP 34</t>
  </si>
  <si>
    <t>JD SANTA INES</t>
  </si>
  <si>
    <t>07141-450</t>
  </si>
  <si>
    <t>22719467</t>
  </si>
  <si>
    <t>ROSELI FELIZARDO SAMPAIO</t>
  </si>
  <si>
    <t>18076218778</t>
  </si>
  <si>
    <t>RUA MARIA CELESTE DOS SANTOS, 29</t>
  </si>
  <si>
    <t>14969416</t>
  </si>
  <si>
    <t>ROSELI MARIA DOS SANTOS</t>
  </si>
  <si>
    <t>AUX SERV GER - extinção de contrato</t>
  </si>
  <si>
    <t xml:space="preserve"> 10774630342  </t>
  </si>
  <si>
    <t>AV. PAULISTANA,23</t>
  </si>
  <si>
    <t>19741857</t>
  </si>
  <si>
    <t>ROSELI SOBRAL MONTEIRO</t>
  </si>
  <si>
    <t xml:space="preserve"> 12198646031</t>
  </si>
  <si>
    <t>RUA FREIRE DE ANDRADE, 425</t>
  </si>
  <si>
    <t>21947642</t>
  </si>
  <si>
    <t>ROSELY APARECIDA SILVA FERREIRA</t>
  </si>
  <si>
    <t xml:space="preserve">  18078857301</t>
  </si>
  <si>
    <t>ALAMEDA DOS EUCALÍPTOS, 110 CASA 1</t>
  </si>
  <si>
    <t>JARDIM JOANA D'ARC</t>
  </si>
  <si>
    <t>20552691</t>
  </si>
  <si>
    <t>ROSEMARI ALVES KLING</t>
  </si>
  <si>
    <t>12336265372</t>
  </si>
  <si>
    <t>RUA ALBERTO HINOTO BENTO, 500 AP 13 ED ILHA BELA</t>
  </si>
  <si>
    <t>19552009</t>
  </si>
  <si>
    <t>ROSEMEIRE APARECIDA VITOR</t>
  </si>
  <si>
    <t>17045473980</t>
  </si>
  <si>
    <t>RUA SANTA TEREZA, 523</t>
  </si>
  <si>
    <t>19106934</t>
  </si>
  <si>
    <t>ROSEMEIRE DA SILVA</t>
  </si>
  <si>
    <t>12243699925</t>
  </si>
  <si>
    <t>RUA CRISTOVÃO COLOMBO, Nº 241, ANT. 55/2</t>
  </si>
  <si>
    <t>16536460</t>
  </si>
  <si>
    <t>ROSEMEIRE DE OLIVEIRA CAMPOS</t>
  </si>
  <si>
    <t xml:space="preserve">  18004344890</t>
  </si>
  <si>
    <t>RUA MARIA DE FÁTIMA KIDA, 408</t>
  </si>
  <si>
    <t>20367890</t>
  </si>
  <si>
    <t>ROSEMEIRE DOS SANTOS</t>
  </si>
  <si>
    <t xml:space="preserve"> 12422921061</t>
  </si>
  <si>
    <t>AV: EMILIO RIBAS, 2700 AP 03</t>
  </si>
  <si>
    <t>17102184</t>
  </si>
  <si>
    <t>ROSEMEIRE RODRIGUES DE ABREU MOURA</t>
  </si>
  <si>
    <t>12029333621</t>
  </si>
  <si>
    <t>9675-2502/96752-5023</t>
  </si>
  <si>
    <t>RUA ANTONIO NADER, 95 CASA 2</t>
  </si>
  <si>
    <t>26664241</t>
  </si>
  <si>
    <t>ROSEMEIRE SANTOS DE MEDEIROS</t>
  </si>
  <si>
    <t xml:space="preserve">  12450853636</t>
  </si>
  <si>
    <t>RUA JOSÉ MANUEL LOPES, 241</t>
  </si>
  <si>
    <t>17102403</t>
  </si>
  <si>
    <t>ROSEMEIRE VALERO CAMPOS</t>
  </si>
  <si>
    <t>12191041967</t>
  </si>
  <si>
    <t>RUA DR. JOÃO AYRES DE QUEIROZ, 22</t>
  </si>
  <si>
    <t>13999560</t>
  </si>
  <si>
    <t>ROSENI DI GENOVA ALMEIDA</t>
  </si>
  <si>
    <t xml:space="preserve">  18077801906</t>
  </si>
  <si>
    <t>RUA MARIA AP JESUS OLIVEIRA, 87</t>
  </si>
  <si>
    <t>JARDIM ODORICO PEREIRA</t>
  </si>
  <si>
    <t>15912702</t>
  </si>
  <si>
    <t>ROSENITA MILAGROS FORNOS PEREIRA</t>
  </si>
  <si>
    <t>12123512348</t>
  </si>
  <si>
    <t>RUA  CANOA QUEBRADA,27</t>
  </si>
  <si>
    <t>25350059</t>
  </si>
  <si>
    <t>ROSI DE LOURDES BRANDINO</t>
  </si>
  <si>
    <t>AUXILIAR DE SAÚDE - abandono</t>
  </si>
  <si>
    <t>10771784128</t>
  </si>
  <si>
    <t>RUA MEDEIROS FURTADO, 72 CASA 2</t>
  </si>
  <si>
    <t>VILA FORMOSA</t>
  </si>
  <si>
    <t>16764702</t>
  </si>
  <si>
    <t>ROSIANE MARIA DA SILVA</t>
  </si>
  <si>
    <t>12525879408</t>
  </si>
  <si>
    <t>RUA JACOB, 155 APTO 32</t>
  </si>
  <si>
    <t>17798902</t>
  </si>
  <si>
    <t>ROSICLEIA SOARES MATEUS DA SILVA</t>
  </si>
  <si>
    <t>ADM INFORMÁTICA</t>
  </si>
  <si>
    <t>12180871645</t>
  </si>
  <si>
    <t>RUA ARAUÃ, 94</t>
  </si>
  <si>
    <t>PQ. JANDAIA</t>
  </si>
  <si>
    <t>41038139</t>
  </si>
  <si>
    <t>ROSILDA MOTA DOS SANTOS</t>
  </si>
  <si>
    <t xml:space="preserve">  20439990747</t>
  </si>
  <si>
    <t>RUA FREIRE DE ANDRADE, 913</t>
  </si>
  <si>
    <t>16243824</t>
  </si>
  <si>
    <t>ROSILEIDE TIMOTEO DE SOUZA</t>
  </si>
  <si>
    <t xml:space="preserve">  12126218122</t>
  </si>
  <si>
    <t>RUA 2º SARGENTO RUBENS LEITE, 35</t>
  </si>
  <si>
    <t>09077851</t>
  </si>
  <si>
    <t>ROSILENE DIAS DOS SANTOS</t>
  </si>
  <si>
    <t xml:space="preserve">  12107273091</t>
  </si>
  <si>
    <t>RUA QUATRO DE FEVEREIRO, 177</t>
  </si>
  <si>
    <t>23002010</t>
  </si>
  <si>
    <t>ROSIMEIRE RONDINA DOS REIS</t>
  </si>
  <si>
    <t xml:space="preserve">  17040290691 </t>
  </si>
  <si>
    <t>964943616/986567810</t>
  </si>
  <si>
    <t>RUA GERALDO ALVES CELESTINO, 251 APTO.; 31 BL E</t>
  </si>
  <si>
    <t>26743108</t>
  </si>
  <si>
    <t>ROSIMERY DA SILVA BORGES</t>
  </si>
  <si>
    <t>17045473263</t>
  </si>
  <si>
    <t>RUA COIMBRA, 212</t>
  </si>
  <si>
    <t>JARDIM MARIA CLARA</t>
  </si>
  <si>
    <t>16694857</t>
  </si>
  <si>
    <t>ROZANGELA COQUEIRO DE SOUZA CARVALHO</t>
  </si>
  <si>
    <t>12042715230</t>
  </si>
  <si>
    <t>RUA VINTE E SETE DE JUNHO, 21 - CS 2</t>
  </si>
  <si>
    <t>VILA ZATT</t>
  </si>
  <si>
    <t>PIRITBUBA</t>
  </si>
  <si>
    <t>17699551</t>
  </si>
  <si>
    <t>RUBIA JORGE ESTEVAM</t>
  </si>
  <si>
    <t xml:space="preserve">  12198416303</t>
  </si>
  <si>
    <t>RUA GERALDO ALVES CELESTINO, 241 BL D AP14</t>
  </si>
  <si>
    <t>29726083</t>
  </si>
  <si>
    <t>RUBIA LOURENÇO</t>
  </si>
  <si>
    <t>13034719891</t>
  </si>
  <si>
    <t>RUA THOMAZ CYRO POZZI, 220 CASA 1</t>
  </si>
  <si>
    <t>12620122</t>
  </si>
  <si>
    <t>RUBNICE OLIVEIRA DOS SANTOS DE MORAIS</t>
  </si>
  <si>
    <t xml:space="preserve">  10684713370</t>
  </si>
  <si>
    <t>AL DNA SINHASINHA, 22 AP 306</t>
  </si>
  <si>
    <t>CIDADE JARDIM</t>
  </si>
  <si>
    <t>10812733</t>
  </si>
  <si>
    <t>RUTE JANE DE FREITAS</t>
  </si>
  <si>
    <t xml:space="preserve"> 10760555254  </t>
  </si>
  <si>
    <t>RUA GUAJARAS, 623</t>
  </si>
  <si>
    <t>35856361</t>
  </si>
  <si>
    <t>RUTE MOTTA DE SOUZA</t>
  </si>
  <si>
    <t xml:space="preserve">  12414902185</t>
  </si>
  <si>
    <t>RUA JEREMOABO, 555</t>
  </si>
  <si>
    <t>12937491</t>
  </si>
  <si>
    <t>RUTH DE OLIVEIRA PEDRO DA SILVA</t>
  </si>
  <si>
    <t>18078283046</t>
  </si>
  <si>
    <t>AV TREZ,60BL 24 AP 22</t>
  </si>
  <si>
    <t>09581391</t>
  </si>
  <si>
    <t>RUTH MIRANDA DOS ANJOS PEREIRA</t>
  </si>
  <si>
    <t xml:space="preserve"> 18078247740</t>
  </si>
  <si>
    <t>993959702/973321761</t>
  </si>
  <si>
    <t>RUA RAIMUNDO PALMA 257 CS 2</t>
  </si>
  <si>
    <t>08818150</t>
  </si>
  <si>
    <t>RUTH NEIDE APARECIDA DA SILVA</t>
  </si>
  <si>
    <t>RUA FRANCISCO ARLINDO PINTO, 23</t>
  </si>
  <si>
    <t>30359842</t>
  </si>
  <si>
    <t>SAMAR MOHAMAD EL HARATI KADOURAH</t>
  </si>
  <si>
    <t>08:00/18:30 (3ª E 4ª)</t>
  </si>
  <si>
    <t>RUA PROF PEDREIRA DE FREITAS, 372 APTO 22 B</t>
  </si>
  <si>
    <t>18180327</t>
  </si>
  <si>
    <t>SAMARA LAMPE NARCISO</t>
  </si>
  <si>
    <t>RECEPÇÃO RH</t>
  </si>
  <si>
    <t>07:00/16:00 (2ª,5ª) 08:00/17:00 (3ª,4ª,6ª)</t>
  </si>
  <si>
    <t>RUA VENANCIO AIRES, 246 BL 02 AP 04</t>
  </si>
  <si>
    <t>25783876</t>
  </si>
  <si>
    <t>SANDRA APARECIDA BARTHOSKE</t>
  </si>
  <si>
    <t xml:space="preserve">  12236928434</t>
  </si>
  <si>
    <t>RUA JAQUIM FELICIO, 209</t>
  </si>
  <si>
    <t>PQ ALVORADA</t>
  </si>
  <si>
    <t>17699924</t>
  </si>
  <si>
    <t>SANDRA APARECIDA MATHIAS DE ALMEIDA</t>
  </si>
  <si>
    <t>RUA ZITA, 55</t>
  </si>
  <si>
    <t>25721889</t>
  </si>
  <si>
    <t>SANDRA DA ROCHA PEREIRA DE AZEVEDO</t>
  </si>
  <si>
    <t>12505988929</t>
  </si>
  <si>
    <t>RUA VALDIMIRO LOURENTINO PESSOA, 544</t>
  </si>
  <si>
    <t>15811396</t>
  </si>
  <si>
    <t>SANDRA DA ROCHA TITARA</t>
  </si>
  <si>
    <t>10856151952</t>
  </si>
  <si>
    <t>RUA ILHA DAS FLORES, 69 B</t>
  </si>
  <si>
    <t>VILA UNIÃO</t>
  </si>
  <si>
    <t>20771410</t>
  </si>
  <si>
    <t>SANDRA MARA VACARE</t>
  </si>
  <si>
    <t>17045473670</t>
  </si>
  <si>
    <t>95381712-963854419</t>
  </si>
  <si>
    <t>RUA JACINTO, 446, bl 8 ap 22</t>
  </si>
  <si>
    <t>MARIA DIRCE</t>
  </si>
  <si>
    <t>13967256</t>
  </si>
  <si>
    <t>SANDRA MARISA DA SILVA</t>
  </si>
  <si>
    <t>10853371773</t>
  </si>
  <si>
    <t>RUA BROOK TAYLOR, 129</t>
  </si>
  <si>
    <t>JARDIM COIMBRA</t>
  </si>
  <si>
    <t>18835897</t>
  </si>
  <si>
    <t>SANDRA REGINA DE OLIVEIRA FERREIRA</t>
  </si>
  <si>
    <t>12151923039</t>
  </si>
  <si>
    <t>RUA FRANCISCO FOOT, APTO 2A BLOCO 7</t>
  </si>
  <si>
    <t>20014684</t>
  </si>
  <si>
    <t>SANDRA REGINA PILÃO LOPES SIQUEIRA</t>
  </si>
  <si>
    <t>06:30/12:45 (2ª,4ª, 6ª) 13:00/19:15 (3ª,5ª)</t>
  </si>
  <si>
    <t>17045470833</t>
  </si>
  <si>
    <t>RUA TUIUTI, 589 - AP. 53 - BL 02</t>
  </si>
  <si>
    <t>20553129</t>
  </si>
  <si>
    <t>SANDRA REGINA SAMPAIO OLIVEIRA</t>
  </si>
  <si>
    <t>12284578073</t>
  </si>
  <si>
    <t>RUA AUGUSTA DOS SANTOS AUGUSTA, 449 CASA</t>
  </si>
  <si>
    <t>25523562</t>
  </si>
  <si>
    <t>SANDRO FERREIRA CALDEIRA</t>
  </si>
  <si>
    <t>12985769533</t>
  </si>
  <si>
    <t>RUA CONDE LUIZ EDUARDO MATARAZZO, 03 AP 513 BL 03</t>
  </si>
  <si>
    <t>BUTANTA</t>
  </si>
  <si>
    <t>19347646</t>
  </si>
  <si>
    <t>SARA MARIA COSTA</t>
  </si>
  <si>
    <t xml:space="preserve">  18076317296</t>
  </si>
  <si>
    <t>RUA UM, 421</t>
  </si>
  <si>
    <t>VILA IZABEL</t>
  </si>
  <si>
    <t>25422972</t>
  </si>
  <si>
    <t>SARA RENATA DOS SANTOS</t>
  </si>
  <si>
    <t>12989291816</t>
  </si>
  <si>
    <t>RUA DOMINGOS DA COSTA MOTA, 275 AP 122C</t>
  </si>
  <si>
    <t>17098702</t>
  </si>
  <si>
    <t>SATIRO ORITA</t>
  </si>
  <si>
    <t>19:00/07:00 (3ª) 07:00/19:00 (5ª)</t>
  </si>
  <si>
    <t>12450317890</t>
  </si>
  <si>
    <t>RUA CAPIGAI, 53</t>
  </si>
  <si>
    <t>SATIRO ORITA.</t>
  </si>
  <si>
    <t>08:00/12:00 (2ª) 07:00/19:00 (3ª) 07:00/11:00 (4ª)</t>
  </si>
  <si>
    <t>30073745</t>
  </si>
  <si>
    <t>SEBASTIANA APARECIDA S SANTOS</t>
  </si>
  <si>
    <t>12016920779</t>
  </si>
  <si>
    <t>RUA TARSO FRAGOSO, 106</t>
  </si>
  <si>
    <t>PQ DAS NAÇÕES</t>
  </si>
  <si>
    <t>05850218</t>
  </si>
  <si>
    <t>SEBASTIÃO MARCOS BONFIM SILVA</t>
  </si>
  <si>
    <t>19019024674</t>
  </si>
  <si>
    <t>RUA CORBELIA,235 BL 6 AP 4</t>
  </si>
  <si>
    <t>SELMA ALICE MARANHÃO DOS SANTOS</t>
  </si>
  <si>
    <t>14:30/18:30</t>
  </si>
  <si>
    <t>10746748385</t>
  </si>
  <si>
    <t>RUA MARTINIANO DE CARVALHO, 629</t>
  </si>
  <si>
    <t>09358070</t>
  </si>
  <si>
    <t>SELMA DA SILVA COBIAK</t>
  </si>
  <si>
    <t xml:space="preserve">  18078211347  </t>
  </si>
  <si>
    <t>AV: CELSO GARCIA, 1907 BLOCO 25 APTO 104</t>
  </si>
  <si>
    <t>BELEM</t>
  </si>
  <si>
    <t>19554489</t>
  </si>
  <si>
    <t>SELMA REGINA DE QUEIROZ.</t>
  </si>
  <si>
    <t xml:space="preserve">  12340533246</t>
  </si>
  <si>
    <t>RUA ORLANDO SILVA, 150</t>
  </si>
  <si>
    <t>JARDIM OLIVEIRA II</t>
  </si>
  <si>
    <t>14920222</t>
  </si>
  <si>
    <t>SELMA RIBEIRO DA SILVA</t>
  </si>
  <si>
    <t xml:space="preserve">  10856288079</t>
  </si>
  <si>
    <t>RUA DR.JORGE BUAIRIDE,41</t>
  </si>
  <si>
    <t>16641000</t>
  </si>
  <si>
    <t>SELMA RODRIGUES DA SILVA</t>
  </si>
  <si>
    <t>11:00/20:00</t>
  </si>
  <si>
    <t>12186193355</t>
  </si>
  <si>
    <t>RUA: JOÃO VENTURA BATISTA, 282</t>
  </si>
  <si>
    <t>04066725</t>
  </si>
  <si>
    <t>SERGIO BRANCO SOARES JÚNIOR</t>
  </si>
  <si>
    <t xml:space="preserve">  19004491247</t>
  </si>
  <si>
    <t>RUA TOCANTINA, 501-CS15</t>
  </si>
  <si>
    <t>50981558</t>
  </si>
  <si>
    <t>SERGIO DE AZEVEDO AROCA</t>
  </si>
  <si>
    <t xml:space="preserve">  17023776182</t>
  </si>
  <si>
    <t>RUA JORGE TIBIRIÇA, 565 AP 121</t>
  </si>
  <si>
    <t>07404048</t>
  </si>
  <si>
    <t>SERGIO LUIZ BERGAMASCHI</t>
  </si>
  <si>
    <t>10611767586</t>
  </si>
  <si>
    <t>RUA HORACIO RODRIGUES, 254</t>
  </si>
  <si>
    <t>07443180</t>
  </si>
  <si>
    <t>SÉRVULO BARROS MIRANDA</t>
  </si>
  <si>
    <t>10426391486</t>
  </si>
  <si>
    <t>RUA SÃO PEDRO, 222</t>
  </si>
  <si>
    <t>04289434</t>
  </si>
  <si>
    <t>SHIGUETAKA SATO</t>
  </si>
  <si>
    <t xml:space="preserve">  10559547037</t>
  </si>
  <si>
    <t>985293298/973183503</t>
  </si>
  <si>
    <t>RUA GAL GURJÃO, 55</t>
  </si>
  <si>
    <t>13492407</t>
  </si>
  <si>
    <t>SHIRLEY APARECIDA  BATISTA DE CARVALHO</t>
  </si>
  <si>
    <t xml:space="preserve"> 10782673640</t>
  </si>
  <si>
    <t>RUA FORMOSA, 82</t>
  </si>
  <si>
    <t>FLOR DA MONTANHA</t>
  </si>
  <si>
    <t>18430568</t>
  </si>
  <si>
    <t>SHIRLEY APARECIDA DA SILVA</t>
  </si>
  <si>
    <t>12302575573</t>
  </si>
  <si>
    <t>RUA ANDORINHA DA MATA, 29 AP 22B</t>
  </si>
  <si>
    <t>21867905</t>
  </si>
  <si>
    <t>SHIRLEY CRISTINA DA SILVA</t>
  </si>
  <si>
    <t>12397224307</t>
  </si>
  <si>
    <t>RUA DONA MARIA DE CASTRO, 60</t>
  </si>
  <si>
    <t>11678308</t>
  </si>
  <si>
    <t>SIDNEI FURLANI</t>
  </si>
  <si>
    <t>10837437250</t>
  </si>
  <si>
    <t>RUA MORADA NOVA DE MINAS, 347</t>
  </si>
  <si>
    <t>17328951</t>
  </si>
  <si>
    <t>SIDNEI PRIETO BALSALOBRE</t>
  </si>
  <si>
    <t xml:space="preserve">  18076600796</t>
  </si>
  <si>
    <t>RUA FRANCISCO FOOT, APTO 3B BLOCO 11</t>
  </si>
  <si>
    <t>SANATÓRIO PADRE BENTO</t>
  </si>
  <si>
    <t>08093171</t>
  </si>
  <si>
    <t>SILAS ALVES NOGUEIRA</t>
  </si>
  <si>
    <t>10423662586</t>
  </si>
  <si>
    <t>RUA FRANCISCO FOOT, APTO 1A BLOCO 19</t>
  </si>
  <si>
    <t>20449601</t>
  </si>
  <si>
    <t>SILMARA DO CARMO JACOB DE OLIVEIRA</t>
  </si>
  <si>
    <t>12188946024</t>
  </si>
  <si>
    <t>RUA JESUINO RABELO, 369 AP 21 B</t>
  </si>
  <si>
    <t>SILVANA COSTA OLIVEIRA</t>
  </si>
  <si>
    <t>RUA MARIA INES, 770 A</t>
  </si>
  <si>
    <t>23108394</t>
  </si>
  <si>
    <t>SILVANA DA CRUZ</t>
  </si>
  <si>
    <t xml:space="preserve">  12433406104</t>
  </si>
  <si>
    <t>RUA JUSCELINO KUBISHEKI DE OLIVEIRA, 3000 T3AP 21</t>
  </si>
  <si>
    <t>18288183</t>
  </si>
  <si>
    <t>SILVANA TOLEDO</t>
  </si>
  <si>
    <t>07:00/13:15 (2ª) 13:00/19:15 (3,4,5,6ª)</t>
  </si>
  <si>
    <t xml:space="preserve">  12382262089</t>
  </si>
  <si>
    <t>AV BRIGADEIRO FARIA LIMA 1451 APTO 113 B2</t>
  </si>
  <si>
    <t>20553640</t>
  </si>
  <si>
    <t>SILVANIA DA SILVA FERREIRA</t>
  </si>
  <si>
    <t>12285464454</t>
  </si>
  <si>
    <t>RUA FRANCISCO FOOT,12 AP 41</t>
  </si>
  <si>
    <t>22186935</t>
  </si>
  <si>
    <t>SILVIA ALVES DA SILVA CARVALHO</t>
  </si>
  <si>
    <t>12302330015</t>
  </si>
  <si>
    <t>RUA HÉLIO MANZONI, 338 AP 408</t>
  </si>
  <si>
    <t>22069625</t>
  </si>
  <si>
    <t>SILVIA APARECIDA SILVA</t>
  </si>
  <si>
    <t xml:space="preserve">  12539473336 </t>
  </si>
  <si>
    <t>RUA JOSÉ SANTINO DA SILVA, 123</t>
  </si>
  <si>
    <t>18002300</t>
  </si>
  <si>
    <t>SILVIA JOANA BARBIERI SANTOS</t>
  </si>
  <si>
    <t>07:00/18:00 (5ª E 6ª)</t>
  </si>
  <si>
    <t>12458231715</t>
  </si>
  <si>
    <t>RUA BENTO ARAUJO, 149 AP 94C</t>
  </si>
  <si>
    <t>BARRO BRANCO</t>
  </si>
  <si>
    <t>SILVIA JOANA BARBIERI SANTOS.</t>
  </si>
  <si>
    <t>16182499</t>
  </si>
  <si>
    <t>SILVIA REGINA MARTINS</t>
  </si>
  <si>
    <t>07:00/15:00 (2ª E 6ª) - 07:00/13:00 (4ª)</t>
  </si>
  <si>
    <t xml:space="preserve"> 17048145836</t>
  </si>
  <si>
    <t>RUA TAIPU, 288 AP 72</t>
  </si>
  <si>
    <t>PACAEMBU</t>
  </si>
  <si>
    <t>30977945</t>
  </si>
  <si>
    <t>SIMONE APARECIDA DE OLIVEIRA</t>
  </si>
  <si>
    <t>ENFERM URG EMERG</t>
  </si>
  <si>
    <t xml:space="preserve">  12742724933</t>
  </si>
  <si>
    <t>RUA FLORO DE OLIVEIRA,415 CS 16B</t>
  </si>
  <si>
    <t>22666620</t>
  </si>
  <si>
    <t>SIMONE APARECIDA DOS SANTOS MOREIRA</t>
  </si>
  <si>
    <t>ESTOMIA</t>
  </si>
  <si>
    <t>12464598188</t>
  </si>
  <si>
    <t>RUA RIO BIRIGUI, 365</t>
  </si>
  <si>
    <t>16940511</t>
  </si>
  <si>
    <t>SIMONE APARECIDA PINTO</t>
  </si>
  <si>
    <t>07:00/13:00</t>
  </si>
  <si>
    <t>RUA JOSÉ MARCONDES BENEDICTOR, 324</t>
  </si>
  <si>
    <t>21667342</t>
  </si>
  <si>
    <t>SIMONE BATISTA DOS SANTOS RODRIGUES</t>
  </si>
  <si>
    <t xml:space="preserve">  12293868798</t>
  </si>
  <si>
    <t>98431-8308</t>
  </si>
  <si>
    <t>RUA ALICE CIPRIANO SILVA, 122</t>
  </si>
  <si>
    <t>JARDIM VERA</t>
  </si>
  <si>
    <t>24777345</t>
  </si>
  <si>
    <t>SIMONE COELHO CASSIMIRO</t>
  </si>
  <si>
    <t>12552456857</t>
  </si>
  <si>
    <t>AV TRES, 130 BL 28 AP 14</t>
  </si>
  <si>
    <t>21841254</t>
  </si>
  <si>
    <t>SIMONE CRISTIANE FREITAS</t>
  </si>
  <si>
    <t>12479420932</t>
  </si>
  <si>
    <t>SIMONE DA SILVA NORONHA COELHO</t>
  </si>
  <si>
    <t>RUA GERALDO ALVES CELESTINO, 251 BL F AP 11</t>
  </si>
  <si>
    <t>19741057</t>
  </si>
  <si>
    <t>SIMONE EVANGELISTA DOS SANTOS EGEA</t>
  </si>
  <si>
    <t>12108094506</t>
  </si>
  <si>
    <t>RUA GULHERMINO LIMA, 211</t>
  </si>
  <si>
    <t>23622616</t>
  </si>
  <si>
    <t>SIMONE PIMENTEL BITTENCOURT</t>
  </si>
  <si>
    <t>19004218796</t>
  </si>
  <si>
    <t>RUA MARRET, 97 AP 22 VB</t>
  </si>
  <si>
    <t>19555277</t>
  </si>
  <si>
    <t>SIMONE RIBEIRO TEIXEIRA</t>
  </si>
  <si>
    <t>12383333109</t>
  </si>
  <si>
    <t>AV. NOSSA SENHORA MÃE DOS HOMENS, Nº 1115 APT: 23 BL 1 CATANIA</t>
  </si>
  <si>
    <t>24775746</t>
  </si>
  <si>
    <t>SIMONE RODRIGUES CARVALHO MUCCI</t>
  </si>
  <si>
    <t>12544010748</t>
  </si>
  <si>
    <t>RUA OSCAR BARBOSA, 96</t>
  </si>
  <si>
    <t>07070-109</t>
  </si>
  <si>
    <t>37016195</t>
  </si>
  <si>
    <t>SIMONI BATISTA DA SILVA</t>
  </si>
  <si>
    <t xml:space="preserve">  12419396881</t>
  </si>
  <si>
    <t>RUA FLOR DE OLIVEIRA, 415 C16 B</t>
  </si>
  <si>
    <t>24830857</t>
  </si>
  <si>
    <t>SOLANGE APARECIDA FONSECA</t>
  </si>
  <si>
    <t xml:space="preserve">  12497526151</t>
  </si>
  <si>
    <t>RUA DOMINGOS BISPO DE OLIVEIRA, 27</t>
  </si>
  <si>
    <t>JARDIM MARIA DO CARMO</t>
  </si>
  <si>
    <t>15226281</t>
  </si>
  <si>
    <t>SOLANGE APARECIDA MILANO FRIEDRICH REHSE</t>
  </si>
  <si>
    <t xml:space="preserve">  12077733553</t>
  </si>
  <si>
    <t>RUA APORÉ, 452 - CS 2</t>
  </si>
  <si>
    <t>15913432</t>
  </si>
  <si>
    <t>SOLANGE APARECIDA MISEAS</t>
  </si>
  <si>
    <t>12038799549</t>
  </si>
  <si>
    <t>RUA NELSON CARNAES, 54</t>
  </si>
  <si>
    <t>VL RIO DE JANEIRO</t>
  </si>
  <si>
    <t>12923752</t>
  </si>
  <si>
    <t>SOLANGE APARECIDA MOREIRA DE PINHO</t>
  </si>
  <si>
    <t>12055908954</t>
  </si>
  <si>
    <t>974677916/970518839</t>
  </si>
  <si>
    <t>RUA BRAULIO GUEDES, 56 AP 155</t>
  </si>
  <si>
    <t>18837829</t>
  </si>
  <si>
    <t>SOLANGE CAMARGO DA SILVA</t>
  </si>
  <si>
    <t xml:space="preserve">  12182895207</t>
  </si>
  <si>
    <t>RUA EDSON DE SOUZA, 846</t>
  </si>
  <si>
    <t>18686412</t>
  </si>
  <si>
    <t>SOLANGE CRISTINA APARECIDA VIALLE</t>
  </si>
  <si>
    <t>ANALISTA ADM</t>
  </si>
  <si>
    <t>ANALISTA ADM - afastado</t>
  </si>
  <si>
    <t xml:space="preserve">  12068799881</t>
  </si>
  <si>
    <t>AV TUPI, 57</t>
  </si>
  <si>
    <t>17874151</t>
  </si>
  <si>
    <t>SOLANGE DE MATTOS</t>
  </si>
  <si>
    <t>12297967677</t>
  </si>
  <si>
    <t>RUA DONA AURIA, 9</t>
  </si>
  <si>
    <t>15684056</t>
  </si>
  <si>
    <t>SOLANGE HELENA BITTENCOURT</t>
  </si>
  <si>
    <t>10769410828</t>
  </si>
  <si>
    <t>RUA FRANCISCO FOOT, S/N.º  PRÉDIO 06- APTO 24 B</t>
  </si>
  <si>
    <t>17708332</t>
  </si>
  <si>
    <t>SOLANGE MARIA MARCHESANO MEDEIROS</t>
  </si>
  <si>
    <t>18076446150</t>
  </si>
  <si>
    <t>01539858</t>
  </si>
  <si>
    <t>SOLANGE MARIA SILVA DE FRANÇA</t>
  </si>
  <si>
    <t>12006092474</t>
  </si>
  <si>
    <t>RUA MIGUEL BIONDI, 97 (ANTIGO 20A)</t>
  </si>
  <si>
    <t>14984744</t>
  </si>
  <si>
    <t>SONIA APARECIDA DE MELLO</t>
  </si>
  <si>
    <t>18076607049</t>
  </si>
  <si>
    <t>RUA FRANCISCO FOOT,  BL 10 AP 4A</t>
  </si>
  <si>
    <t>09486685</t>
  </si>
  <si>
    <t>SONIA APARECIDA SILVA DE LIMA</t>
  </si>
  <si>
    <t>10666334576</t>
  </si>
  <si>
    <t>RUA RECIFE,252</t>
  </si>
  <si>
    <t>13748762</t>
  </si>
  <si>
    <t>SONIA BEZERRA FERRAZ</t>
  </si>
  <si>
    <t>10771802258</t>
  </si>
  <si>
    <t>RUA SOUTO SOARES, 409</t>
  </si>
  <si>
    <t>JARDIM IV CENTENARIO</t>
  </si>
  <si>
    <t>18113025</t>
  </si>
  <si>
    <t>SONIA CRISTINA DA SILVA SANTOS</t>
  </si>
  <si>
    <t>12155351757</t>
  </si>
  <si>
    <t>AV PENEDO, 360</t>
  </si>
  <si>
    <t>SONIA DE FATIMA NEVES</t>
  </si>
  <si>
    <t>RUA DONA TECLA, 556 BL D AP 111</t>
  </si>
  <si>
    <t>10807196</t>
  </si>
  <si>
    <t>SONIA MÁRCIA DE FARIA PRILIP</t>
  </si>
  <si>
    <t>12:15/18:15 (2ª,3ª,4ª e 6ª)</t>
  </si>
  <si>
    <t>10682777878</t>
  </si>
  <si>
    <t>RUA JACIRENDI, 91 - AP. 193 B</t>
  </si>
  <si>
    <t>SONIA MARIA CARLOS</t>
  </si>
  <si>
    <t>19346261</t>
  </si>
  <si>
    <t>SONIA MARIA DA FONSECA DE ANDRADE</t>
  </si>
  <si>
    <t>18078702138</t>
  </si>
  <si>
    <t>AV. GUARULHOS, 609 180C</t>
  </si>
  <si>
    <t>VILA VICENTINA</t>
  </si>
  <si>
    <t>12213637</t>
  </si>
  <si>
    <t>SONIA MARIA DA SILVA</t>
  </si>
  <si>
    <t>23:00/07:00 (4ª) 19:00/07:00 (5ª)</t>
  </si>
  <si>
    <t>TÉC DE RAD - aposentado</t>
  </si>
  <si>
    <t>10378912515</t>
  </si>
  <si>
    <t>RUA DAS OLIVEIRAS, 270</t>
  </si>
  <si>
    <t>MACHADO</t>
  </si>
  <si>
    <t>19822404</t>
  </si>
  <si>
    <t>SONIA MARIA DE OLIVEIRA</t>
  </si>
  <si>
    <t xml:space="preserve">  12431858288</t>
  </si>
  <si>
    <t>RUA PADRE JOSE DE OLIVEIRA ROLIM, 7</t>
  </si>
  <si>
    <t>13184119</t>
  </si>
  <si>
    <t>SONIA MARIA DE SIQUEIRA MAIELLARO</t>
  </si>
  <si>
    <t>INSS</t>
  </si>
  <si>
    <t>12068279225</t>
  </si>
  <si>
    <t>RUA CHILE, 33</t>
  </si>
  <si>
    <t>15655028</t>
  </si>
  <si>
    <t>SONIA MARIA PEREIRA DE SOUZA BIASI</t>
  </si>
  <si>
    <t xml:space="preserve">  10859702895</t>
  </si>
  <si>
    <t>986019756/974727729</t>
  </si>
  <si>
    <t>RUA ALMEIDA,100</t>
  </si>
  <si>
    <t>JARDIM GONÇALVES</t>
  </si>
  <si>
    <t>18869444</t>
  </si>
  <si>
    <t>SORAIA TEIXEIRA DA CRUZ</t>
  </si>
  <si>
    <t xml:space="preserve">12017227872 </t>
  </si>
  <si>
    <t>RUA FLORINDA ROSA TEIXEIRA, 26</t>
  </si>
  <si>
    <t>10121966</t>
  </si>
  <si>
    <t>SORAYA DE OLIVEIRA DIAS FREITAS</t>
  </si>
  <si>
    <t xml:space="preserve">  10730344824</t>
  </si>
  <si>
    <t>RUA DNA ALVIZA,19</t>
  </si>
  <si>
    <t>01545023</t>
  </si>
  <si>
    <t>SUANE CASTRO MILHOMEN</t>
  </si>
  <si>
    <t>19:00/07:00 (5ª) 07:00/13:00 (6ª)</t>
  </si>
  <si>
    <t>MÉDICO I - abandono</t>
  </si>
  <si>
    <t xml:space="preserve">  12742840771</t>
  </si>
  <si>
    <t>RUA MÁRIO AMARAL 400</t>
  </si>
  <si>
    <t>55503347</t>
  </si>
  <si>
    <t>SUELENE ALAIDE FLORENCIO DE QUEIROZ OLIVEIRA</t>
  </si>
  <si>
    <t>09:30/15:45</t>
  </si>
  <si>
    <t xml:space="preserve">  12227859468</t>
  </si>
  <si>
    <t>ALAMEDA ONCA, 73 - B.A.S.P</t>
  </si>
  <si>
    <t>20741583</t>
  </si>
  <si>
    <t>SUELI APARECIDA PIRES</t>
  </si>
  <si>
    <t xml:space="preserve">  12285107163</t>
  </si>
  <si>
    <t>RUA JOSÉ BRUMATTI BL H C 12</t>
  </si>
  <si>
    <t>LAVAS</t>
  </si>
  <si>
    <t>12537549</t>
  </si>
  <si>
    <t>SUELI DA SILVA LOBO</t>
  </si>
  <si>
    <t xml:space="preserve">  10423346080</t>
  </si>
  <si>
    <t>AV: MULUNGU,329</t>
  </si>
  <si>
    <t>19466246</t>
  </si>
  <si>
    <t>SUELI DE SOUZA</t>
  </si>
  <si>
    <t xml:space="preserve">  12211385275</t>
  </si>
  <si>
    <t>RUA FRANCISCO FOOT, S/N APTO 2B</t>
  </si>
  <si>
    <t>04853757</t>
  </si>
  <si>
    <t>SUELI DO CARMO MOREIRA</t>
  </si>
  <si>
    <t>10552550407</t>
  </si>
  <si>
    <t>RUA SÃO JUSTINO,50</t>
  </si>
  <si>
    <t>VILA RUI BARBOSA-PENHA</t>
  </si>
  <si>
    <t>12878001</t>
  </si>
  <si>
    <t>SUELI MACHADO GARCIA SALVADOR</t>
  </si>
  <si>
    <t>10880401823</t>
  </si>
  <si>
    <t>RUA MIGUEL BIONDI, 102</t>
  </si>
  <si>
    <t>14734335</t>
  </si>
  <si>
    <t>SUELI SOARES BRANDINI</t>
  </si>
  <si>
    <t>10422021102</t>
  </si>
  <si>
    <t>RUA III SARG ALCIDES DE OLIVEIRA, 101 APTO 111 A</t>
  </si>
  <si>
    <t>33188582</t>
  </si>
  <si>
    <t>SUELLEN CRISTINA ZAMPRONIO</t>
  </si>
  <si>
    <t xml:space="preserve">  19040620663</t>
  </si>
  <si>
    <t>RUA: 2º TENENTE ALUIZIO FARIAS, 58</t>
  </si>
  <si>
    <t>09078220</t>
  </si>
  <si>
    <t>SUELY DOS SANTOS PAES OLIVEIRA</t>
  </si>
  <si>
    <t xml:space="preserve">  17055996587</t>
  </si>
  <si>
    <t>RUA PARAMBU, 237</t>
  </si>
  <si>
    <t>VILA CONSTANÇA</t>
  </si>
  <si>
    <t>33763720</t>
  </si>
  <si>
    <t>SUEN ENDO YAMAMUTI</t>
  </si>
  <si>
    <t>PRONTO ATENDIMENTO</t>
  </si>
  <si>
    <t>13566324778</t>
  </si>
  <si>
    <t>RUA ANTONIO GOMES, 135 TORRE FELICIDADE AP 24</t>
  </si>
  <si>
    <t>VILA SANTO ANTONIO</t>
  </si>
  <si>
    <t>14003201</t>
  </si>
  <si>
    <t>SYDNEI ALVES</t>
  </si>
  <si>
    <t xml:space="preserve">10696627776 </t>
  </si>
  <si>
    <t>RUA ALMEIDA, 131 casa</t>
  </si>
  <si>
    <t>20137754</t>
  </si>
  <si>
    <t>SYLMARA APARECIDA LOPES EVARISTO</t>
  </si>
  <si>
    <t xml:space="preserve">  12086537001</t>
  </si>
  <si>
    <t>RUA EURACHIO MAURICIO, 1120</t>
  </si>
  <si>
    <t>PQ SÃO MIGUEL</t>
  </si>
  <si>
    <t>03218667</t>
  </si>
  <si>
    <t>TADAYOSHI TIBA</t>
  </si>
  <si>
    <t>07:00/16:00 (2ª E 3ª) 07:00/13:00 (4ª)</t>
  </si>
  <si>
    <t>17045473247</t>
  </si>
  <si>
    <t>RUA OLIVEIRA LIMA, 204</t>
  </si>
  <si>
    <t>VILA MONUMENTO</t>
  </si>
  <si>
    <t>TADAYOSHI TIBA.</t>
  </si>
  <si>
    <t>07:00/17:00 (2ª E 6ª)</t>
  </si>
  <si>
    <t>33320820</t>
  </si>
  <si>
    <t>TAINAN ROSA GONÇALVES</t>
  </si>
  <si>
    <t>13706247851</t>
  </si>
  <si>
    <t>44672538</t>
  </si>
  <si>
    <t>TALITA LINS BUIQUE DA SILVA</t>
  </si>
  <si>
    <t xml:space="preserve">  20687041281</t>
  </si>
  <si>
    <t>RUA RUBENS GALVÃO DE FRANÇA, 64</t>
  </si>
  <si>
    <t>41483029</t>
  </si>
  <si>
    <t>TALITA NOGUEIRA COSTA</t>
  </si>
  <si>
    <t xml:space="preserve">  13737213770</t>
  </si>
  <si>
    <t>RUA JOSE HERNANDES FILHO, 09</t>
  </si>
  <si>
    <t>12457632</t>
  </si>
  <si>
    <t>TANIA APARECIDA DE LARA</t>
  </si>
  <si>
    <t>ULTRASSON</t>
  </si>
  <si>
    <t>10645805596</t>
  </si>
  <si>
    <t>RUA GASPAR BECERRA,339 APTO 31, BLOCO D, QUADRA C</t>
  </si>
  <si>
    <t>JARDIM MARILU</t>
  </si>
  <si>
    <t>09600940</t>
  </si>
  <si>
    <t>TANIA DE MATOS BABOIM</t>
  </si>
  <si>
    <t>10618478865</t>
  </si>
  <si>
    <t>RUA DONA ROSA IÓRIO, 189</t>
  </si>
  <si>
    <t>20140399</t>
  </si>
  <si>
    <t>TANIA DÉBORA SOARES DOS SANTOS</t>
  </si>
  <si>
    <t>12218167095</t>
  </si>
  <si>
    <t>RUA PRINCESA ISABEL, 660 CASA 3</t>
  </si>
  <si>
    <t>13352643</t>
  </si>
  <si>
    <t>TANIA MARIA PERON PEREIRA</t>
  </si>
  <si>
    <t xml:space="preserve">  10728854152</t>
  </si>
  <si>
    <t>AL AINDA, 309</t>
  </si>
  <si>
    <t>15911824</t>
  </si>
  <si>
    <t>TANIA OLIMPIO DA SILVA DE SOUZA</t>
  </si>
  <si>
    <t>10880448323</t>
  </si>
  <si>
    <t>RUA SANTA ANGELINA, 339</t>
  </si>
  <si>
    <t>19554107</t>
  </si>
  <si>
    <t>TANIA REGINA DE SÁ HISNAUER</t>
  </si>
  <si>
    <t xml:space="preserve">  12397237816</t>
  </si>
  <si>
    <t>RUA RAUL VALENÇA , 230</t>
  </si>
  <si>
    <t>17104128</t>
  </si>
  <si>
    <t>TARCILIA CASTELAN BARRILI</t>
  </si>
  <si>
    <t xml:space="preserve">  12171656753</t>
  </si>
  <si>
    <t>AV. COMENDADOR W TALARICO, 507</t>
  </si>
  <si>
    <t>25745713</t>
  </si>
  <si>
    <t>TATIANA ROSA MORELLI</t>
  </si>
  <si>
    <t>(3ª)19:00/19:00(4ª)</t>
  </si>
  <si>
    <t>19019727276</t>
  </si>
  <si>
    <t>RUA: ARTHUR DE AZEVEDO, 308</t>
  </si>
  <si>
    <t>JARDIM AMÉRICA</t>
  </si>
  <si>
    <t>08030001</t>
  </si>
  <si>
    <t>TEDDA DORETTE MAYER</t>
  </si>
  <si>
    <t xml:space="preserve">  17048145461</t>
  </si>
  <si>
    <t>RUA CONEGO VALADÃO, 971</t>
  </si>
  <si>
    <t>04071500</t>
  </si>
  <si>
    <t>05</t>
  </si>
  <si>
    <t>TELMA ROSANA VIRGENS GONZAGA</t>
  </si>
  <si>
    <t>19040895263</t>
  </si>
  <si>
    <t>RUA CEL MELO DE OLOVEIRA, 668 APTO 112</t>
  </si>
  <si>
    <t>POMPÉIA</t>
  </si>
  <si>
    <t>14257195</t>
  </si>
  <si>
    <t>TERESINHA IVANI COGO</t>
  </si>
  <si>
    <t xml:space="preserve">  10817396257</t>
  </si>
  <si>
    <t>RUA PALMINOPOLIS, 87</t>
  </si>
  <si>
    <t>09659214</t>
  </si>
  <si>
    <t>TEREZINHA APARECIDA GOMES GIAMPIETRO</t>
  </si>
  <si>
    <t>10398140569</t>
  </si>
  <si>
    <t>RUA LUIZ MELONI, 107</t>
  </si>
  <si>
    <t>JARDIM ACACIA</t>
  </si>
  <si>
    <t>07187100</t>
  </si>
  <si>
    <t>TEREZINHA DAS GRAÇAS LOPES DE PAULA</t>
  </si>
  <si>
    <t xml:space="preserve">  12397321639</t>
  </si>
  <si>
    <t>RUA JOAQUINA SCHEREPEL PEDROSO, 97</t>
  </si>
  <si>
    <t>05182474</t>
  </si>
  <si>
    <t>TEREZINHA GOMES FONSECA CLEMENTE</t>
  </si>
  <si>
    <t xml:space="preserve">  10423205541</t>
  </si>
  <si>
    <t>RUA ANTONIO AUGUSTO PORTUGAL, 185</t>
  </si>
  <si>
    <t>VL ARRUDA</t>
  </si>
  <si>
    <t>32036370</t>
  </si>
  <si>
    <t>THAIS MILLAN PEREIRA</t>
  </si>
  <si>
    <t>AGENTE DE SAÚDE - LS PROLONGADA</t>
  </si>
  <si>
    <t xml:space="preserve">19041076541 </t>
  </si>
  <si>
    <t>ESTRADA DE ITAPECERICA, 2736 AP 104</t>
  </si>
  <si>
    <t>28474698</t>
  </si>
  <si>
    <t>THAIS PRISCILA GRECCO</t>
  </si>
  <si>
    <t>12486199456</t>
  </si>
  <si>
    <t>96327-9935</t>
  </si>
  <si>
    <t>DR ANTONIO MAZZILLI FILHO, 280</t>
  </si>
  <si>
    <t>41469019</t>
  </si>
  <si>
    <t>THALITA NEVES HITAKA</t>
  </si>
  <si>
    <t>11676815680</t>
  </si>
  <si>
    <t>99827-3699</t>
  </si>
  <si>
    <t>RUA ANAZ DE PAULA MACHADO, 280</t>
  </si>
  <si>
    <t>VILA PARANAGUÁ</t>
  </si>
  <si>
    <t>41038486</t>
  </si>
  <si>
    <t>THEODORA IZABEL DA SILVA REIS</t>
  </si>
  <si>
    <t>13306430896</t>
  </si>
  <si>
    <t>RUA NIDIA, 221</t>
  </si>
  <si>
    <t>13167152</t>
  </si>
  <si>
    <t>THEREZA MACHADO BERNARDO</t>
  </si>
  <si>
    <t xml:space="preserve">  18004073757</t>
  </si>
  <si>
    <t>9543337199543-3371</t>
  </si>
  <si>
    <t>RUA DRAGOES DA INDEPENDENCIA     467</t>
  </si>
  <si>
    <t>29222729</t>
  </si>
  <si>
    <t>THIAGO ENGELS</t>
  </si>
  <si>
    <t>13109461853</t>
  </si>
  <si>
    <t>RUA PADRE ANTONIO VIEIRA,171</t>
  </si>
  <si>
    <t>20861971</t>
  </si>
  <si>
    <t>URSULA METELMANN NERI</t>
  </si>
  <si>
    <t>08:00/19:00 (2ª E 4ª)</t>
  </si>
  <si>
    <t>17055997044</t>
  </si>
  <si>
    <t>RUA AGOSTINHO RODRIGO FILHO, 350 - BL 2</t>
  </si>
  <si>
    <t>30683602</t>
  </si>
  <si>
    <t>VALDELICE GOMES BANCI</t>
  </si>
  <si>
    <t xml:space="preserve">  12431775501</t>
  </si>
  <si>
    <t>RUA TAUBATÉ,252</t>
  </si>
  <si>
    <t>12240409</t>
  </si>
  <si>
    <t>VALDEMIR ELCIO RODRIGUES</t>
  </si>
  <si>
    <t xml:space="preserve">  10686386865</t>
  </si>
  <si>
    <t>RUA FERRAZ DE VASCONCELOS, 241</t>
  </si>
  <si>
    <t>VALDENIA DA SILVA</t>
  </si>
  <si>
    <t xml:space="preserve">  12234450448</t>
  </si>
  <si>
    <t>LAGOA DOURADA, 184</t>
  </si>
  <si>
    <t>VALDENICE DOURADO DA ROCHA</t>
  </si>
  <si>
    <t>15913500</t>
  </si>
  <si>
    <t>VALDERICE GOMES RODRIGUES</t>
  </si>
  <si>
    <t>10728739078</t>
  </si>
  <si>
    <t>RUA UBATUBA, 89</t>
  </si>
  <si>
    <t>08421471</t>
  </si>
  <si>
    <t>VALDERIZA ALVES DE SOUZA DA SILVA</t>
  </si>
  <si>
    <t xml:space="preserve">  10637436986</t>
  </si>
  <si>
    <t>RUA VINTE E SEIS, 55 Q 72 L 7P</t>
  </si>
  <si>
    <t>JARDIM GRANDESP</t>
  </si>
  <si>
    <t>30556515</t>
  </si>
  <si>
    <t>VALDETE CAETANO RAMOS</t>
  </si>
  <si>
    <t xml:space="preserve">  12283156469</t>
  </si>
  <si>
    <t>999087442-999088688</t>
  </si>
  <si>
    <t>ESTRADA ENTRE SERRAS E ÁGUAS KM 3</t>
  </si>
  <si>
    <t>GUARAIVUNA</t>
  </si>
  <si>
    <t>VARGEM</t>
  </si>
  <si>
    <t>32596238</t>
  </si>
  <si>
    <t>VALDICE BARBOZA DOS SANTOS</t>
  </si>
  <si>
    <t>18076078577</t>
  </si>
  <si>
    <t>RUA DOIS, 688</t>
  </si>
  <si>
    <t>15668456</t>
  </si>
  <si>
    <t>VALDILENO DOS SANTOS</t>
  </si>
  <si>
    <t>12016247780</t>
  </si>
  <si>
    <t>RUA SALDANHA MARINHO, 66</t>
  </si>
  <si>
    <t>14487888</t>
  </si>
  <si>
    <t>VALDIR AGUILERA</t>
  </si>
  <si>
    <t>17033577778</t>
  </si>
  <si>
    <t>AV. MARECHAL HUMBERTO CASTELO BRANCO, 3941</t>
  </si>
  <si>
    <t>VL LEONOR</t>
  </si>
  <si>
    <t>06238320</t>
  </si>
  <si>
    <t>VALDIR LUIZ CAMARA BELISSIMO</t>
  </si>
  <si>
    <t>18072926182</t>
  </si>
  <si>
    <t>RUA SÃO JOSÉ, 417 (ANT. 1035)</t>
  </si>
  <si>
    <t>18838748</t>
  </si>
  <si>
    <t>VALENCIA ELIS ROMAN LORITE</t>
  </si>
  <si>
    <t>12063335380</t>
  </si>
  <si>
    <t>RUA JACOB, 460 AP 34</t>
  </si>
  <si>
    <t>11438817</t>
  </si>
  <si>
    <t>VALENTIM ROSATO</t>
  </si>
  <si>
    <t xml:space="preserve">  10439098820</t>
  </si>
  <si>
    <t>RUA ITALIA, 95 CASA 1</t>
  </si>
  <si>
    <t>JARDIM ELIANE</t>
  </si>
  <si>
    <t>14008721</t>
  </si>
  <si>
    <t>VALÉRIA APARECIDA MARIOTI</t>
  </si>
  <si>
    <t>10891750603</t>
  </si>
  <si>
    <t>RUA ARMINDA MAURUS, 143</t>
  </si>
  <si>
    <t>16533824</t>
  </si>
  <si>
    <t>VALÉRIA DE CÁSSIA PEREIRA SILVESTRE</t>
  </si>
  <si>
    <t>12178599089</t>
  </si>
  <si>
    <t>RUA: SALGADO, 82</t>
  </si>
  <si>
    <t>JARDIM CELIA COCAIA</t>
  </si>
  <si>
    <t>33242822</t>
  </si>
  <si>
    <t>VALQUIRIA FONTE DE ALCANTARA</t>
  </si>
  <si>
    <t>13069514935</t>
  </si>
  <si>
    <t>RUA MANOEL DE SOUZA,91</t>
  </si>
  <si>
    <t>16611599</t>
  </si>
  <si>
    <t>VANDERLEI ALVES DA SILVA</t>
  </si>
  <si>
    <t>10847592348</t>
  </si>
  <si>
    <t>ALAMEDA AMÉLIA 713  ED PIRACICABA BL 2 AP 34</t>
  </si>
  <si>
    <t>30985855</t>
  </si>
  <si>
    <t>VANESSA CREMONEZZI GONÇALVES</t>
  </si>
  <si>
    <t xml:space="preserve">  12651737544</t>
  </si>
  <si>
    <t>RUA GERALDO ALVES CELESTINO, 241</t>
  </si>
  <si>
    <t>17441410</t>
  </si>
  <si>
    <t>VANESSA MARIA OLIVEIRA DA SILVEIRA</t>
  </si>
  <si>
    <t>11:00/19:00 (2ª) 07:00/19:00 (3ª)</t>
  </si>
  <si>
    <t xml:space="preserve">  19040034810</t>
  </si>
  <si>
    <t>98456-4807</t>
  </si>
  <si>
    <t>RUA MARIA NOSCHESE, 427</t>
  </si>
  <si>
    <t>JARDIM NOVO MUNDO</t>
  </si>
  <si>
    <t>30317802</t>
  </si>
  <si>
    <t>VANESSA RODRIGUES DA ROZA</t>
  </si>
  <si>
    <t>12828199934</t>
  </si>
  <si>
    <t>RUA FRANCISCO FOOT, SN PREDIO 15 AP 34 A</t>
  </si>
  <si>
    <t>16536322</t>
  </si>
  <si>
    <t>VANIA FERREIRA</t>
  </si>
  <si>
    <t xml:space="preserve">  18077994178</t>
  </si>
  <si>
    <t>JARASLEU HAFEK, 144</t>
  </si>
  <si>
    <t>20370481</t>
  </si>
  <si>
    <t>VANIA PARANHOS DA SILVA</t>
  </si>
  <si>
    <t xml:space="preserve">  18076501046</t>
  </si>
  <si>
    <t>RUA TRES LAGOAS, 93</t>
  </si>
  <si>
    <t>VILA BREMEN</t>
  </si>
  <si>
    <t>26136858</t>
  </si>
  <si>
    <t>VANILDA DE ANDRADE SILVA</t>
  </si>
  <si>
    <t xml:space="preserve">  12422597124</t>
  </si>
  <si>
    <t>RUA ANAPURUS, 60 APTO 122 BLOCO 2</t>
  </si>
  <si>
    <t>PQ. CIDADE BRASIL</t>
  </si>
  <si>
    <t>14730570</t>
  </si>
  <si>
    <t>VANILDE ORTIZ CAMARGO MARTINS</t>
  </si>
  <si>
    <t>10748203890</t>
  </si>
  <si>
    <t>RUA JOAQUIM MIRANDA, 39</t>
  </si>
  <si>
    <t>23233715</t>
  </si>
  <si>
    <t>VANUSA MERENCIO BARROSO</t>
  </si>
  <si>
    <t>12240869102</t>
  </si>
  <si>
    <t>RUA DONA ISAURA, 256</t>
  </si>
  <si>
    <t>JARDIM ANDORINHAS</t>
  </si>
  <si>
    <t>23037486</t>
  </si>
  <si>
    <t>VARLUCIA BISPO DAS NEVES</t>
  </si>
  <si>
    <t xml:space="preserve">  10551075888</t>
  </si>
  <si>
    <t>RUA XINGU, 80</t>
  </si>
  <si>
    <t>07389098</t>
  </si>
  <si>
    <t>VERA LUCIA BARBOSA DE  LIMA</t>
  </si>
  <si>
    <t xml:space="preserve">  12302855916</t>
  </si>
  <si>
    <t>RUA ANGELINA ZARZUR, 14</t>
  </si>
  <si>
    <t>12565686</t>
  </si>
  <si>
    <t>VERA LUCIA BATISTA</t>
  </si>
  <si>
    <t>18071527128</t>
  </si>
  <si>
    <t>RUA GERALDO ALVES CELESTINO, 241 ap 32 3 and</t>
  </si>
  <si>
    <t>11893422</t>
  </si>
  <si>
    <t>VERA LUCIA DORICO</t>
  </si>
  <si>
    <t>10736203904</t>
  </si>
  <si>
    <t>RUA MIGUEL ROQUE, 255</t>
  </si>
  <si>
    <t>VILA ROQUE</t>
  </si>
  <si>
    <t>33573094</t>
  </si>
  <si>
    <t>VERA LUCIA FERREIRA DE SOUZA</t>
  </si>
  <si>
    <t xml:space="preserve"> 12402225108</t>
  </si>
  <si>
    <t>RUA GERALDO ALVES CELESTINO, 251 AP 14 BL G</t>
  </si>
  <si>
    <t>08297771</t>
  </si>
  <si>
    <t>VERA LUCIA GONÇALVES DA COSTA</t>
  </si>
  <si>
    <t xml:space="preserve">  18072902577</t>
  </si>
  <si>
    <t>RUA MADAME CURIE, 1056 CS 3</t>
  </si>
  <si>
    <t>11028255</t>
  </si>
  <si>
    <t>VERA LUCIA HORN DA COSTA</t>
  </si>
  <si>
    <t>10426634915</t>
  </si>
  <si>
    <t>RUA FRANCISCO FOOT, APTO 14D BLOCO 14</t>
  </si>
  <si>
    <t>07496765</t>
  </si>
  <si>
    <t>VERA LUCIA MIEKO TAKAHASHI</t>
  </si>
  <si>
    <t>APOIO ADM C.C.I.H</t>
  </si>
  <si>
    <t xml:space="preserve">  18078285758</t>
  </si>
  <si>
    <t>AV DA PAZ, 458 - BL A - AP 143</t>
  </si>
  <si>
    <t>16536170</t>
  </si>
  <si>
    <t>VERA LUCIA VIEIRA XAVIER</t>
  </si>
  <si>
    <t xml:space="preserve">  10836631584</t>
  </si>
  <si>
    <t>RUA DEZOITO DE FEVEREIRO, 204</t>
  </si>
  <si>
    <t>12879627</t>
  </si>
  <si>
    <t>VERA TEREZINHA PARDINO</t>
  </si>
  <si>
    <t xml:space="preserve">  10615765316</t>
  </si>
  <si>
    <t>RUA PEDRO A DONIZETH PADUA, 240</t>
  </si>
  <si>
    <t>09352403</t>
  </si>
  <si>
    <t>VERENICE DO CARMO DALQUIECO</t>
  </si>
  <si>
    <t xml:space="preserve">  18077006367  </t>
  </si>
  <si>
    <t>RUA MIGUEL CRUZ ,173</t>
  </si>
  <si>
    <t>47330926</t>
  </si>
  <si>
    <t>VERONICA ALMEIDA GAIA</t>
  </si>
  <si>
    <t>20161392274</t>
  </si>
  <si>
    <t>AV CAMPISTA, 105</t>
  </si>
  <si>
    <t>22288500</t>
  </si>
  <si>
    <t>VICENTE DE PAULO CASSIANO DE OLIVEIRA</t>
  </si>
  <si>
    <t xml:space="preserve">  10098568067</t>
  </si>
  <si>
    <t>RUA PIAUI,878</t>
  </si>
  <si>
    <t>JARDIM NOVA BONSUCESSO</t>
  </si>
  <si>
    <t>17700157</t>
  </si>
  <si>
    <t>VILMA APARECIDA BARBOSA</t>
  </si>
  <si>
    <t>CLIN CIR B</t>
  </si>
  <si>
    <t xml:space="preserve">  12546610858</t>
  </si>
  <si>
    <t>AV TRES S/N PATO 14 BL 28</t>
  </si>
  <si>
    <t>09043545</t>
  </si>
  <si>
    <t>VILMA TERRA GURGEL DO AMARAL PALHAS</t>
  </si>
  <si>
    <t>10666068108</t>
  </si>
  <si>
    <t>AV. GABRIELA MISTRAL, 1153 APTO 41A</t>
  </si>
  <si>
    <t>VINICIUS LEITE DE ALMEIDA E SOUZA</t>
  </si>
  <si>
    <t>20171354871</t>
  </si>
  <si>
    <t>RUA ALPES Nº 88</t>
  </si>
  <si>
    <t>29491669</t>
  </si>
  <si>
    <t>VIRIDIANA CAROLINA SANTOS COLOMBINI</t>
  </si>
  <si>
    <t xml:space="preserve">  13551391776</t>
  </si>
  <si>
    <t>RUA BELA CINTRA, 2316 AP 44</t>
  </si>
  <si>
    <t>06449170</t>
  </si>
  <si>
    <t>VITOR ANDRÉ SILVA ABRANTES</t>
  </si>
  <si>
    <t>(2ª)19:00/11:00(3ª) - 10:00/14:00 (4ª)</t>
  </si>
  <si>
    <t xml:space="preserve">  19000765555</t>
  </si>
  <si>
    <t>R VOLUNTÁRIOS DA PATRIA, 4280 APTO 163 B</t>
  </si>
  <si>
    <t>06010569</t>
  </si>
  <si>
    <t>VITOR MANOEL SILVA DOS REIS</t>
  </si>
  <si>
    <t>MÉDICO III - afastado</t>
  </si>
  <si>
    <t xml:space="preserve">10847970458 </t>
  </si>
  <si>
    <t>RUA TEODORO SAMPAIO, 352 CONJTO 166</t>
  </si>
  <si>
    <t>29556387</t>
  </si>
  <si>
    <t>VIVIAN PARENTE FARINA</t>
  </si>
  <si>
    <t xml:space="preserve">  13379551774</t>
  </si>
  <si>
    <t>RUA DR. CARLOS GUIMARÃES, 250</t>
  </si>
  <si>
    <t>CATUMBI</t>
  </si>
  <si>
    <t>24330547</t>
  </si>
  <si>
    <t>VIVIANE CAMINSK</t>
  </si>
  <si>
    <t>07:00/14:00 (2ª E 5ª) 07:00/13:00 (6ª)</t>
  </si>
  <si>
    <t xml:space="preserve">  12442793875</t>
  </si>
  <si>
    <t>RUA RUI BARBOSA, 83</t>
  </si>
  <si>
    <t>48106558</t>
  </si>
  <si>
    <t>VIVIANE GRAMS</t>
  </si>
  <si>
    <t xml:space="preserve">  20789163815</t>
  </si>
  <si>
    <t>AV PALMIRA ROSSI, 1723</t>
  </si>
  <si>
    <t>16989226</t>
  </si>
  <si>
    <t>VONETE DE SOUZA BORGES AMARAL</t>
  </si>
  <si>
    <t xml:space="preserve">  10898395442  </t>
  </si>
  <si>
    <t>ESTRADA BIACICA, 267 A</t>
  </si>
  <si>
    <t>14492503</t>
  </si>
  <si>
    <t>WALDEMIR GOMES BARBOSA JUNIOR</t>
  </si>
  <si>
    <t>07:00/17:00 (SAB E DOM)</t>
  </si>
  <si>
    <t>10776293424</t>
  </si>
  <si>
    <t>RUA IRIS, 246</t>
  </si>
  <si>
    <t>08314465</t>
  </si>
  <si>
    <t>WALDYKSON FERNANDO DE SOUZA</t>
  </si>
  <si>
    <t>18070964095</t>
  </si>
  <si>
    <t>RUA SANTA ELVIRA, 149 AP 121 BL 1</t>
  </si>
  <si>
    <t>26220240</t>
  </si>
  <si>
    <t>WALKYRIA APARECIDA DE SOUZA DENAME</t>
  </si>
  <si>
    <t>DIRETORIA ADM INFRAESTRUTURA</t>
  </si>
  <si>
    <t>19004489749</t>
  </si>
  <si>
    <t>RUA MIRUNA, 68</t>
  </si>
  <si>
    <t>06053401</t>
  </si>
  <si>
    <t>WALTER PAULESINI JUNIOR.</t>
  </si>
  <si>
    <t>ODONTOLOGIA</t>
  </si>
  <si>
    <t>16:30/19:30 (2ª,4ª,5ª E 6ª) 16:00/22:00 (3ª) 07:00/19:00 (SAB)</t>
  </si>
  <si>
    <t>17033577700</t>
  </si>
  <si>
    <t>RUA CAPRICHO, 1023</t>
  </si>
  <si>
    <t>08330335</t>
  </si>
  <si>
    <t>WANG TAI CHANG</t>
  </si>
  <si>
    <t xml:space="preserve">17048141571 </t>
  </si>
  <si>
    <t>RUA DOS INGLESES, 308 APTO 09</t>
  </si>
  <si>
    <t>25378738</t>
  </si>
  <si>
    <t>WASHINGTON MARCELO DE JESUS CAETANO</t>
  </si>
  <si>
    <t xml:space="preserve">  12422913379</t>
  </si>
  <si>
    <t>AV JOSÉ MIGUEL LIREL, 1664</t>
  </si>
  <si>
    <t>28985455</t>
  </si>
  <si>
    <t>WENDEL DE SOUZA</t>
  </si>
  <si>
    <t>jornada livre - folguista</t>
  </si>
  <si>
    <t xml:space="preserve">  12961509930</t>
  </si>
  <si>
    <t>RUA SANTO VELOTTO, 36</t>
  </si>
  <si>
    <t>40603477</t>
  </si>
  <si>
    <t>WILLIAM DE SÁ RODRIGUES</t>
  </si>
  <si>
    <t xml:space="preserve">  13207814890</t>
  </si>
  <si>
    <t>RUA: GALILEU, Nº 132, CS 02</t>
  </si>
  <si>
    <t>38972542</t>
  </si>
  <si>
    <t>WILMA MARQUES LIMA MELO</t>
  </si>
  <si>
    <t xml:space="preserve">  13457031818</t>
  </si>
  <si>
    <t>RUA MADAME CURIE, 1134 AP 5</t>
  </si>
  <si>
    <t>20647750</t>
  </si>
  <si>
    <t>WILSON DONISETE MORATO DA SILVA</t>
  </si>
  <si>
    <t xml:space="preserve">  12520049881</t>
  </si>
  <si>
    <t>RUA EVANY MARIA CONTI DE OLIVEIRA, 162</t>
  </si>
  <si>
    <t>52563850</t>
  </si>
  <si>
    <t>WILSON ROBERTO SILVA</t>
  </si>
  <si>
    <t>CCB / CCC</t>
  </si>
  <si>
    <t>12022922389</t>
  </si>
  <si>
    <t>AV. NOSSA SENHOR DE GUARDALUPE, 464 CS 2</t>
  </si>
  <si>
    <t>11177717</t>
  </si>
  <si>
    <t>WILSON SALERA</t>
  </si>
  <si>
    <t>07:45/16:45</t>
  </si>
  <si>
    <t>10794497966</t>
  </si>
  <si>
    <t>RUA LOURDES LOPES SANCHES, 300 APTO 32 BLOCO 10D</t>
  </si>
  <si>
    <t>17264227</t>
  </si>
  <si>
    <t>WILTON SCHMIDT CARDOZO</t>
  </si>
  <si>
    <t xml:space="preserve"> 08:00/13:00 (2ª E 6ª)  08:00/23:00 (3ª) 07:00/12:00 (4ª)</t>
  </si>
  <si>
    <t xml:space="preserve">  12515829467</t>
  </si>
  <si>
    <t>RUA CERQUEIRA CÉSAR, 254 AP 1</t>
  </si>
  <si>
    <t>WILTON SCHMIDT CARDOZO.</t>
  </si>
  <si>
    <t>(4ª)13:00/09:00(5ª)</t>
  </si>
  <si>
    <t>03720768</t>
  </si>
  <si>
    <t>WLADIMIR RODRIGUES</t>
  </si>
  <si>
    <t xml:space="preserve">  10025273822</t>
  </si>
  <si>
    <t>RUA FORMOSA, 36 AP 21</t>
  </si>
  <si>
    <t>36266904</t>
  </si>
  <si>
    <t>YAINNA FERREIRA CARDOSO</t>
  </si>
  <si>
    <t xml:space="preserve">  17033780344</t>
  </si>
  <si>
    <t>RUA SANTA GERTRUDES, 180 AP 204</t>
  </si>
  <si>
    <t>23763665</t>
  </si>
  <si>
    <t>YWLH SIFUENTES ALMEIDA DE OLIVEIRA</t>
  </si>
  <si>
    <t>07:00/20:00 (2ª) 07:00/16:00 (3ª)</t>
  </si>
  <si>
    <t xml:space="preserve">  19039482856</t>
  </si>
  <si>
    <t>RUA BAGUASSU, 141 AP 32</t>
  </si>
  <si>
    <t>VL REGENTE</t>
  </si>
  <si>
    <t>23763666</t>
  </si>
  <si>
    <t>YWZHE SIFUENTES ALMEIDA DE OLIVEIRA</t>
  </si>
  <si>
    <t>(DOM)19:00/15:00(2ª)</t>
  </si>
  <si>
    <t xml:space="preserve">19040987508 </t>
  </si>
  <si>
    <t>AV. ALVARO RAMOS, 1716</t>
  </si>
  <si>
    <t>JARDIM ANALIA FRANCO</t>
  </si>
  <si>
    <t>19741890</t>
  </si>
  <si>
    <t>ZELIA LUIZ DA SILVA</t>
  </si>
  <si>
    <t>12272009397</t>
  </si>
  <si>
    <t>RUA: DOIS, S/N -  BL 18 AP 11</t>
  </si>
  <si>
    <t>ZENAP LE ANCIM</t>
  </si>
  <si>
    <t>17329416</t>
  </si>
  <si>
    <t>ZENIT COSTA MIRANDA PAIVA</t>
  </si>
  <si>
    <t xml:space="preserve">  10871305655</t>
  </si>
  <si>
    <t>RUA ALTINA ALVES BROGNA, 268</t>
  </si>
  <si>
    <t>14257782</t>
  </si>
  <si>
    <t>ZÍCULA GONÇALVES DA SILVA</t>
  </si>
  <si>
    <t xml:space="preserve">  10803016511</t>
  </si>
  <si>
    <t>RUA CABO ANTONIO PEREIRA DA SILVA, 318</t>
  </si>
  <si>
    <t>04509126</t>
  </si>
  <si>
    <t>ZILA DE MIRANDA PINTO</t>
  </si>
  <si>
    <t xml:space="preserve"> 18090132184</t>
  </si>
  <si>
    <t>RUA ODORICO INACIO DE JESUS, 133</t>
  </si>
  <si>
    <t>14008575</t>
  </si>
  <si>
    <t>ZILDA BARBOSA</t>
  </si>
  <si>
    <t xml:space="preserve"> 18071653433</t>
  </si>
  <si>
    <t>RUA MANOEL ISIDORO MARTINS, 26 A</t>
  </si>
  <si>
    <t>SANTA EMILIA</t>
  </si>
  <si>
    <t>17102387</t>
  </si>
  <si>
    <t>ZULMIRA SOUZA DA SILVA ROCHA</t>
  </si>
  <si>
    <t>12248903229</t>
  </si>
  <si>
    <t>RUA CIDA, 130</t>
  </si>
  <si>
    <t>JARDIM BANANAL</t>
  </si>
  <si>
    <t>data inicio</t>
  </si>
  <si>
    <t>data fim</t>
  </si>
  <si>
    <t> mês 0</t>
  </si>
  <si>
    <t> mês 1</t>
  </si>
  <si>
    <t> mês 2</t>
  </si>
  <si>
    <t> mês 3</t>
  </si>
  <si>
    <t> mês 4</t>
  </si>
  <si>
    <t> mês 5</t>
  </si>
  <si>
    <t> mês 6</t>
  </si>
  <si>
    <t> mês 7</t>
  </si>
  <si>
    <t> mês 8</t>
  </si>
  <si>
    <t> mês 9</t>
  </si>
  <si>
    <t> mês 10</t>
  </si>
  <si>
    <t> mês 11</t>
  </si>
  <si>
    <t> mês 12</t>
  </si>
  <si>
    <t>ajudante</t>
  </si>
  <si>
    <t>cc</t>
  </si>
  <si>
    <t>maria</t>
  </si>
  <si>
    <t>roberto</t>
  </si>
  <si>
    <t>manoel</t>
  </si>
  <si>
    <t>silva</t>
  </si>
  <si>
    <t>adriano</t>
  </si>
  <si>
    <t>joão da silva</t>
  </si>
  <si>
    <r>
      <t xml:space="preserve">PERÍODO  ATESTADO                     </t>
    </r>
    <r>
      <rPr>
        <b/>
        <u/>
        <sz val="11"/>
        <color rgb="FFFF0000"/>
        <rFont val="Calibri"/>
        <family val="2"/>
        <scheme val="minor"/>
      </rPr>
      <t xml:space="preserve">  ( GPM)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</si>
</sst>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,000,000"/>
    <numFmt numFmtId="165" formatCode="000&quot;.&quot;000&quot;.&quot;000&quot;-&quot;00"/>
    <numFmt numFmtId="166" formatCode="0000\-0000"/>
    <numFmt numFmtId="167" formatCode="00000&quot;-&quot;0000"/>
    <numFmt numFmtId="168" formatCode="00000&quot;-&quot;000"/>
    <numFmt numFmtId="169" formatCode="dd\-mmm\-yy"/>
    <numFmt numFmtId="170" formatCode="#####\-###"/>
    <numFmt numFmtId="171" formatCode="mmmm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.5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1.5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2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9"/>
      <color indexed="10"/>
      <name val="Tahoma"/>
      <family val="2"/>
    </font>
    <font>
      <sz val="11"/>
      <color indexed="81"/>
      <name val="Tahoma"/>
      <family val="2"/>
    </font>
    <font>
      <b/>
      <sz val="14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0" borderId="6" applyNumberFormat="0" applyFill="0" applyAlignment="0" applyProtection="0"/>
    <xf numFmtId="0" fontId="8" fillId="5" borderId="0" applyNumberFormat="0" applyBorder="0" applyAlignment="0" applyProtection="0"/>
    <xf numFmtId="0" fontId="13" fillId="0" borderId="0"/>
  </cellStyleXfs>
  <cellXfs count="238">
    <xf numFmtId="0" fontId="0" fillId="0" borderId="0" xfId="0"/>
    <xf numFmtId="14" fontId="2" fillId="0" borderId="2" xfId="0" applyNumberFormat="1" applyFont="1" applyFill="1" applyBorder="1" applyAlignment="1" applyProtection="1">
      <alignment horizontal="center"/>
    </xf>
    <xf numFmtId="14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2" xfId="0" applyFont="1" applyFill="1" applyBorder="1" applyAlignment="1" applyProtection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2" borderId="4" xfId="0" applyFill="1" applyBorder="1" applyAlignment="1" applyProtection="1">
      <alignment horizontal="center" vertical="center"/>
    </xf>
    <xf numFmtId="14" fontId="0" fillId="0" borderId="0" xfId="0" applyNumberFormat="1"/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  <xf numFmtId="14" fontId="0" fillId="2" borderId="1" xfId="0" applyNumberFormat="1" applyFill="1" applyBorder="1" applyAlignment="1" applyProtection="1">
      <alignment horizontal="center" vertical="center"/>
    </xf>
    <xf numFmtId="3" fontId="0" fillId="2" borderId="5" xfId="0" applyNumberForma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</xf>
    <xf numFmtId="164" fontId="9" fillId="6" borderId="7" xfId="2" applyNumberFormat="1" applyFont="1" applyFill="1" applyBorder="1" applyAlignment="1">
      <alignment horizontal="center" vertical="center" wrapText="1"/>
    </xf>
    <xf numFmtId="0" fontId="9" fillId="6" borderId="8" xfId="2" applyFont="1" applyFill="1" applyBorder="1" applyAlignment="1">
      <alignment horizontal="center" vertical="center" wrapText="1"/>
    </xf>
    <xf numFmtId="0" fontId="9" fillId="6" borderId="8" xfId="2" applyNumberFormat="1" applyFont="1" applyFill="1" applyBorder="1" applyAlignment="1">
      <alignment horizontal="center" vertical="center" wrapText="1"/>
    </xf>
    <xf numFmtId="165" fontId="9" fillId="6" borderId="8" xfId="2" applyNumberFormat="1" applyFont="1" applyFill="1" applyBorder="1" applyAlignment="1">
      <alignment horizontal="center" vertical="center" wrapText="1"/>
    </xf>
    <xf numFmtId="166" fontId="9" fillId="6" borderId="8" xfId="2" applyNumberFormat="1" applyFont="1" applyFill="1" applyBorder="1" applyAlignment="1">
      <alignment horizontal="center" vertical="center" wrapText="1"/>
    </xf>
    <xf numFmtId="167" fontId="9" fillId="6" borderId="8" xfId="2" applyNumberFormat="1" applyFont="1" applyFill="1" applyBorder="1" applyAlignment="1">
      <alignment horizontal="center" vertical="center" wrapText="1"/>
    </xf>
    <xf numFmtId="168" fontId="9" fillId="6" borderId="8" xfId="2" applyNumberFormat="1" applyFont="1" applyFill="1" applyBorder="1" applyAlignment="1">
      <alignment horizontal="center" vertical="center" wrapText="1"/>
    </xf>
    <xf numFmtId="164" fontId="10" fillId="7" borderId="9" xfId="0" applyNumberFormat="1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wrapText="1"/>
    </xf>
    <xf numFmtId="0" fontId="10" fillId="7" borderId="10" xfId="0" applyNumberFormat="1" applyFont="1" applyFill="1" applyBorder="1" applyAlignment="1">
      <alignment horizontal="center" wrapText="1"/>
    </xf>
    <xf numFmtId="0" fontId="10" fillId="7" borderId="10" xfId="0" applyFont="1" applyFill="1" applyBorder="1" applyAlignment="1">
      <alignment wrapText="1"/>
    </xf>
    <xf numFmtId="14" fontId="10" fillId="7" borderId="10" xfId="0" applyNumberFormat="1" applyFont="1" applyFill="1" applyBorder="1" applyAlignment="1">
      <alignment horizontal="center" wrapText="1"/>
    </xf>
    <xf numFmtId="0" fontId="10" fillId="8" borderId="10" xfId="0" applyFont="1" applyFill="1" applyBorder="1" applyAlignment="1">
      <alignment wrapText="1"/>
    </xf>
    <xf numFmtId="0" fontId="10" fillId="8" borderId="10" xfId="0" applyNumberFormat="1" applyFont="1" applyFill="1" applyBorder="1" applyAlignment="1">
      <alignment wrapText="1"/>
    </xf>
    <xf numFmtId="165" fontId="10" fillId="7" borderId="10" xfId="0" applyNumberFormat="1" applyFont="1" applyFill="1" applyBorder="1" applyAlignment="1">
      <alignment horizontal="center" wrapText="1"/>
    </xf>
    <xf numFmtId="166" fontId="10" fillId="7" borderId="10" xfId="0" applyNumberFormat="1" applyFont="1" applyFill="1" applyBorder="1" applyAlignment="1">
      <alignment horizontal="center" wrapText="1"/>
    </xf>
    <xf numFmtId="167" fontId="10" fillId="7" borderId="10" xfId="0" applyNumberFormat="1" applyFont="1" applyFill="1" applyBorder="1" applyAlignment="1">
      <alignment horizontal="center" wrapText="1"/>
    </xf>
    <xf numFmtId="168" fontId="10" fillId="7" borderId="10" xfId="0" applyNumberFormat="1" applyFont="1" applyFill="1" applyBorder="1" applyAlignment="1">
      <alignment horizontal="center" wrapText="1"/>
    </xf>
    <xf numFmtId="164" fontId="10" fillId="0" borderId="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6" fontId="10" fillId="0" borderId="10" xfId="0" applyNumberFormat="1" applyFont="1" applyFill="1" applyBorder="1" applyAlignment="1">
      <alignment horizontal="center" wrapText="1"/>
    </xf>
    <xf numFmtId="167" fontId="10" fillId="0" borderId="10" xfId="0" applyNumberFormat="1" applyFont="1" applyFill="1" applyBorder="1" applyAlignment="1">
      <alignment horizontal="center" wrapText="1"/>
    </xf>
    <xf numFmtId="168" fontId="10" fillId="0" borderId="10" xfId="0" applyNumberFormat="1" applyFont="1" applyFill="1" applyBorder="1" applyAlignment="1">
      <alignment horizontal="center" wrapText="1"/>
    </xf>
    <xf numFmtId="3" fontId="10" fillId="9" borderId="9" xfId="0" applyNumberFormat="1" applyFont="1" applyFill="1" applyBorder="1" applyAlignment="1">
      <alignment horizontal="center" wrapText="1"/>
    </xf>
    <xf numFmtId="0" fontId="10" fillId="9" borderId="10" xfId="0" applyFont="1" applyFill="1" applyBorder="1" applyAlignment="1">
      <alignment horizontal="center" wrapText="1"/>
    </xf>
    <xf numFmtId="0" fontId="10" fillId="9" borderId="10" xfId="0" applyNumberFormat="1" applyFont="1" applyFill="1" applyBorder="1" applyAlignment="1">
      <alignment horizontal="center" wrapText="1"/>
    </xf>
    <xf numFmtId="0" fontId="10" fillId="9" borderId="10" xfId="0" applyFont="1" applyFill="1" applyBorder="1" applyAlignment="1">
      <alignment wrapText="1"/>
    </xf>
    <xf numFmtId="14" fontId="10" fillId="9" borderId="10" xfId="0" applyNumberFormat="1" applyFont="1" applyFill="1" applyBorder="1" applyAlignment="1">
      <alignment horizontal="center" wrapText="1"/>
    </xf>
    <xf numFmtId="0" fontId="10" fillId="9" borderId="10" xfId="0" applyNumberFormat="1" applyFont="1" applyFill="1" applyBorder="1" applyAlignment="1">
      <alignment wrapText="1"/>
    </xf>
    <xf numFmtId="165" fontId="10" fillId="9" borderId="10" xfId="0" applyNumberFormat="1" applyFont="1" applyFill="1" applyBorder="1" applyAlignment="1">
      <alignment horizontal="center" wrapText="1"/>
    </xf>
    <xf numFmtId="166" fontId="10" fillId="9" borderId="10" xfId="0" applyNumberFormat="1" applyFont="1" applyFill="1" applyBorder="1" applyAlignment="1">
      <alignment horizontal="center" wrapText="1"/>
    </xf>
    <xf numFmtId="167" fontId="10" fillId="9" borderId="10" xfId="0" applyNumberFormat="1" applyFont="1" applyFill="1" applyBorder="1" applyAlignment="1">
      <alignment horizontal="center" wrapText="1"/>
    </xf>
    <xf numFmtId="168" fontId="10" fillId="9" borderId="10" xfId="0" applyNumberFormat="1" applyFont="1" applyFill="1" applyBorder="1" applyAlignment="1">
      <alignment horizontal="center" wrapText="1"/>
    </xf>
    <xf numFmtId="164" fontId="10" fillId="9" borderId="9" xfId="0" applyNumberFormat="1" applyFont="1" applyFill="1" applyBorder="1" applyAlignment="1">
      <alignment horizontal="center" wrapText="1"/>
    </xf>
    <xf numFmtId="164" fontId="10" fillId="10" borderId="9" xfId="0" applyNumberFormat="1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wrapText="1"/>
    </xf>
    <xf numFmtId="0" fontId="10" fillId="10" borderId="10" xfId="0" applyNumberFormat="1" applyFont="1" applyFill="1" applyBorder="1" applyAlignment="1">
      <alignment horizontal="center" wrapText="1"/>
    </xf>
    <xf numFmtId="0" fontId="10" fillId="10" borderId="10" xfId="0" applyFont="1" applyFill="1" applyBorder="1" applyAlignment="1">
      <alignment wrapText="1"/>
    </xf>
    <xf numFmtId="14" fontId="10" fillId="10" borderId="10" xfId="0" applyNumberFormat="1" applyFont="1" applyFill="1" applyBorder="1" applyAlignment="1">
      <alignment horizontal="center" wrapText="1"/>
    </xf>
    <xf numFmtId="0" fontId="10" fillId="10" borderId="10" xfId="0" applyNumberFormat="1" applyFont="1" applyFill="1" applyBorder="1" applyAlignment="1">
      <alignment wrapText="1"/>
    </xf>
    <xf numFmtId="165" fontId="10" fillId="10" borderId="10" xfId="0" applyNumberFormat="1" applyFont="1" applyFill="1" applyBorder="1" applyAlignment="1">
      <alignment horizontal="center" wrapText="1"/>
    </xf>
    <xf numFmtId="166" fontId="10" fillId="10" borderId="10" xfId="0" applyNumberFormat="1" applyFont="1" applyFill="1" applyBorder="1" applyAlignment="1">
      <alignment horizontal="center" wrapText="1"/>
    </xf>
    <xf numFmtId="167" fontId="10" fillId="10" borderId="10" xfId="0" applyNumberFormat="1" applyFont="1" applyFill="1" applyBorder="1" applyAlignment="1">
      <alignment horizontal="center" wrapText="1"/>
    </xf>
    <xf numFmtId="168" fontId="10" fillId="10" borderId="10" xfId="0" applyNumberFormat="1" applyFont="1" applyFill="1" applyBorder="1" applyAlignment="1">
      <alignment horizontal="center" wrapText="1"/>
    </xf>
    <xf numFmtId="3" fontId="10" fillId="9" borderId="9" xfId="3" applyNumberFormat="1" applyFont="1" applyFill="1" applyBorder="1" applyAlignment="1">
      <alignment horizontal="center" wrapText="1"/>
    </xf>
    <xf numFmtId="0" fontId="10" fillId="9" borderId="10" xfId="3" applyFont="1" applyFill="1" applyBorder="1" applyAlignment="1">
      <alignment horizontal="center" wrapText="1"/>
    </xf>
    <xf numFmtId="0" fontId="10" fillId="9" borderId="10" xfId="3" applyNumberFormat="1" applyFont="1" applyFill="1" applyBorder="1" applyAlignment="1">
      <alignment horizontal="center" wrapText="1"/>
    </xf>
    <xf numFmtId="0" fontId="10" fillId="9" borderId="10" xfId="3" applyFont="1" applyFill="1" applyBorder="1" applyAlignment="1">
      <alignment wrapText="1"/>
    </xf>
    <xf numFmtId="14" fontId="10" fillId="9" borderId="10" xfId="3" applyNumberFormat="1" applyFont="1" applyFill="1" applyBorder="1" applyAlignment="1">
      <alignment horizontal="center" wrapText="1"/>
    </xf>
    <xf numFmtId="0" fontId="10" fillId="9" borderId="10" xfId="3" applyNumberFormat="1" applyFont="1" applyFill="1" applyBorder="1" applyAlignment="1">
      <alignment wrapText="1"/>
    </xf>
    <xf numFmtId="165" fontId="10" fillId="9" borderId="10" xfId="3" applyNumberFormat="1" applyFont="1" applyFill="1" applyBorder="1" applyAlignment="1">
      <alignment horizontal="center" wrapText="1"/>
    </xf>
    <xf numFmtId="166" fontId="10" fillId="9" borderId="10" xfId="3" applyNumberFormat="1" applyFont="1" applyFill="1" applyBorder="1" applyAlignment="1">
      <alignment horizontal="center" wrapText="1"/>
    </xf>
    <xf numFmtId="167" fontId="10" fillId="9" borderId="10" xfId="3" applyNumberFormat="1" applyFont="1" applyFill="1" applyBorder="1" applyAlignment="1">
      <alignment horizontal="center" wrapText="1"/>
    </xf>
    <xf numFmtId="168" fontId="10" fillId="9" borderId="10" xfId="3" applyNumberFormat="1" applyFont="1" applyFill="1" applyBorder="1" applyAlignment="1">
      <alignment horizontal="center" wrapText="1"/>
    </xf>
    <xf numFmtId="164" fontId="10" fillId="11" borderId="9" xfId="0" applyNumberFormat="1" applyFont="1" applyFill="1" applyBorder="1" applyAlignment="1">
      <alignment horizontal="center" wrapText="1"/>
    </xf>
    <xf numFmtId="0" fontId="10" fillId="11" borderId="10" xfId="0" applyFont="1" applyFill="1" applyBorder="1" applyAlignment="1">
      <alignment horizontal="center" wrapText="1"/>
    </xf>
    <xf numFmtId="0" fontId="10" fillId="11" borderId="10" xfId="0" applyNumberFormat="1" applyFont="1" applyFill="1" applyBorder="1" applyAlignment="1">
      <alignment horizontal="center" wrapText="1"/>
    </xf>
    <xf numFmtId="0" fontId="10" fillId="11" borderId="10" xfId="0" applyFont="1" applyFill="1" applyBorder="1" applyAlignment="1">
      <alignment wrapText="1"/>
    </xf>
    <xf numFmtId="14" fontId="10" fillId="11" borderId="10" xfId="0" applyNumberFormat="1" applyFont="1" applyFill="1" applyBorder="1" applyAlignment="1">
      <alignment horizontal="center" wrapText="1"/>
    </xf>
    <xf numFmtId="0" fontId="10" fillId="11" borderId="10" xfId="0" applyNumberFormat="1" applyFont="1" applyFill="1" applyBorder="1" applyAlignment="1">
      <alignment wrapText="1"/>
    </xf>
    <xf numFmtId="165" fontId="10" fillId="11" borderId="10" xfId="0" applyNumberFormat="1" applyFont="1" applyFill="1" applyBorder="1" applyAlignment="1">
      <alignment horizontal="center" wrapText="1"/>
    </xf>
    <xf numFmtId="166" fontId="10" fillId="11" borderId="10" xfId="0" applyNumberFormat="1" applyFont="1" applyFill="1" applyBorder="1" applyAlignment="1">
      <alignment horizontal="center" wrapText="1"/>
    </xf>
    <xf numFmtId="167" fontId="10" fillId="11" borderId="10" xfId="0" applyNumberFormat="1" applyFont="1" applyFill="1" applyBorder="1" applyAlignment="1">
      <alignment horizontal="center" wrapText="1"/>
    </xf>
    <xf numFmtId="168" fontId="10" fillId="11" borderId="10" xfId="0" applyNumberFormat="1" applyFont="1" applyFill="1" applyBorder="1" applyAlignment="1">
      <alignment horizontal="center" wrapText="1"/>
    </xf>
    <xf numFmtId="3" fontId="10" fillId="7" borderId="10" xfId="0" applyNumberFormat="1" applyFont="1" applyFill="1" applyBorder="1" applyAlignment="1">
      <alignment horizontal="center" wrapText="1"/>
    </xf>
    <xf numFmtId="164" fontId="11" fillId="0" borderId="9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8" borderId="10" xfId="0" applyFont="1" applyFill="1" applyBorder="1" applyAlignment="1">
      <alignment wrapText="1"/>
    </xf>
    <xf numFmtId="0" fontId="11" fillId="8" borderId="10" xfId="0" applyNumberFormat="1" applyFont="1" applyFill="1" applyBorder="1" applyAlignment="1">
      <alignment wrapText="1"/>
    </xf>
    <xf numFmtId="3" fontId="10" fillId="0" borderId="9" xfId="0" applyNumberFormat="1" applyFont="1" applyFill="1" applyBorder="1" applyAlignment="1">
      <alignment horizontal="center" wrapText="1"/>
    </xf>
    <xf numFmtId="167" fontId="10" fillId="7" borderId="10" xfId="0" applyNumberFormat="1" applyFont="1" applyFill="1" applyBorder="1" applyAlignment="1">
      <alignment wrapText="1"/>
    </xf>
    <xf numFmtId="164" fontId="11" fillId="7" borderId="9" xfId="0" applyNumberFormat="1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center" wrapText="1"/>
    </xf>
    <xf numFmtId="0" fontId="11" fillId="7" borderId="10" xfId="0" applyNumberFormat="1" applyFont="1" applyFill="1" applyBorder="1" applyAlignment="1">
      <alignment horizontal="center" wrapText="1"/>
    </xf>
    <xf numFmtId="0" fontId="11" fillId="7" borderId="10" xfId="0" applyFont="1" applyFill="1" applyBorder="1" applyAlignment="1">
      <alignment wrapText="1"/>
    </xf>
    <xf numFmtId="0" fontId="12" fillId="12" borderId="10" xfId="0" applyFont="1" applyFill="1" applyBorder="1" applyAlignment="1">
      <alignment horizontal="center" wrapText="1"/>
    </xf>
    <xf numFmtId="164" fontId="10" fillId="13" borderId="9" xfId="0" applyNumberFormat="1" applyFont="1" applyFill="1" applyBorder="1" applyAlignment="1">
      <alignment horizontal="center" wrapText="1"/>
    </xf>
    <xf numFmtId="0" fontId="10" fillId="13" borderId="10" xfId="0" applyFont="1" applyFill="1" applyBorder="1" applyAlignment="1">
      <alignment horizontal="center" wrapText="1"/>
    </xf>
    <xf numFmtId="0" fontId="10" fillId="13" borderId="10" xfId="0" applyNumberFormat="1" applyFont="1" applyFill="1" applyBorder="1" applyAlignment="1">
      <alignment horizontal="center" wrapText="1"/>
    </xf>
    <xf numFmtId="0" fontId="10" fillId="13" borderId="10" xfId="0" applyFont="1" applyFill="1" applyBorder="1" applyAlignment="1">
      <alignment wrapText="1"/>
    </xf>
    <xf numFmtId="14" fontId="10" fillId="13" borderId="10" xfId="0" applyNumberFormat="1" applyFont="1" applyFill="1" applyBorder="1" applyAlignment="1">
      <alignment horizontal="center" wrapText="1"/>
    </xf>
    <xf numFmtId="0" fontId="10" fillId="13" borderId="10" xfId="0" applyNumberFormat="1" applyFont="1" applyFill="1" applyBorder="1" applyAlignment="1">
      <alignment wrapText="1"/>
    </xf>
    <xf numFmtId="165" fontId="10" fillId="13" borderId="10" xfId="0" applyNumberFormat="1" applyFont="1" applyFill="1" applyBorder="1" applyAlignment="1">
      <alignment horizontal="center" wrapText="1"/>
    </xf>
    <xf numFmtId="166" fontId="10" fillId="13" borderId="10" xfId="0" applyNumberFormat="1" applyFont="1" applyFill="1" applyBorder="1" applyAlignment="1">
      <alignment horizontal="center" wrapText="1"/>
    </xf>
    <xf numFmtId="167" fontId="10" fillId="13" borderId="10" xfId="0" applyNumberFormat="1" applyFont="1" applyFill="1" applyBorder="1" applyAlignment="1">
      <alignment horizontal="center" wrapText="1"/>
    </xf>
    <xf numFmtId="168" fontId="10" fillId="13" borderId="10" xfId="0" applyNumberFormat="1" applyFont="1" applyFill="1" applyBorder="1" applyAlignment="1">
      <alignment horizontal="center" wrapText="1"/>
    </xf>
    <xf numFmtId="167" fontId="10" fillId="0" borderId="10" xfId="0" applyNumberFormat="1" applyFont="1" applyFill="1" applyBorder="1" applyAlignment="1">
      <alignment wrapText="1"/>
    </xf>
    <xf numFmtId="3" fontId="10" fillId="7" borderId="9" xfId="0" applyNumberFormat="1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/>
    <xf numFmtId="14" fontId="11" fillId="7" borderId="10" xfId="0" applyNumberFormat="1" applyFont="1" applyFill="1" applyBorder="1" applyAlignment="1">
      <alignment horizontal="center" wrapText="1"/>
    </xf>
    <xf numFmtId="0" fontId="10" fillId="8" borderId="10" xfId="3" applyFont="1" applyFill="1" applyBorder="1" applyAlignment="1">
      <alignment wrapText="1"/>
    </xf>
    <xf numFmtId="0" fontId="10" fillId="8" borderId="10" xfId="3" applyNumberFormat="1" applyFont="1" applyFill="1" applyBorder="1" applyAlignment="1">
      <alignment wrapText="1"/>
    </xf>
    <xf numFmtId="164" fontId="10" fillId="14" borderId="9" xfId="0" applyNumberFormat="1" applyFont="1" applyFill="1" applyBorder="1" applyAlignment="1">
      <alignment horizontal="center" wrapText="1"/>
    </xf>
    <xf numFmtId="0" fontId="10" fillId="14" borderId="10" xfId="0" applyFont="1" applyFill="1" applyBorder="1" applyAlignment="1">
      <alignment horizontal="center" wrapText="1"/>
    </xf>
    <xf numFmtId="0" fontId="10" fillId="14" borderId="10" xfId="0" applyNumberFormat="1" applyFont="1" applyFill="1" applyBorder="1" applyAlignment="1">
      <alignment horizontal="center" wrapText="1"/>
    </xf>
    <xf numFmtId="0" fontId="10" fillId="14" borderId="10" xfId="0" applyFont="1" applyFill="1" applyBorder="1" applyAlignment="1">
      <alignment wrapText="1"/>
    </xf>
    <xf numFmtId="14" fontId="10" fillId="14" borderId="10" xfId="0" applyNumberFormat="1" applyFont="1" applyFill="1" applyBorder="1" applyAlignment="1">
      <alignment horizontal="center" wrapText="1"/>
    </xf>
    <xf numFmtId="0" fontId="10" fillId="14" borderId="10" xfId="0" applyNumberFormat="1" applyFont="1" applyFill="1" applyBorder="1" applyAlignment="1">
      <alignment wrapText="1"/>
    </xf>
    <xf numFmtId="165" fontId="10" fillId="14" borderId="10" xfId="0" applyNumberFormat="1" applyFont="1" applyFill="1" applyBorder="1" applyAlignment="1">
      <alignment horizontal="center" wrapText="1"/>
    </xf>
    <xf numFmtId="166" fontId="10" fillId="14" borderId="10" xfId="0" applyNumberFormat="1" applyFont="1" applyFill="1" applyBorder="1" applyAlignment="1">
      <alignment horizontal="center" wrapText="1"/>
    </xf>
    <xf numFmtId="167" fontId="10" fillId="14" borderId="10" xfId="0" applyNumberFormat="1" applyFont="1" applyFill="1" applyBorder="1" applyAlignment="1">
      <alignment horizontal="center" wrapText="1"/>
    </xf>
    <xf numFmtId="168" fontId="10" fillId="14" borderId="10" xfId="0" applyNumberFormat="1" applyFont="1" applyFill="1" applyBorder="1" applyAlignment="1">
      <alignment horizontal="center" wrapText="1"/>
    </xf>
    <xf numFmtId="0" fontId="11" fillId="9" borderId="10" xfId="0" applyFont="1" applyFill="1" applyBorder="1" applyAlignment="1">
      <alignment wrapText="1"/>
    </xf>
    <xf numFmtId="3" fontId="10" fillId="11" borderId="9" xfId="0" applyNumberFormat="1" applyFont="1" applyFill="1" applyBorder="1" applyAlignment="1">
      <alignment horizontal="center" wrapText="1"/>
    </xf>
    <xf numFmtId="164" fontId="11" fillId="9" borderId="9" xfId="0" applyNumberFormat="1" applyFont="1" applyFill="1" applyBorder="1" applyAlignment="1">
      <alignment horizontal="center" wrapText="1"/>
    </xf>
    <xf numFmtId="0" fontId="11" fillId="9" borderId="10" xfId="0" applyFont="1" applyFill="1" applyBorder="1" applyAlignment="1">
      <alignment horizontal="center" wrapText="1"/>
    </xf>
    <xf numFmtId="0" fontId="11" fillId="9" borderId="10" xfId="0" applyNumberFormat="1" applyFont="1" applyFill="1" applyBorder="1" applyAlignment="1">
      <alignment horizontal="center" wrapText="1"/>
    </xf>
    <xf numFmtId="0" fontId="11" fillId="9" borderId="10" xfId="0" applyNumberFormat="1" applyFont="1" applyFill="1" applyBorder="1" applyAlignment="1">
      <alignment wrapText="1"/>
    </xf>
    <xf numFmtId="20" fontId="10" fillId="7" borderId="10" xfId="0" applyNumberFormat="1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0" fillId="7" borderId="0" xfId="0" applyFont="1" applyFill="1" applyBorder="1" applyAlignment="1">
      <alignment wrapText="1"/>
    </xf>
    <xf numFmtId="14" fontId="10" fillId="7" borderId="0" xfId="0" applyNumberFormat="1" applyFont="1" applyFill="1" applyBorder="1" applyAlignment="1">
      <alignment horizontal="center" wrapText="1"/>
    </xf>
    <xf numFmtId="0" fontId="10" fillId="7" borderId="0" xfId="0" applyFont="1" applyFill="1" applyBorder="1" applyAlignment="1">
      <alignment horizontal="center" wrapText="1"/>
    </xf>
    <xf numFmtId="165" fontId="10" fillId="7" borderId="0" xfId="0" applyNumberFormat="1" applyFont="1" applyFill="1" applyBorder="1" applyAlignment="1">
      <alignment horizontal="center" wrapText="1"/>
    </xf>
    <xf numFmtId="166" fontId="10" fillId="7" borderId="0" xfId="0" applyNumberFormat="1" applyFont="1" applyFill="1" applyBorder="1" applyAlignment="1">
      <alignment horizontal="center" wrapText="1"/>
    </xf>
    <xf numFmtId="167" fontId="10" fillId="7" borderId="0" xfId="0" applyNumberFormat="1" applyFont="1" applyFill="1" applyBorder="1" applyAlignment="1">
      <alignment horizontal="center" wrapText="1"/>
    </xf>
    <xf numFmtId="168" fontId="10" fillId="7" borderId="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 applyProtection="1">
      <alignment wrapText="1"/>
    </xf>
    <xf numFmtId="14" fontId="10" fillId="0" borderId="11" xfId="0" applyNumberFormat="1" applyFont="1" applyFill="1" applyBorder="1" applyAlignment="1" applyProtection="1">
      <alignment horizontal="center" wrapText="1"/>
    </xf>
    <xf numFmtId="0" fontId="10" fillId="0" borderId="11" xfId="0" applyFont="1" applyFill="1" applyBorder="1" applyAlignment="1" applyProtection="1">
      <alignment horizontal="center" wrapText="1"/>
    </xf>
    <xf numFmtId="165" fontId="10" fillId="0" borderId="11" xfId="0" applyNumberFormat="1" applyFont="1" applyFill="1" applyBorder="1" applyAlignment="1" applyProtection="1">
      <alignment horizontal="center" wrapText="1"/>
    </xf>
    <xf numFmtId="166" fontId="10" fillId="0" borderId="11" xfId="0" applyNumberFormat="1" applyFont="1" applyFill="1" applyBorder="1" applyAlignment="1" applyProtection="1">
      <alignment horizontal="center" wrapText="1"/>
    </xf>
    <xf numFmtId="167" fontId="10" fillId="0" borderId="11" xfId="0" applyNumberFormat="1" applyFont="1" applyFill="1" applyBorder="1" applyAlignment="1" applyProtection="1">
      <alignment horizontal="center" wrapText="1"/>
    </xf>
    <xf numFmtId="168" fontId="10" fillId="0" borderId="11" xfId="0" applyNumberFormat="1" applyFont="1" applyFill="1" applyBorder="1" applyAlignment="1" applyProtection="1">
      <alignment horizontal="center" wrapText="1"/>
    </xf>
    <xf numFmtId="0" fontId="14" fillId="9" borderId="10" xfId="4" applyFont="1" applyFill="1" applyBorder="1" applyAlignment="1">
      <alignment wrapText="1"/>
    </xf>
    <xf numFmtId="169" fontId="14" fillId="9" borderId="10" xfId="4" applyNumberFormat="1" applyFont="1" applyFill="1" applyBorder="1" applyAlignment="1">
      <alignment horizontal="center" wrapText="1"/>
    </xf>
    <xf numFmtId="0" fontId="14" fillId="9" borderId="10" xfId="4" applyFont="1" applyFill="1" applyBorder="1" applyAlignment="1">
      <alignment horizontal="center" wrapText="1"/>
    </xf>
    <xf numFmtId="166" fontId="14" fillId="9" borderId="10" xfId="4" applyNumberFormat="1" applyFont="1" applyFill="1" applyBorder="1" applyAlignment="1">
      <alignment horizontal="center" wrapText="1"/>
    </xf>
    <xf numFmtId="170" fontId="14" fillId="9" borderId="10" xfId="4" applyNumberFormat="1" applyFont="1" applyFill="1" applyBorder="1" applyAlignment="1">
      <alignment horizontal="center" wrapText="1"/>
    </xf>
    <xf numFmtId="164" fontId="10" fillId="15" borderId="9" xfId="0" applyNumberFormat="1" applyFont="1" applyFill="1" applyBorder="1" applyAlignment="1">
      <alignment horizontal="center" wrapText="1"/>
    </xf>
    <xf numFmtId="0" fontId="10" fillId="15" borderId="10" xfId="0" applyFont="1" applyFill="1" applyBorder="1" applyAlignment="1">
      <alignment horizontal="center" wrapText="1"/>
    </xf>
    <xf numFmtId="0" fontId="10" fillId="15" borderId="10" xfId="0" applyNumberFormat="1" applyFont="1" applyFill="1" applyBorder="1" applyAlignment="1">
      <alignment horizontal="center" wrapText="1"/>
    </xf>
    <xf numFmtId="0" fontId="10" fillId="15" borderId="10" xfId="0" applyFont="1" applyFill="1" applyBorder="1" applyAlignment="1">
      <alignment wrapText="1"/>
    </xf>
    <xf numFmtId="14" fontId="10" fillId="15" borderId="10" xfId="0" applyNumberFormat="1" applyFont="1" applyFill="1" applyBorder="1" applyAlignment="1">
      <alignment horizontal="center" wrapText="1"/>
    </xf>
    <xf numFmtId="0" fontId="10" fillId="15" borderId="10" xfId="0" applyNumberFormat="1" applyFont="1" applyFill="1" applyBorder="1" applyAlignment="1">
      <alignment wrapText="1"/>
    </xf>
    <xf numFmtId="165" fontId="10" fillId="15" borderId="10" xfId="0" applyNumberFormat="1" applyFont="1" applyFill="1" applyBorder="1" applyAlignment="1">
      <alignment horizontal="center" wrapText="1"/>
    </xf>
    <xf numFmtId="166" fontId="10" fillId="15" borderId="10" xfId="0" applyNumberFormat="1" applyFont="1" applyFill="1" applyBorder="1" applyAlignment="1">
      <alignment horizontal="center" wrapText="1"/>
    </xf>
    <xf numFmtId="167" fontId="10" fillId="15" borderId="10" xfId="0" applyNumberFormat="1" applyFont="1" applyFill="1" applyBorder="1" applyAlignment="1">
      <alignment horizontal="center" wrapText="1"/>
    </xf>
    <xf numFmtId="168" fontId="10" fillId="15" borderId="10" xfId="0" applyNumberFormat="1" applyFont="1" applyFill="1" applyBorder="1" applyAlignment="1">
      <alignment horizontal="center" wrapText="1"/>
    </xf>
    <xf numFmtId="164" fontId="10" fillId="4" borderId="9" xfId="0" applyNumberFormat="1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10" fillId="4" borderId="10" xfId="0" applyNumberFormat="1" applyFont="1" applyFill="1" applyBorder="1" applyAlignment="1">
      <alignment horizontal="center" wrapText="1"/>
    </xf>
    <xf numFmtId="0" fontId="10" fillId="4" borderId="10" xfId="0" applyFont="1" applyFill="1" applyBorder="1" applyAlignment="1">
      <alignment wrapText="1"/>
    </xf>
    <xf numFmtId="0" fontId="10" fillId="12" borderId="10" xfId="0" applyFont="1" applyFill="1" applyBorder="1" applyAlignment="1">
      <alignment wrapText="1"/>
    </xf>
    <xf numFmtId="0" fontId="10" fillId="12" borderId="10" xfId="0" applyFont="1" applyFill="1" applyBorder="1" applyAlignment="1">
      <alignment horizontal="center" wrapText="1"/>
    </xf>
    <xf numFmtId="14" fontId="10" fillId="12" borderId="10" xfId="0" applyNumberFormat="1" applyFont="1" applyFill="1" applyBorder="1" applyAlignment="1">
      <alignment horizontal="center" wrapText="1"/>
    </xf>
    <xf numFmtId="165" fontId="10" fillId="12" borderId="10" xfId="0" applyNumberFormat="1" applyFont="1" applyFill="1" applyBorder="1" applyAlignment="1">
      <alignment horizontal="center" wrapText="1"/>
    </xf>
    <xf numFmtId="166" fontId="10" fillId="12" borderId="10" xfId="0" applyNumberFormat="1" applyFont="1" applyFill="1" applyBorder="1" applyAlignment="1">
      <alignment horizontal="center" wrapText="1"/>
    </xf>
    <xf numFmtId="167" fontId="10" fillId="12" borderId="10" xfId="0" applyNumberFormat="1" applyFont="1" applyFill="1" applyBorder="1" applyAlignment="1">
      <alignment horizontal="center" wrapText="1"/>
    </xf>
    <xf numFmtId="168" fontId="10" fillId="12" borderId="10" xfId="0" applyNumberFormat="1" applyFont="1" applyFill="1" applyBorder="1" applyAlignment="1">
      <alignment horizontal="center" wrapText="1"/>
    </xf>
    <xf numFmtId="167" fontId="10" fillId="9" borderId="10" xfId="0" applyNumberFormat="1" applyFont="1" applyFill="1" applyBorder="1" applyAlignment="1">
      <alignment wrapText="1"/>
    </xf>
    <xf numFmtId="164" fontId="10" fillId="7" borderId="12" xfId="0" applyNumberFormat="1" applyFont="1" applyFill="1" applyBorder="1" applyAlignment="1">
      <alignment horizontal="center" wrapText="1"/>
    </xf>
    <xf numFmtId="0" fontId="10" fillId="7" borderId="13" xfId="0" applyFont="1" applyFill="1" applyBorder="1" applyAlignment="1">
      <alignment horizontal="center" wrapText="1"/>
    </xf>
    <xf numFmtId="0" fontId="10" fillId="7" borderId="13" xfId="0" applyNumberFormat="1" applyFont="1" applyFill="1" applyBorder="1" applyAlignment="1">
      <alignment horizontal="center" wrapText="1"/>
    </xf>
    <xf numFmtId="0" fontId="10" fillId="7" borderId="13" xfId="0" applyFont="1" applyFill="1" applyBorder="1" applyAlignment="1">
      <alignment wrapText="1"/>
    </xf>
    <xf numFmtId="14" fontId="10" fillId="7" borderId="13" xfId="0" applyNumberFormat="1" applyFont="1" applyFill="1" applyBorder="1" applyAlignment="1">
      <alignment horizontal="center" wrapText="1"/>
    </xf>
    <xf numFmtId="0" fontId="10" fillId="8" borderId="13" xfId="0" applyFont="1" applyFill="1" applyBorder="1" applyAlignment="1">
      <alignment wrapText="1"/>
    </xf>
    <xf numFmtId="0" fontId="10" fillId="8" borderId="13" xfId="0" applyNumberFormat="1" applyFont="1" applyFill="1" applyBorder="1" applyAlignment="1">
      <alignment wrapText="1"/>
    </xf>
    <xf numFmtId="165" fontId="10" fillId="7" borderId="13" xfId="0" applyNumberFormat="1" applyFont="1" applyFill="1" applyBorder="1" applyAlignment="1">
      <alignment horizontal="center" wrapText="1"/>
    </xf>
    <xf numFmtId="166" fontId="10" fillId="7" borderId="13" xfId="0" applyNumberFormat="1" applyFont="1" applyFill="1" applyBorder="1" applyAlignment="1">
      <alignment horizontal="center" wrapText="1"/>
    </xf>
    <xf numFmtId="167" fontId="10" fillId="7" borderId="13" xfId="0" applyNumberFormat="1" applyFont="1" applyFill="1" applyBorder="1" applyAlignment="1">
      <alignment horizontal="center" wrapText="1"/>
    </xf>
    <xf numFmtId="168" fontId="10" fillId="7" borderId="13" xfId="0" applyNumberFormat="1" applyFont="1" applyFill="1" applyBorder="1" applyAlignment="1">
      <alignment horizontal="center" wrapText="1"/>
    </xf>
    <xf numFmtId="14" fontId="12" fillId="4" borderId="10" xfId="0" applyNumberFormat="1" applyFont="1" applyFill="1" applyBorder="1" applyAlignment="1">
      <alignment horizontal="center" wrapText="1"/>
    </xf>
    <xf numFmtId="165" fontId="11" fillId="7" borderId="10" xfId="0" applyNumberFormat="1" applyFont="1" applyFill="1" applyBorder="1" applyAlignment="1">
      <alignment horizontal="center" wrapText="1"/>
    </xf>
    <xf numFmtId="166" fontId="11" fillId="7" borderId="10" xfId="0" applyNumberFormat="1" applyFont="1" applyFill="1" applyBorder="1" applyAlignment="1">
      <alignment horizontal="center" wrapText="1"/>
    </xf>
    <xf numFmtId="167" fontId="11" fillId="7" borderId="10" xfId="0" applyNumberFormat="1" applyFont="1" applyFill="1" applyBorder="1" applyAlignment="1">
      <alignment horizontal="center" wrapText="1"/>
    </xf>
    <xf numFmtId="168" fontId="11" fillId="7" borderId="10" xfId="0" applyNumberFormat="1" applyFont="1" applyFill="1" applyBorder="1" applyAlignment="1">
      <alignment horizontal="center" wrapText="1"/>
    </xf>
    <xf numFmtId="164" fontId="10" fillId="0" borderId="9" xfId="0" quotePrefix="1" applyNumberFormat="1" applyFont="1" applyFill="1" applyBorder="1" applyAlignment="1">
      <alignment horizontal="center" wrapText="1"/>
    </xf>
    <xf numFmtId="0" fontId="12" fillId="9" borderId="10" xfId="0" applyFont="1" applyFill="1" applyBorder="1" applyAlignment="1">
      <alignment horizontal="center" wrapText="1"/>
    </xf>
    <xf numFmtId="49" fontId="10" fillId="0" borderId="10" xfId="1" applyNumberFormat="1" applyFont="1" applyFill="1" applyBorder="1" applyAlignment="1">
      <alignment horizontal="center" wrapText="1"/>
    </xf>
    <xf numFmtId="164" fontId="10" fillId="12" borderId="9" xfId="0" applyNumberFormat="1" applyFont="1" applyFill="1" applyBorder="1" applyAlignment="1">
      <alignment horizontal="center" wrapText="1"/>
    </xf>
    <xf numFmtId="0" fontId="10" fillId="12" borderId="10" xfId="0" applyNumberFormat="1" applyFont="1" applyFill="1" applyBorder="1" applyAlignment="1">
      <alignment horizontal="center" wrapText="1"/>
    </xf>
    <xf numFmtId="14" fontId="10" fillId="4" borderId="10" xfId="0" applyNumberFormat="1" applyFont="1" applyFill="1" applyBorder="1" applyAlignment="1">
      <alignment horizontal="center" wrapText="1"/>
    </xf>
    <xf numFmtId="165" fontId="10" fillId="4" borderId="10" xfId="0" applyNumberFormat="1" applyFont="1" applyFill="1" applyBorder="1" applyAlignment="1">
      <alignment horizontal="center" wrapText="1"/>
    </xf>
    <xf numFmtId="166" fontId="10" fillId="4" borderId="10" xfId="0" applyNumberFormat="1" applyFont="1" applyFill="1" applyBorder="1" applyAlignment="1">
      <alignment horizontal="center" wrapText="1"/>
    </xf>
    <xf numFmtId="167" fontId="10" fillId="4" borderId="10" xfId="0" applyNumberFormat="1" applyFont="1" applyFill="1" applyBorder="1" applyAlignment="1">
      <alignment horizontal="center" wrapText="1"/>
    </xf>
    <xf numFmtId="168" fontId="10" fillId="4" borderId="10" xfId="0" applyNumberFormat="1" applyFont="1" applyFill="1" applyBorder="1" applyAlignment="1">
      <alignment horizontal="center" wrapText="1"/>
    </xf>
    <xf numFmtId="3" fontId="10" fillId="15" borderId="9" xfId="0" applyNumberFormat="1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14" fontId="10" fillId="0" borderId="13" xfId="0" applyNumberFormat="1" applyFont="1" applyFill="1" applyBorder="1" applyAlignment="1">
      <alignment horizontal="center" wrapText="1"/>
    </xf>
    <xf numFmtId="165" fontId="10" fillId="0" borderId="13" xfId="0" applyNumberFormat="1" applyFont="1" applyFill="1" applyBorder="1" applyAlignment="1">
      <alignment horizontal="center" wrapText="1"/>
    </xf>
    <xf numFmtId="166" fontId="10" fillId="0" borderId="13" xfId="0" applyNumberFormat="1" applyFont="1" applyFill="1" applyBorder="1" applyAlignment="1">
      <alignment horizontal="center" wrapText="1"/>
    </xf>
    <xf numFmtId="167" fontId="10" fillId="0" borderId="13" xfId="0" applyNumberFormat="1" applyFont="1" applyFill="1" applyBorder="1" applyAlignment="1">
      <alignment horizontal="center" wrapText="1"/>
    </xf>
    <xf numFmtId="168" fontId="10" fillId="0" borderId="13" xfId="0" applyNumberFormat="1" applyFont="1" applyFill="1" applyBorder="1" applyAlignment="1">
      <alignment horizontal="center" wrapText="1"/>
    </xf>
    <xf numFmtId="164" fontId="10" fillId="7" borderId="14" xfId="0" applyNumberFormat="1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15" xfId="0" applyNumberFormat="1" applyFont="1" applyFill="1" applyBorder="1" applyAlignment="1">
      <alignment horizontal="center" wrapText="1"/>
    </xf>
    <xf numFmtId="0" fontId="10" fillId="7" borderId="15" xfId="0" applyFont="1" applyFill="1" applyBorder="1" applyAlignment="1">
      <alignment wrapText="1"/>
    </xf>
    <xf numFmtId="14" fontId="10" fillId="7" borderId="15" xfId="0" applyNumberFormat="1" applyFont="1" applyFill="1" applyBorder="1" applyAlignment="1">
      <alignment horizontal="center" wrapText="1"/>
    </xf>
    <xf numFmtId="0" fontId="10" fillId="8" borderId="15" xfId="0" applyFont="1" applyFill="1" applyBorder="1" applyAlignment="1">
      <alignment wrapText="1"/>
    </xf>
    <xf numFmtId="0" fontId="10" fillId="8" borderId="15" xfId="0" applyNumberFormat="1" applyFont="1" applyFill="1" applyBorder="1" applyAlignment="1">
      <alignment wrapText="1"/>
    </xf>
    <xf numFmtId="165" fontId="10" fillId="7" borderId="15" xfId="0" applyNumberFormat="1" applyFont="1" applyFill="1" applyBorder="1" applyAlignment="1">
      <alignment horizontal="center" wrapText="1"/>
    </xf>
    <xf numFmtId="166" fontId="10" fillId="7" borderId="15" xfId="0" applyNumberFormat="1" applyFont="1" applyFill="1" applyBorder="1" applyAlignment="1">
      <alignment horizontal="center" wrapText="1"/>
    </xf>
    <xf numFmtId="167" fontId="10" fillId="7" borderId="15" xfId="0" applyNumberFormat="1" applyFont="1" applyFill="1" applyBorder="1" applyAlignment="1">
      <alignment horizontal="center" wrapText="1"/>
    </xf>
    <xf numFmtId="168" fontId="10" fillId="7" borderId="15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0" fillId="2" borderId="1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171" fontId="2" fillId="4" borderId="2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/>
    </xf>
    <xf numFmtId="0" fontId="23" fillId="16" borderId="4" xfId="0" applyFont="1" applyFill="1" applyBorder="1" applyAlignment="1" applyProtection="1">
      <alignment vertical="center"/>
    </xf>
    <xf numFmtId="0" fontId="23" fillId="16" borderId="0" xfId="0" applyFont="1" applyFill="1" applyBorder="1" applyAlignment="1" applyProtection="1">
      <alignment vertical="center"/>
    </xf>
    <xf numFmtId="0" fontId="23" fillId="16" borderId="16" xfId="0" applyFont="1" applyFill="1" applyBorder="1" applyAlignment="1" applyProtection="1">
      <alignment vertical="center"/>
    </xf>
    <xf numFmtId="14" fontId="0" fillId="2" borderId="2" xfId="0" applyNumberFormat="1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" fontId="0" fillId="4" borderId="0" xfId="0" applyNumberFormat="1" applyFill="1"/>
    <xf numFmtId="0" fontId="0" fillId="4" borderId="0" xfId="0" applyFill="1"/>
  </cellXfs>
  <cellStyles count="5">
    <cellStyle name="Ênfase4" xfId="3" builtinId="41"/>
    <cellStyle name="Normal" xfId="0" builtinId="0"/>
    <cellStyle name="Normal_INAT 2015_4" xfId="4"/>
    <cellStyle name="Título 1" xfId="2" builtinId="16"/>
    <cellStyle name="Vírgula" xfId="1" builtinId="3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9526</xdr:rowOff>
    </xdr:from>
    <xdr:to>
      <xdr:col>5</xdr:col>
      <xdr:colOff>857250</xdr:colOff>
      <xdr:row>1</xdr:row>
      <xdr:rowOff>1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 mês 0">
              <a:extLst>
                <a:ext uri="{FF2B5EF4-FFF2-40B4-BE49-F238E27FC236}">
                  <a16:creationId xmlns:a16="http://schemas.microsoft.com/office/drawing/2014/main" id="{3322788D-68AD-489D-9FE6-E44CDB41851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 mês 0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526"/>
              <a:ext cx="5210175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 de tabela. Segmentações de dados de tabela têm suporte no Excel ou em versões posteriores.
Se a forma tiver sido modificada em uma versão anterior do Excel, ou se a pasta de trabalho tiver sido salva no Excel 2007 ou em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DASTRO%20PRINCIPAL%20(N&#195;O%20APAGAR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COM FOTO"/>
      <sheetName val="SERVIDORES ATIVOS"/>
      <sheetName val="SERVIDORES LS E BLOQ"/>
      <sheetName val="MÉDICOS"/>
      <sheetName val="AP, AG AP, AA, LS PROL"/>
      <sheetName val="QUANT POR GERENCIA"/>
      <sheetName val="TERMO REC CRACHA"/>
      <sheetName val="CONF CRACHÁS"/>
      <sheetName val="CADASTRO PRINCIPAL (NÃO APAGAR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_mês_0" sourceName=" mês 0">
  <extLst>
    <x:ext xmlns:x15="http://schemas.microsoft.com/office/spreadsheetml/2010/11/main" uri="{2F2917AC-EB37-4324-AD4E-5DD8C200BD13}">
      <x15:tableSlicerCache tableId="1" column="10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 mês 0" cache="SegmentaçãodeDados__mês_0" caption=" mês 0" columnCount="6" rowHeight="241300"/>
</slicers>
</file>

<file path=xl/tables/table1.xml><?xml version="1.0" encoding="utf-8"?>
<table xmlns="http://schemas.openxmlformats.org/spreadsheetml/2006/main" id="1" name="Tabela1" displayName="Tabela1" ref="A2:AC15" headerRowDxfId="37">
  <autoFilter ref="A2:AC15">
    <filterColumn colId="10">
      <filters>
        <dateGroupItem year="2017" month="1" day="1" dateTimeGrouping="day"/>
      </filters>
    </filterColumn>
  </autoFilter>
  <tableColumns count="29">
    <tableColumn id="1" name="RS" totalsRowLabel="Total" dataDxfId="35" totalsRowDxfId="36"/>
    <tableColumn id="2" name="PV" dataDxfId="33" totalsRowDxfId="34">
      <calculatedColumnFormula>IFERROR(VLOOKUP($A3,BASE!$1:$1048576,2,0),"")</calculatedColumnFormula>
    </tableColumn>
    <tableColumn id="3" name="RG" dataDxfId="31" totalsRowDxfId="32">
      <calculatedColumnFormula>IFERROR(VLOOKUP($A3,BASE!$1:$1048576,3,0),"")</calculatedColumnFormula>
    </tableColumn>
    <tableColumn id="4" name="DG" dataDxfId="29" totalsRowDxfId="30">
      <calculatedColumnFormula>IFERROR(VLOOKUP($A3,BASE!$1:$1048576,4,0),"")</calculatedColumnFormula>
    </tableColumn>
    <tableColumn id="5" name="NOME " dataDxfId="27" totalsRowDxfId="28">
      <calculatedColumnFormula>IFERROR(VLOOKUP($A3,BASE!$1:$1048576,5,0),"")</calculatedColumnFormula>
    </tableColumn>
    <tableColumn id="6" name="CARGO" dataDxfId="25" totalsRowDxfId="26">
      <calculatedColumnFormula>IFERROR(VLOOKUP($A3,BASE!$1:$1048576,6,0),"")</calculatedColumnFormula>
    </tableColumn>
    <tableColumn id="7" name="RJ" dataDxfId="23" totalsRowDxfId="24">
      <calculatedColumnFormula>IFERROR(VLOOKUP($A3,BASE!$1:$1048576,10,0),"")</calculatedColumnFormula>
    </tableColumn>
    <tableColumn id="8" name="GERÊNCIA" dataDxfId="21" totalsRowDxfId="22">
      <calculatedColumnFormula>IFERROR(VLOOKUP($A3,BASE!$1:$1048576,9,0),"")</calculatedColumnFormula>
    </tableColumn>
    <tableColumn id="9" name="data inicio" dataDxfId="20"/>
    <tableColumn id="11" name="data fim" dataDxfId="19"/>
    <tableColumn id="10" name=" mês 0" dataDxfId="18">
      <calculatedColumnFormula>IF($J3&gt;EDATE($I3,RIGHT(Tabela1[[#Headers],[ mês 0]],2)),EDATE($I3,RIGHT(Tabela1[[#Headers],[ mês 0]],2)),"")</calculatedColumnFormula>
    </tableColumn>
    <tableColumn id="12" name=" mês 1" dataDxfId="17">
      <calculatedColumnFormula>IF($J3&gt;EDATE($I3,RIGHT(Tabela1[[#Headers],[ mês 1]],2)),EDATE($I3,RIGHT(Tabela1[[#Headers],[ mês 1]],2)),"")</calculatedColumnFormula>
    </tableColumn>
    <tableColumn id="13" name=" mês 2" dataDxfId="16">
      <calculatedColumnFormula>IF($J3&gt;EDATE($I3,RIGHT(Tabela1[[#Headers],[ mês 2]],2)),EDATE($I3,RIGHT(Tabela1[[#Headers],[ mês 2]],2)),"")</calculatedColumnFormula>
    </tableColumn>
    <tableColumn id="14" name=" mês 3" dataDxfId="15">
      <calculatedColumnFormula>IF($J3&gt;EDATE($I3,RIGHT(Tabela1[[#Headers],[ mês 3]],2)),EDATE($I3,RIGHT(Tabela1[[#Headers],[ mês 3]],2)),"")</calculatedColumnFormula>
    </tableColumn>
    <tableColumn id="15" name=" mês 4" dataDxfId="14">
      <calculatedColumnFormula>IF($J3&gt;EDATE($I3,RIGHT(Tabela1[[#Headers],[ mês 4]],2)),EDATE($I3,RIGHT(Tabela1[[#Headers],[ mês 4]],2)),"")</calculatedColumnFormula>
    </tableColumn>
    <tableColumn id="16" name=" mês 5" dataDxfId="13">
      <calculatedColumnFormula>IF($J3&gt;EDATE($I3,RIGHT(Tabela1[[#Headers],[ mês 5]],2)),EDATE($I3,RIGHT(Tabela1[[#Headers],[ mês 5]],2)),"")</calculatedColumnFormula>
    </tableColumn>
    <tableColumn id="17" name=" mês 6" dataDxfId="12">
      <calculatedColumnFormula>IF($J3&gt;EDATE($I3,RIGHT(Tabela1[[#Headers],[ mês 6]],2)),EDATE($I3,RIGHT(Tabela1[[#Headers],[ mês 6]],2)),"")</calculatedColumnFormula>
    </tableColumn>
    <tableColumn id="18" name=" mês 7" dataDxfId="11">
      <calculatedColumnFormula>IF($J3&gt;EDATE($I3,RIGHT(Tabela1[[#Headers],[ mês 7]],2)),EDATE($I3,RIGHT(Tabela1[[#Headers],[ mês 7]],2)),"")</calculatedColumnFormula>
    </tableColumn>
    <tableColumn id="19" name=" mês 8" dataDxfId="10">
      <calculatedColumnFormula>IF($J3&gt;EDATE($I3,RIGHT(Tabela1[[#Headers],[ mês 8]],2)),EDATE($I3,RIGHT(Tabela1[[#Headers],[ mês 8]],2)),"")</calculatedColumnFormula>
    </tableColumn>
    <tableColumn id="20" name=" mês 9" dataDxfId="9">
      <calculatedColumnFormula>IF($J3&gt;EDATE($I3,RIGHT(Tabela1[[#Headers],[ mês 9]],2)),EDATE($I3,RIGHT(Tabela1[[#Headers],[ mês 9]],2)),"")</calculatedColumnFormula>
    </tableColumn>
    <tableColumn id="21" name=" mês 10" dataDxfId="8">
      <calculatedColumnFormula>IF($J3&gt;EDATE($I3,RIGHT(Tabela1[[#Headers],[ mês 10]],2)),EDATE($I3,RIGHT(Tabela1[[#Headers],[ mês 10]],2)),"")</calculatedColumnFormula>
    </tableColumn>
    <tableColumn id="22" name=" mês 11" dataDxfId="7">
      <calculatedColumnFormula>IF($J3&gt;EDATE($I3,RIGHT(Tabela1[[#Headers],[ mês 11]],2)),EDATE($I3,RIGHT(Tabela1[[#Headers],[ mês 11]],2)),"")</calculatedColumnFormula>
    </tableColumn>
    <tableColumn id="23" name=" mês 12" dataDxfId="6">
      <calculatedColumnFormula>IF($J3&gt;EDATE($I3,RIGHT(Tabela1[[#Headers],[ mês 12]],2)),EDATE($I3,RIGHT(Tabela1[[#Headers],[ mês 12]],2)),"")</calculatedColumnFormula>
    </tableColumn>
    <tableColumn id="24" name="TÉRMINO" dataDxfId="5"/>
    <tableColumn id="25" name="D.O.E." dataDxfId="4"/>
    <tableColumn id="26" name="PERICIA" dataDxfId="3"/>
    <tableColumn id="27" name="OBS" dataDxfId="2"/>
    <tableColumn id="28" name="PERÍODO  ATESTADO                       ( GPM)" dataDxfId="1"/>
    <tableColumn id="29" name="OBSERVAÇÃ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microsoft.com/office/2007/relationships/slicer" Target="../slicers/slicer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C15"/>
  <sheetViews>
    <sheetView tabSelected="1" workbookViewId="0">
      <pane ySplit="2" topLeftCell="A3" activePane="bottomLeft" state="frozen"/>
      <selection activeCell="H8" sqref="H8"/>
      <selection pane="bottomLeft" activeCell="J1" sqref="J1"/>
    </sheetView>
  </sheetViews>
  <sheetFormatPr defaultRowHeight="20.100000000000001" customHeight="1" x14ac:dyDescent="0.25"/>
  <cols>
    <col min="1" max="1" width="8.7109375" style="16" bestFit="1" customWidth="1"/>
    <col min="2" max="2" width="8" bestFit="1" customWidth="1"/>
    <col min="3" max="3" width="8.7109375" bestFit="1" customWidth="1"/>
    <col min="4" max="4" width="8.140625" bestFit="1" customWidth="1"/>
    <col min="5" max="5" width="31.7109375" bestFit="1" customWidth="1"/>
    <col min="6" max="6" width="17.28515625" bestFit="1" customWidth="1"/>
    <col min="7" max="7" width="8.5703125" bestFit="1" customWidth="1"/>
    <col min="8" max="8" width="19.140625" bestFit="1" customWidth="1"/>
    <col min="9" max="9" width="11.28515625" bestFit="1" customWidth="1"/>
    <col min="10" max="10" width="13.85546875" bestFit="1" customWidth="1"/>
    <col min="11" max="11" width="0" hidden="1" customWidth="1"/>
    <col min="12" max="12" width="10.140625" hidden="1" customWidth="1"/>
    <col min="13" max="13" width="10" hidden="1" customWidth="1"/>
    <col min="14" max="23" width="0" hidden="1" customWidth="1"/>
    <col min="24" max="24" width="14" bestFit="1" customWidth="1"/>
    <col min="25" max="25" width="11" bestFit="1" customWidth="1"/>
    <col min="26" max="26" width="12.42578125" bestFit="1" customWidth="1"/>
    <col min="28" max="28" width="40.7109375" bestFit="1" customWidth="1"/>
    <col min="29" max="29" width="17.85546875" bestFit="1" customWidth="1"/>
  </cols>
  <sheetData>
    <row r="1" spans="1:29" ht="75.75" customHeight="1" x14ac:dyDescent="0.25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</row>
    <row r="2" spans="1:29" ht="20.100000000000001" customHeight="1" x14ac:dyDescent="0.25">
      <c r="A2" s="227" t="s">
        <v>0</v>
      </c>
      <c r="B2" s="228" t="s">
        <v>1</v>
      </c>
      <c r="C2" s="228" t="s">
        <v>12</v>
      </c>
      <c r="D2" s="228" t="s">
        <v>9</v>
      </c>
      <c r="E2" s="228" t="s">
        <v>2</v>
      </c>
      <c r="F2" s="228" t="s">
        <v>13</v>
      </c>
      <c r="G2" s="228" t="s">
        <v>14</v>
      </c>
      <c r="H2" s="228" t="s">
        <v>3</v>
      </c>
      <c r="I2" s="228" t="s">
        <v>6447</v>
      </c>
      <c r="J2" s="228" t="s">
        <v>6448</v>
      </c>
      <c r="K2" s="231" t="s">
        <v>6449</v>
      </c>
      <c r="L2" s="232" t="s">
        <v>6450</v>
      </c>
      <c r="M2" s="232" t="s">
        <v>6451</v>
      </c>
      <c r="N2" s="232" t="s">
        <v>6452</v>
      </c>
      <c r="O2" s="232" t="s">
        <v>6453</v>
      </c>
      <c r="P2" s="232" t="s">
        <v>6454</v>
      </c>
      <c r="Q2" s="232" t="s">
        <v>6455</v>
      </c>
      <c r="R2" s="232" t="s">
        <v>6456</v>
      </c>
      <c r="S2" s="232" t="s">
        <v>6457</v>
      </c>
      <c r="T2" s="232" t="s">
        <v>6458</v>
      </c>
      <c r="U2" s="232" t="s">
        <v>6459</v>
      </c>
      <c r="V2" s="232" t="s">
        <v>6460</v>
      </c>
      <c r="W2" s="233" t="s">
        <v>6461</v>
      </c>
      <c r="X2" s="234" t="s">
        <v>8</v>
      </c>
      <c r="Y2" s="235" t="s">
        <v>4</v>
      </c>
      <c r="Z2" s="235" t="s">
        <v>5</v>
      </c>
      <c r="AA2" s="235" t="s">
        <v>6</v>
      </c>
      <c r="AB2" s="235" t="s">
        <v>6470</v>
      </c>
      <c r="AC2" s="235" t="s">
        <v>11</v>
      </c>
    </row>
    <row r="3" spans="1:29" ht="20.100000000000001" customHeight="1" x14ac:dyDescent="0.25">
      <c r="A3" s="226">
        <v>11123123</v>
      </c>
      <c r="B3" s="4" t="str">
        <f>IFERROR(VLOOKUP($A3,BASE!$1:$1048576,2,0),"")</f>
        <v/>
      </c>
      <c r="C3" s="226">
        <v>11111111</v>
      </c>
      <c r="D3" s="4">
        <v>0</v>
      </c>
      <c r="E3" s="4" t="s">
        <v>6469</v>
      </c>
      <c r="F3" s="4" t="s">
        <v>6462</v>
      </c>
      <c r="G3" s="4" t="str">
        <f>IFERROR(VLOOKUP($A3,BASE!$1:$1048576,10,0),"")</f>
        <v/>
      </c>
      <c r="H3" s="4" t="s">
        <v>6463</v>
      </c>
      <c r="I3" s="2">
        <v>42736</v>
      </c>
      <c r="J3" s="5">
        <v>42824</v>
      </c>
      <c r="K3" s="229">
        <f>IF($J3&gt;EDATE($I3,RIGHT(Tabela1[[#Headers],[ mês 0]],2)),EDATE($I3,RIGHT(Tabela1[[#Headers],[ mês 0]],2)),"")</f>
        <v>42736</v>
      </c>
      <c r="L3" s="229">
        <f>IF($J3&gt;EDATE($I3,RIGHT(Tabela1[[#Headers],[ mês 1]],2)),EDATE($I3,RIGHT(Tabela1[[#Headers],[ mês 1]],2)),"")</f>
        <v>42767</v>
      </c>
      <c r="M3" s="229">
        <f>IF($J3&gt;EDATE($I3,RIGHT(Tabela1[[#Headers],[ mês 2]],2)),EDATE($I3,RIGHT(Tabela1[[#Headers],[ mês 2]],2)),"")</f>
        <v>42795</v>
      </c>
      <c r="N3" s="229" t="str">
        <f>IF($J3&gt;EDATE($I3,RIGHT(Tabela1[[#Headers],[ mês 3]],2)),EDATE($I3,RIGHT(Tabela1[[#Headers],[ mês 3]],2)),"")</f>
        <v/>
      </c>
      <c r="O3" s="229" t="str">
        <f>IF($J3&gt;EDATE($I3,RIGHT(Tabela1[[#Headers],[ mês 4]],2)),EDATE($I3,RIGHT(Tabela1[[#Headers],[ mês 4]],2)),"")</f>
        <v/>
      </c>
      <c r="P3" s="229" t="str">
        <f>IF($J3&gt;EDATE($I3,RIGHT(Tabela1[[#Headers],[ mês 5]],2)),EDATE($I3,RIGHT(Tabela1[[#Headers],[ mês 5]],2)),"")</f>
        <v/>
      </c>
      <c r="Q3" s="229" t="str">
        <f>IF($J3&gt;EDATE($I3,RIGHT(Tabela1[[#Headers],[ mês 6]],2)),EDATE($I3,RIGHT(Tabela1[[#Headers],[ mês 6]],2)),"")</f>
        <v/>
      </c>
      <c r="R3" s="229" t="str">
        <f>IF($J3&gt;EDATE($I3,RIGHT(Tabela1[[#Headers],[ mês 7]],2)),EDATE($I3,RIGHT(Tabela1[[#Headers],[ mês 7]],2)),"")</f>
        <v/>
      </c>
      <c r="S3" s="229" t="str">
        <f>IF($J3&gt;EDATE($I3,RIGHT(Tabela1[[#Headers],[ mês 8]],2)),EDATE($I3,RIGHT(Tabela1[[#Headers],[ mês 8]],2)),"")</f>
        <v/>
      </c>
      <c r="T3" s="229" t="str">
        <f>IF($J3&gt;EDATE($I3,RIGHT(Tabela1[[#Headers],[ mês 9]],2)),EDATE($I3,RIGHT(Tabela1[[#Headers],[ mês 9]],2)),"")</f>
        <v/>
      </c>
      <c r="U3" s="229" t="str">
        <f>IF($J3&gt;EDATE($I3,RIGHT(Tabela1[[#Headers],[ mês 10]],2)),EDATE($I3,RIGHT(Tabela1[[#Headers],[ mês 10]],2)),"")</f>
        <v/>
      </c>
      <c r="V3" s="229" t="str">
        <f>IF($J3&gt;EDATE($I3,RIGHT(Tabela1[[#Headers],[ mês 11]],2)),EDATE($I3,RIGHT(Tabela1[[#Headers],[ mês 11]],2)),"")</f>
        <v/>
      </c>
      <c r="W3" s="229" t="str">
        <f>IF($J3&gt;EDATE($I3,RIGHT(Tabela1[[#Headers],[ mês 12]],2)),EDATE($I3,RIGHT(Tabela1[[#Headers],[ mês 12]],2)),"")</f>
        <v/>
      </c>
      <c r="X3" s="2"/>
      <c r="Y3" s="4" t="str">
        <f>IF($A3="JULHO",Planilha1!X3,"NÃO")</f>
        <v>NÃO</v>
      </c>
      <c r="Z3" s="4" t="str">
        <f>IF($A3="JULHO",Planilha1!#REF!,"NÃO")</f>
        <v>NÃO</v>
      </c>
      <c r="AA3" s="4" t="str">
        <f>IF($A3="JULHO",Planilha1!#REF!,"NÃO")</f>
        <v>NÃO</v>
      </c>
      <c r="AB3" s="4" t="str">
        <f>IF($A3="JULHO",Planilha1!#REF!,"NÃO")</f>
        <v>NÃO</v>
      </c>
      <c r="AC3" s="4" t="str">
        <f>IF($A3="JULHO",Planilha1!#REF!,"NÃO")</f>
        <v>NÃO</v>
      </c>
    </row>
    <row r="4" spans="1:29" ht="20.100000000000001" hidden="1" customHeight="1" x14ac:dyDescent="0.25">
      <c r="A4" s="226">
        <v>11123123</v>
      </c>
      <c r="B4" s="4" t="str">
        <f>IFERROR(VLOOKUP($A4,BASE!$1:$1048576,2,0),"")</f>
        <v/>
      </c>
      <c r="C4" s="226">
        <v>11111111</v>
      </c>
      <c r="D4" s="4">
        <v>0</v>
      </c>
      <c r="E4" s="4" t="s">
        <v>6464</v>
      </c>
      <c r="F4" s="4" t="s">
        <v>6462</v>
      </c>
      <c r="G4" s="4" t="str">
        <f>IFERROR(VLOOKUP($A4,BASE!$1:$1048576,10,0),"")</f>
        <v/>
      </c>
      <c r="H4" s="4" t="s">
        <v>6463</v>
      </c>
      <c r="I4" s="2">
        <v>42767</v>
      </c>
      <c r="J4" s="5">
        <v>42870</v>
      </c>
      <c r="K4" s="229">
        <f>IF($J4&gt;EDATE($I4,RIGHT(Tabela1[[#Headers],[ mês 0]],2)),EDATE($I4,RIGHT(Tabela1[[#Headers],[ mês 0]],2)),"")</f>
        <v>42767</v>
      </c>
      <c r="L4" s="229">
        <f>IF($J4&gt;EDATE($I4,RIGHT(Tabela1[[#Headers],[ mês 1]],2)),EDATE($I4,RIGHT(Tabela1[[#Headers],[ mês 1]],2)),"")</f>
        <v>42795</v>
      </c>
      <c r="M4" s="229">
        <f>IF($J4&gt;EDATE($I4,RIGHT(Tabela1[[#Headers],[ mês 2]],2)),EDATE($I4,RIGHT(Tabela1[[#Headers],[ mês 2]],2)),"")</f>
        <v>42826</v>
      </c>
      <c r="N4" s="229">
        <f>IF($J4&gt;EDATE($I4,RIGHT(Tabela1[[#Headers],[ mês 3]],2)),EDATE($I4,RIGHT(Tabela1[[#Headers],[ mês 3]],2)),"")</f>
        <v>42856</v>
      </c>
      <c r="O4" s="229" t="str">
        <f>IF($J4&gt;EDATE($I4,RIGHT(Tabela1[[#Headers],[ mês 4]],2)),EDATE($I4,RIGHT(Tabela1[[#Headers],[ mês 4]],2)),"")</f>
        <v/>
      </c>
      <c r="P4" s="229" t="str">
        <f>IF($J4&gt;EDATE($I4,RIGHT(Tabela1[[#Headers],[ mês 5]],2)),EDATE($I4,RIGHT(Tabela1[[#Headers],[ mês 5]],2)),"")</f>
        <v/>
      </c>
      <c r="Q4" s="229" t="str">
        <f>IF($J4&gt;EDATE($I4,RIGHT(Tabela1[[#Headers],[ mês 6]],2)),EDATE($I4,RIGHT(Tabela1[[#Headers],[ mês 6]],2)),"")</f>
        <v/>
      </c>
      <c r="R4" s="229" t="str">
        <f>IF($J4&gt;EDATE($I4,RIGHT(Tabela1[[#Headers],[ mês 7]],2)),EDATE($I4,RIGHT(Tabela1[[#Headers],[ mês 7]],2)),"")</f>
        <v/>
      </c>
      <c r="S4" s="229" t="str">
        <f>IF($J4&gt;EDATE($I4,RIGHT(Tabela1[[#Headers],[ mês 8]],2)),EDATE($I4,RIGHT(Tabela1[[#Headers],[ mês 8]],2)),"")</f>
        <v/>
      </c>
      <c r="T4" s="229" t="str">
        <f>IF($J4&gt;EDATE($I4,RIGHT(Tabela1[[#Headers],[ mês 9]],2)),EDATE($I4,RIGHT(Tabela1[[#Headers],[ mês 9]],2)),"")</f>
        <v/>
      </c>
      <c r="U4" s="229" t="str">
        <f>IF($J4&gt;EDATE($I4,RIGHT(Tabela1[[#Headers],[ mês 10]],2)),EDATE($I4,RIGHT(Tabela1[[#Headers],[ mês 10]],2)),"")</f>
        <v/>
      </c>
      <c r="V4" s="229" t="str">
        <f>IF($J4&gt;EDATE($I4,RIGHT(Tabela1[[#Headers],[ mês 11]],2)),EDATE($I4,RIGHT(Tabela1[[#Headers],[ mês 11]],2)),"")</f>
        <v/>
      </c>
      <c r="W4" s="229" t="str">
        <f>IF($J4&gt;EDATE($I4,RIGHT(Tabela1[[#Headers],[ mês 12]],2)),EDATE($I4,RIGHT(Tabela1[[#Headers],[ mês 12]],2)),"")</f>
        <v/>
      </c>
      <c r="X4" s="4"/>
      <c r="Y4" s="4"/>
      <c r="Z4" s="4"/>
      <c r="AA4" s="4"/>
      <c r="AB4" s="4"/>
      <c r="AC4" s="4"/>
    </row>
    <row r="5" spans="1:29" ht="20.100000000000001" customHeight="1" x14ac:dyDescent="0.25">
      <c r="A5" s="226">
        <v>11123123</v>
      </c>
      <c r="B5" s="4" t="str">
        <f>IFERROR(VLOOKUP($A5,BASE!$1:$1048576,2,0),"")</f>
        <v/>
      </c>
      <c r="C5" s="226">
        <v>11111111</v>
      </c>
      <c r="D5" s="4">
        <v>0</v>
      </c>
      <c r="E5" s="4" t="s">
        <v>6465</v>
      </c>
      <c r="F5" s="4" t="s">
        <v>6462</v>
      </c>
      <c r="G5" s="4" t="str">
        <f>IFERROR(VLOOKUP($A5,BASE!$1:$1048576,10,0),"")</f>
        <v/>
      </c>
      <c r="H5" s="4" t="s">
        <v>6463</v>
      </c>
      <c r="I5" s="2">
        <v>42736</v>
      </c>
      <c r="J5" s="5">
        <v>42760</v>
      </c>
      <c r="K5" s="229">
        <f>IF($J5&gt;EDATE($I5,RIGHT(Tabela1[[#Headers],[ mês 0]],2)),EDATE($I5,RIGHT(Tabela1[[#Headers],[ mês 0]],2)),"")</f>
        <v>42736</v>
      </c>
      <c r="L5" s="229" t="str">
        <f>IF($J5&gt;EDATE($I5,RIGHT(Tabela1[[#Headers],[ mês 1]],2)),EDATE($I5,RIGHT(Tabela1[[#Headers],[ mês 1]],2)),"")</f>
        <v/>
      </c>
      <c r="M5" s="229" t="str">
        <f>IF($J5&gt;EDATE($I5,RIGHT(Tabela1[[#Headers],[ mês 2]],2)),EDATE($I5,RIGHT(Tabela1[[#Headers],[ mês 2]],2)),"")</f>
        <v/>
      </c>
      <c r="N5" s="229" t="str">
        <f>IF($J5&gt;EDATE($I5,RIGHT(Tabela1[[#Headers],[ mês 3]],2)),EDATE($I5,RIGHT(Tabela1[[#Headers],[ mês 3]],2)),"")</f>
        <v/>
      </c>
      <c r="O5" s="229" t="str">
        <f>IF($J5&gt;EDATE($I5,RIGHT(Tabela1[[#Headers],[ mês 4]],2)),EDATE($I5,RIGHT(Tabela1[[#Headers],[ mês 4]],2)),"")</f>
        <v/>
      </c>
      <c r="P5" s="229" t="str">
        <f>IF($J5&gt;EDATE($I5,RIGHT(Tabela1[[#Headers],[ mês 5]],2)),EDATE($I5,RIGHT(Tabela1[[#Headers],[ mês 5]],2)),"")</f>
        <v/>
      </c>
      <c r="Q5" s="229" t="str">
        <f>IF($J5&gt;EDATE($I5,RIGHT(Tabela1[[#Headers],[ mês 6]],2)),EDATE($I5,RIGHT(Tabela1[[#Headers],[ mês 6]],2)),"")</f>
        <v/>
      </c>
      <c r="R5" s="229" t="str">
        <f>IF($J5&gt;EDATE($I5,RIGHT(Tabela1[[#Headers],[ mês 7]],2)),EDATE($I5,RIGHT(Tabela1[[#Headers],[ mês 7]],2)),"")</f>
        <v/>
      </c>
      <c r="S5" s="229" t="str">
        <f>IF($J5&gt;EDATE($I5,RIGHT(Tabela1[[#Headers],[ mês 8]],2)),EDATE($I5,RIGHT(Tabela1[[#Headers],[ mês 8]],2)),"")</f>
        <v/>
      </c>
      <c r="T5" s="229" t="str">
        <f>IF($J5&gt;EDATE($I5,RIGHT(Tabela1[[#Headers],[ mês 9]],2)),EDATE($I5,RIGHT(Tabela1[[#Headers],[ mês 9]],2)),"")</f>
        <v/>
      </c>
      <c r="U5" s="229" t="str">
        <f>IF($J5&gt;EDATE($I5,RIGHT(Tabela1[[#Headers],[ mês 10]],2)),EDATE($I5,RIGHT(Tabela1[[#Headers],[ mês 10]],2)),"")</f>
        <v/>
      </c>
      <c r="V5" s="229" t="str">
        <f>IF($J5&gt;EDATE($I5,RIGHT(Tabela1[[#Headers],[ mês 11]],2)),EDATE($I5,RIGHT(Tabela1[[#Headers],[ mês 11]],2)),"")</f>
        <v/>
      </c>
      <c r="W5" s="229" t="str">
        <f>IF($J5&gt;EDATE($I5,RIGHT(Tabela1[[#Headers],[ mês 12]],2)),EDATE($I5,RIGHT(Tabela1[[#Headers],[ mês 12]],2)),"")</f>
        <v/>
      </c>
      <c r="X5" s="4"/>
      <c r="Y5" s="4"/>
      <c r="Z5" s="4"/>
      <c r="AA5" s="4"/>
      <c r="AB5" s="4"/>
      <c r="AC5" s="4"/>
    </row>
    <row r="6" spans="1:29" ht="20.100000000000001" hidden="1" customHeight="1" x14ac:dyDescent="0.25">
      <c r="A6" s="226">
        <v>11123123</v>
      </c>
      <c r="B6" s="4" t="str">
        <f>IFERROR(VLOOKUP($A6,BASE!$1:$1048576,2,0),"")</f>
        <v/>
      </c>
      <c r="C6" s="226">
        <v>11111111</v>
      </c>
      <c r="D6" s="4">
        <v>0</v>
      </c>
      <c r="E6" s="4" t="s">
        <v>6466</v>
      </c>
      <c r="F6" s="4" t="s">
        <v>6462</v>
      </c>
      <c r="G6" s="4" t="str">
        <f>IFERROR(VLOOKUP($A6,BASE!$1:$1048576,10,0),"")</f>
        <v/>
      </c>
      <c r="H6" s="4" t="s">
        <v>6463</v>
      </c>
      <c r="I6" s="1">
        <v>42804</v>
      </c>
      <c r="J6" s="5">
        <v>42840</v>
      </c>
      <c r="K6" s="229">
        <f>IF($J6&gt;EDATE($I6,RIGHT(Tabela1[[#Headers],[ mês 0]],2)),EDATE($I6,RIGHT(Tabela1[[#Headers],[ mês 0]],2)),"")</f>
        <v>42804</v>
      </c>
      <c r="L6" s="229">
        <f>IF($J6&gt;EDATE($I6,RIGHT(Tabela1[[#Headers],[ mês 1]],2)),EDATE($I6,RIGHT(Tabela1[[#Headers],[ mês 1]],2)),"")</f>
        <v>42835</v>
      </c>
      <c r="M6" s="229" t="str">
        <f>IF($J6&gt;EDATE($I6,RIGHT(Tabela1[[#Headers],[ mês 2]],2)),EDATE($I6,RIGHT(Tabela1[[#Headers],[ mês 2]],2)),"")</f>
        <v/>
      </c>
      <c r="N6" s="229" t="str">
        <f>IF($J6&gt;EDATE($I6,RIGHT(Tabela1[[#Headers],[ mês 3]],2)),EDATE($I6,RIGHT(Tabela1[[#Headers],[ mês 3]],2)),"")</f>
        <v/>
      </c>
      <c r="O6" s="229" t="str">
        <f>IF($J6&gt;EDATE($I6,RIGHT(Tabela1[[#Headers],[ mês 4]],2)),EDATE($I6,RIGHT(Tabela1[[#Headers],[ mês 4]],2)),"")</f>
        <v/>
      </c>
      <c r="P6" s="229" t="str">
        <f>IF($J6&gt;EDATE($I6,RIGHT(Tabela1[[#Headers],[ mês 5]],2)),EDATE($I6,RIGHT(Tabela1[[#Headers],[ mês 5]],2)),"")</f>
        <v/>
      </c>
      <c r="Q6" s="229" t="str">
        <f>IF($J6&gt;EDATE($I6,RIGHT(Tabela1[[#Headers],[ mês 6]],2)),EDATE($I6,RIGHT(Tabela1[[#Headers],[ mês 6]],2)),"")</f>
        <v/>
      </c>
      <c r="R6" s="229" t="str">
        <f>IF($J6&gt;EDATE($I6,RIGHT(Tabela1[[#Headers],[ mês 7]],2)),EDATE($I6,RIGHT(Tabela1[[#Headers],[ mês 7]],2)),"")</f>
        <v/>
      </c>
      <c r="S6" s="229" t="str">
        <f>IF($J6&gt;EDATE($I6,RIGHT(Tabela1[[#Headers],[ mês 8]],2)),EDATE($I6,RIGHT(Tabela1[[#Headers],[ mês 8]],2)),"")</f>
        <v/>
      </c>
      <c r="T6" s="229" t="str">
        <f>IF($J6&gt;EDATE($I6,RIGHT(Tabela1[[#Headers],[ mês 9]],2)),EDATE($I6,RIGHT(Tabela1[[#Headers],[ mês 9]],2)),"")</f>
        <v/>
      </c>
      <c r="U6" s="229" t="str">
        <f>IF($J6&gt;EDATE($I6,RIGHT(Tabela1[[#Headers],[ mês 10]],2)),EDATE($I6,RIGHT(Tabela1[[#Headers],[ mês 10]],2)),"")</f>
        <v/>
      </c>
      <c r="V6" s="229" t="str">
        <f>IF($J6&gt;EDATE($I6,RIGHT(Tabela1[[#Headers],[ mês 11]],2)),EDATE($I6,RIGHT(Tabela1[[#Headers],[ mês 11]],2)),"")</f>
        <v/>
      </c>
      <c r="W6" s="229" t="str">
        <f>IF($J6&gt;EDATE($I6,RIGHT(Tabela1[[#Headers],[ mês 12]],2)),EDATE($I6,RIGHT(Tabela1[[#Headers],[ mês 12]],2)),"")</f>
        <v/>
      </c>
      <c r="X6" s="4"/>
      <c r="Y6" s="4"/>
      <c r="Z6" s="4"/>
      <c r="AA6" s="4"/>
      <c r="AB6" s="4"/>
      <c r="AC6" s="4"/>
    </row>
    <row r="7" spans="1:29" ht="20.100000000000001" hidden="1" customHeight="1" x14ac:dyDescent="0.25">
      <c r="A7" s="226">
        <v>11123123</v>
      </c>
      <c r="B7" s="4" t="str">
        <f>IFERROR(VLOOKUP($A7,BASE!$1:$1048576,2,0),"")</f>
        <v/>
      </c>
      <c r="C7" s="226">
        <v>11111111</v>
      </c>
      <c r="D7" s="4">
        <v>0</v>
      </c>
      <c r="E7" s="4" t="s">
        <v>6467</v>
      </c>
      <c r="F7" s="4" t="s">
        <v>6462</v>
      </c>
      <c r="G7" s="4" t="str">
        <f>IFERROR(VLOOKUP($A7,BASE!$1:$1048576,10,0),"")</f>
        <v/>
      </c>
      <c r="H7" s="4" t="s">
        <v>6463</v>
      </c>
      <c r="I7" s="1">
        <v>42745</v>
      </c>
      <c r="J7" s="5">
        <v>42902</v>
      </c>
      <c r="K7" s="229">
        <f>IF($J7&gt;EDATE($I7,RIGHT(Tabela1[[#Headers],[ mês 0]],2)),EDATE($I7,RIGHT(Tabela1[[#Headers],[ mês 0]],2)),"")</f>
        <v>42745</v>
      </c>
      <c r="L7" s="229">
        <f>IF($J7&gt;EDATE($I7,RIGHT(Tabela1[[#Headers],[ mês 1]],2)),EDATE($I7,RIGHT(Tabela1[[#Headers],[ mês 1]],2)),"")</f>
        <v>42776</v>
      </c>
      <c r="M7" s="229">
        <f>IF($J7&gt;EDATE($I7,RIGHT(Tabela1[[#Headers],[ mês 2]],2)),EDATE($I7,RIGHT(Tabela1[[#Headers],[ mês 2]],2)),"")</f>
        <v>42804</v>
      </c>
      <c r="N7" s="229">
        <f>IF($J7&gt;EDATE($I7,RIGHT(Tabela1[[#Headers],[ mês 3]],2)),EDATE($I7,RIGHT(Tabela1[[#Headers],[ mês 3]],2)),"")</f>
        <v>42835</v>
      </c>
      <c r="O7" s="229">
        <f>IF($J7&gt;EDATE($I7,RIGHT(Tabela1[[#Headers],[ mês 4]],2)),EDATE($I7,RIGHT(Tabela1[[#Headers],[ mês 4]],2)),"")</f>
        <v>42865</v>
      </c>
      <c r="P7" s="229">
        <f>IF($J7&gt;EDATE($I7,RIGHT(Tabela1[[#Headers],[ mês 5]],2)),EDATE($I7,RIGHT(Tabela1[[#Headers],[ mês 5]],2)),"")</f>
        <v>42896</v>
      </c>
      <c r="Q7" s="229" t="str">
        <f>IF($J7&gt;EDATE($I7,RIGHT(Tabela1[[#Headers],[ mês 6]],2)),EDATE($I7,RIGHT(Tabela1[[#Headers],[ mês 6]],2)),"")</f>
        <v/>
      </c>
      <c r="R7" s="229" t="str">
        <f>IF($J7&gt;EDATE($I7,RIGHT(Tabela1[[#Headers],[ mês 7]],2)),EDATE($I7,RIGHT(Tabela1[[#Headers],[ mês 7]],2)),"")</f>
        <v/>
      </c>
      <c r="S7" s="229" t="str">
        <f>IF($J7&gt;EDATE($I7,RIGHT(Tabela1[[#Headers],[ mês 8]],2)),EDATE($I7,RIGHT(Tabela1[[#Headers],[ mês 8]],2)),"")</f>
        <v/>
      </c>
      <c r="T7" s="229" t="str">
        <f>IF($J7&gt;EDATE($I7,RIGHT(Tabela1[[#Headers],[ mês 9]],2)),EDATE($I7,RIGHT(Tabela1[[#Headers],[ mês 9]],2)),"")</f>
        <v/>
      </c>
      <c r="U7" s="229" t="str">
        <f>IF($J7&gt;EDATE($I7,RIGHT(Tabela1[[#Headers],[ mês 10]],2)),EDATE($I7,RIGHT(Tabela1[[#Headers],[ mês 10]],2)),"")</f>
        <v/>
      </c>
      <c r="V7" s="229" t="str">
        <f>IF($J7&gt;EDATE($I7,RIGHT(Tabela1[[#Headers],[ mês 11]],2)),EDATE($I7,RIGHT(Tabela1[[#Headers],[ mês 11]],2)),"")</f>
        <v/>
      </c>
      <c r="W7" s="229" t="str">
        <f>IF($J7&gt;EDATE($I7,RIGHT(Tabela1[[#Headers],[ mês 12]],2)),EDATE($I7,RIGHT(Tabela1[[#Headers],[ mês 12]],2)),"")</f>
        <v/>
      </c>
      <c r="X7" s="4"/>
      <c r="Y7" s="4"/>
      <c r="Z7" s="4"/>
      <c r="AA7" s="4"/>
      <c r="AB7" s="4"/>
      <c r="AC7" s="4"/>
    </row>
    <row r="8" spans="1:29" s="11" customFormat="1" ht="20.100000000000001" hidden="1" customHeight="1" x14ac:dyDescent="0.25">
      <c r="A8" s="226">
        <v>11123123</v>
      </c>
      <c r="B8" s="4" t="str">
        <f>IFERROR(VLOOKUP($A8,BASE!$1:$1048576,2,0),"")</f>
        <v/>
      </c>
      <c r="C8" s="226">
        <v>11111111</v>
      </c>
      <c r="D8" s="4">
        <v>0</v>
      </c>
      <c r="E8" s="4" t="s">
        <v>6468</v>
      </c>
      <c r="F8" s="4" t="s">
        <v>6462</v>
      </c>
      <c r="G8" s="4" t="str">
        <f>IFERROR(VLOOKUP($A8,BASE!$1:$1048576,10,0),"")</f>
        <v/>
      </c>
      <c r="H8" s="4" t="s">
        <v>6463</v>
      </c>
      <c r="I8" s="2">
        <v>42795</v>
      </c>
      <c r="J8" s="5">
        <v>42870</v>
      </c>
      <c r="K8" s="229">
        <f>IF($J8&gt;EDATE($I8,RIGHT(Tabela1[[#Headers],[ mês 0]],2)),EDATE($I8,RIGHT(Tabela1[[#Headers],[ mês 0]],2)),"")</f>
        <v>42795</v>
      </c>
      <c r="L8" s="229">
        <f>IF($J8&gt;EDATE($I8,RIGHT(Tabela1[[#Headers],[ mês 1]],2)),EDATE($I8,RIGHT(Tabela1[[#Headers],[ mês 1]],2)),"")</f>
        <v>42826</v>
      </c>
      <c r="M8" s="229">
        <f>IF($J8&gt;EDATE($I8,RIGHT(Tabela1[[#Headers],[ mês 2]],2)),EDATE($I8,RIGHT(Tabela1[[#Headers],[ mês 2]],2)),"")</f>
        <v>42856</v>
      </c>
      <c r="N8" s="229" t="str">
        <f>IF($J8&gt;EDATE($I8,RIGHT(Tabela1[[#Headers],[ mês 3]],2)),EDATE($I8,RIGHT(Tabela1[[#Headers],[ mês 3]],2)),"")</f>
        <v/>
      </c>
      <c r="O8" s="229" t="str">
        <f>IF($J8&gt;EDATE($I8,RIGHT(Tabela1[[#Headers],[ mês 4]],2)),EDATE($I8,RIGHT(Tabela1[[#Headers],[ mês 4]],2)),"")</f>
        <v/>
      </c>
      <c r="P8" s="229" t="str">
        <f>IF($J8&gt;EDATE($I8,RIGHT(Tabela1[[#Headers],[ mês 5]],2)),EDATE($I8,RIGHT(Tabela1[[#Headers],[ mês 5]],2)),"")</f>
        <v/>
      </c>
      <c r="Q8" s="229" t="str">
        <f>IF($J8&gt;EDATE($I8,RIGHT(Tabela1[[#Headers],[ mês 6]],2)),EDATE($I8,RIGHT(Tabela1[[#Headers],[ mês 6]],2)),"")</f>
        <v/>
      </c>
      <c r="R8" s="229" t="str">
        <f>IF($J8&gt;EDATE($I8,RIGHT(Tabela1[[#Headers],[ mês 7]],2)),EDATE($I8,RIGHT(Tabela1[[#Headers],[ mês 7]],2)),"")</f>
        <v/>
      </c>
      <c r="S8" s="229" t="str">
        <f>IF($J8&gt;EDATE($I8,RIGHT(Tabela1[[#Headers],[ mês 8]],2)),EDATE($I8,RIGHT(Tabela1[[#Headers],[ mês 8]],2)),"")</f>
        <v/>
      </c>
      <c r="T8" s="229" t="str">
        <f>IF($J8&gt;EDATE($I8,RIGHT(Tabela1[[#Headers],[ mês 9]],2)),EDATE($I8,RIGHT(Tabela1[[#Headers],[ mês 9]],2)),"")</f>
        <v/>
      </c>
      <c r="U8" s="229" t="str">
        <f>IF($J8&gt;EDATE($I8,RIGHT(Tabela1[[#Headers],[ mês 10]],2)),EDATE($I8,RIGHT(Tabela1[[#Headers],[ mês 10]],2)),"")</f>
        <v/>
      </c>
      <c r="V8" s="229" t="str">
        <f>IF($J8&gt;EDATE($I8,RIGHT(Tabela1[[#Headers],[ mês 11]],2)),EDATE($I8,RIGHT(Tabela1[[#Headers],[ mês 11]],2)),"")</f>
        <v/>
      </c>
      <c r="W8" s="229" t="str">
        <f>IF($J8&gt;EDATE($I8,RIGHT(Tabela1[[#Headers],[ mês 12]],2)),EDATE($I8,RIGHT(Tabela1[[#Headers],[ mês 12]],2)),"")</f>
        <v/>
      </c>
      <c r="X8" s="4"/>
      <c r="Y8" s="4"/>
      <c r="Z8" s="4"/>
      <c r="AA8" s="4"/>
      <c r="AB8" s="4"/>
      <c r="AC8" s="4"/>
    </row>
    <row r="9" spans="1:29" s="11" customFormat="1" ht="20.100000000000001" hidden="1" customHeight="1" x14ac:dyDescent="0.25">
      <c r="A9" s="226"/>
      <c r="B9" s="4"/>
      <c r="C9" s="226"/>
      <c r="D9" s="4"/>
      <c r="E9" s="4"/>
      <c r="F9" s="4"/>
      <c r="G9" s="4"/>
      <c r="H9" s="4"/>
      <c r="I9" s="2">
        <v>42826</v>
      </c>
      <c r="J9" s="5">
        <v>42917</v>
      </c>
      <c r="K9" s="229">
        <f>IF($J9&gt;EDATE($I9,RIGHT(Tabela1[[#Headers],[ mês 0]],2)),EDATE($I9,RIGHT(Tabela1[[#Headers],[ mês 0]],2)),"")</f>
        <v>42826</v>
      </c>
      <c r="L9" s="229">
        <f>IF($J9&gt;EDATE($I9,RIGHT(Tabela1[[#Headers],[ mês 1]],2)),EDATE($I9,RIGHT(Tabela1[[#Headers],[ mês 1]],2)),"")</f>
        <v>42856</v>
      </c>
      <c r="M9" s="229">
        <f>IF($J9&gt;EDATE($I9,RIGHT(Tabela1[[#Headers],[ mês 2]],2)),EDATE($I9,RIGHT(Tabela1[[#Headers],[ mês 2]],2)),"")</f>
        <v>42887</v>
      </c>
      <c r="N9" s="229" t="str">
        <f>IF($J9&gt;EDATE($I9,RIGHT(Tabela1[[#Headers],[ mês 3]],2)),EDATE($I9,RIGHT(Tabela1[[#Headers],[ mês 3]],2)),"")</f>
        <v/>
      </c>
      <c r="O9" s="229" t="str">
        <f>IF($J9&gt;EDATE($I9,RIGHT(Tabela1[[#Headers],[ mês 4]],2)),EDATE($I9,RIGHT(Tabela1[[#Headers],[ mês 4]],2)),"")</f>
        <v/>
      </c>
      <c r="P9" s="229" t="str">
        <f>IF($J9&gt;EDATE($I9,RIGHT(Tabela1[[#Headers],[ mês 5]],2)),EDATE($I9,RIGHT(Tabela1[[#Headers],[ mês 5]],2)),"")</f>
        <v/>
      </c>
      <c r="Q9" s="229" t="str">
        <f>IF($J9&gt;EDATE($I9,RIGHT(Tabela1[[#Headers],[ mês 6]],2)),EDATE($I9,RIGHT(Tabela1[[#Headers],[ mês 6]],2)),"")</f>
        <v/>
      </c>
      <c r="R9" s="229" t="str">
        <f>IF($J9&gt;EDATE($I9,RIGHT(Tabela1[[#Headers],[ mês 7]],2)),EDATE($I9,RIGHT(Tabela1[[#Headers],[ mês 7]],2)),"")</f>
        <v/>
      </c>
      <c r="S9" s="229" t="str">
        <f>IF($J9&gt;EDATE($I9,RIGHT(Tabela1[[#Headers],[ mês 8]],2)),EDATE($I9,RIGHT(Tabela1[[#Headers],[ mês 8]],2)),"")</f>
        <v/>
      </c>
      <c r="T9" s="229" t="str">
        <f>IF($J9&gt;EDATE($I9,RIGHT(Tabela1[[#Headers],[ mês 9]],2)),EDATE($I9,RIGHT(Tabela1[[#Headers],[ mês 9]],2)),"")</f>
        <v/>
      </c>
      <c r="U9" s="229" t="str">
        <f>IF($J9&gt;EDATE($I9,RIGHT(Tabela1[[#Headers],[ mês 10]],2)),EDATE($I9,RIGHT(Tabela1[[#Headers],[ mês 10]],2)),"")</f>
        <v/>
      </c>
      <c r="V9" s="229" t="str">
        <f>IF($J9&gt;EDATE($I9,RIGHT(Tabela1[[#Headers],[ mês 11]],2)),EDATE($I9,RIGHT(Tabela1[[#Headers],[ mês 11]],2)),"")</f>
        <v/>
      </c>
      <c r="W9" s="229" t="str">
        <f>IF($J9&gt;EDATE($I9,RIGHT(Tabela1[[#Headers],[ mês 12]],2)),EDATE($I9,RIGHT(Tabela1[[#Headers],[ mês 12]],2)),"")</f>
        <v/>
      </c>
      <c r="X9" s="4"/>
      <c r="Y9" s="4"/>
      <c r="Z9" s="4"/>
      <c r="AA9" s="4"/>
      <c r="AB9" s="4"/>
      <c r="AC9" s="4"/>
    </row>
    <row r="10" spans="1:29" s="11" customFormat="1" ht="20.100000000000001" hidden="1" customHeight="1" x14ac:dyDescent="0.25">
      <c r="A10" s="226"/>
      <c r="B10" s="4"/>
      <c r="C10" s="4"/>
      <c r="D10" s="4"/>
      <c r="E10" s="4"/>
      <c r="F10" s="4"/>
      <c r="G10" s="4"/>
      <c r="H10" s="4"/>
      <c r="I10" s="2"/>
      <c r="J10" s="5"/>
      <c r="K10" s="229" t="str">
        <f>IF($J10&gt;EDATE($I10,RIGHT(Tabela1[[#Headers],[ mês 0]],2)),EDATE($I10,RIGHT(Tabela1[[#Headers],[ mês 0]],2)),"")</f>
        <v/>
      </c>
      <c r="L10" s="229" t="str">
        <f>IF($J10&gt;EDATE($I10,RIGHT(Tabela1[[#Headers],[ mês 1]],2)),EDATE($I10,RIGHT(Tabela1[[#Headers],[ mês 1]],2)),"")</f>
        <v/>
      </c>
      <c r="M10" s="229" t="str">
        <f>IF($J10&gt;EDATE($I10,RIGHT(Tabela1[[#Headers],[ mês 2]],2)),EDATE($I10,RIGHT(Tabela1[[#Headers],[ mês 2]],2)),"")</f>
        <v/>
      </c>
      <c r="N10" s="229" t="str">
        <f>IF($J10&gt;EDATE($I10,RIGHT(Tabela1[[#Headers],[ mês 3]],2)),EDATE($I10,RIGHT(Tabela1[[#Headers],[ mês 3]],2)),"")</f>
        <v/>
      </c>
      <c r="O10" s="229" t="str">
        <f>IF($J10&gt;EDATE($I10,RIGHT(Tabela1[[#Headers],[ mês 4]],2)),EDATE($I10,RIGHT(Tabela1[[#Headers],[ mês 4]],2)),"")</f>
        <v/>
      </c>
      <c r="P10" s="229" t="str">
        <f>IF($J10&gt;EDATE($I10,RIGHT(Tabela1[[#Headers],[ mês 5]],2)),EDATE($I10,RIGHT(Tabela1[[#Headers],[ mês 5]],2)),"")</f>
        <v/>
      </c>
      <c r="Q10" s="229" t="str">
        <f>IF($J10&gt;EDATE($I10,RIGHT(Tabela1[[#Headers],[ mês 6]],2)),EDATE($I10,RIGHT(Tabela1[[#Headers],[ mês 6]],2)),"")</f>
        <v/>
      </c>
      <c r="R10" s="229" t="str">
        <f>IF($J10&gt;EDATE($I10,RIGHT(Tabela1[[#Headers],[ mês 7]],2)),EDATE($I10,RIGHT(Tabela1[[#Headers],[ mês 7]],2)),"")</f>
        <v/>
      </c>
      <c r="S10" s="229" t="str">
        <f>IF($J10&gt;EDATE($I10,RIGHT(Tabela1[[#Headers],[ mês 8]],2)),EDATE($I10,RIGHT(Tabela1[[#Headers],[ mês 8]],2)),"")</f>
        <v/>
      </c>
      <c r="T10" s="229" t="str">
        <f>IF($J10&gt;EDATE($I10,RIGHT(Tabela1[[#Headers],[ mês 9]],2)),EDATE($I10,RIGHT(Tabela1[[#Headers],[ mês 9]],2)),"")</f>
        <v/>
      </c>
      <c r="U10" s="229" t="str">
        <f>IF($J10&gt;EDATE($I10,RIGHT(Tabela1[[#Headers],[ mês 10]],2)),EDATE($I10,RIGHT(Tabela1[[#Headers],[ mês 10]],2)),"")</f>
        <v/>
      </c>
      <c r="V10" s="229" t="str">
        <f>IF($J10&gt;EDATE($I10,RIGHT(Tabela1[[#Headers],[ mês 11]],2)),EDATE($I10,RIGHT(Tabela1[[#Headers],[ mês 11]],2)),"")</f>
        <v/>
      </c>
      <c r="W10" s="229" t="str">
        <f>IF($J10&gt;EDATE($I10,RIGHT(Tabela1[[#Headers],[ mês 12]],2)),EDATE($I10,RIGHT(Tabela1[[#Headers],[ mês 12]],2)),"")</f>
        <v/>
      </c>
      <c r="X10" s="4"/>
      <c r="Y10" s="4"/>
      <c r="Z10" s="4"/>
      <c r="AA10" s="4"/>
      <c r="AB10" s="4"/>
      <c r="AC10" s="4"/>
    </row>
    <row r="11" spans="1:29" s="3" customFormat="1" ht="20.100000000000001" hidden="1" customHeight="1" x14ac:dyDescent="0.25">
      <c r="A11" s="226"/>
      <c r="B11" s="4"/>
      <c r="C11" s="4"/>
      <c r="D11" s="4"/>
      <c r="E11" s="4"/>
      <c r="F11" s="4"/>
      <c r="G11" s="4"/>
      <c r="H11" s="4"/>
      <c r="I11" s="2"/>
      <c r="J11" s="5"/>
      <c r="K11" s="229" t="str">
        <f>IF($J11&gt;EDATE($I11,RIGHT(Tabela1[[#Headers],[ mês 0]],2)),EDATE($I11,RIGHT(Tabela1[[#Headers],[ mês 0]],2)),"")</f>
        <v/>
      </c>
      <c r="L11" s="229" t="str">
        <f>IF($J11&gt;EDATE($I11,RIGHT(Tabela1[[#Headers],[ mês 1]],2)),EDATE($I11,RIGHT(Tabela1[[#Headers],[ mês 1]],2)),"")</f>
        <v/>
      </c>
      <c r="M11" s="229" t="str">
        <f>IF($J11&gt;EDATE($I11,RIGHT(Tabela1[[#Headers],[ mês 2]],2)),EDATE($I11,RIGHT(Tabela1[[#Headers],[ mês 2]],2)),"")</f>
        <v/>
      </c>
      <c r="N11" s="229" t="str">
        <f>IF($J11&gt;EDATE($I11,RIGHT(Tabela1[[#Headers],[ mês 3]],2)),EDATE($I11,RIGHT(Tabela1[[#Headers],[ mês 3]],2)),"")</f>
        <v/>
      </c>
      <c r="O11" s="229" t="str">
        <f>IF($J11&gt;EDATE($I11,RIGHT(Tabela1[[#Headers],[ mês 4]],2)),EDATE($I11,RIGHT(Tabela1[[#Headers],[ mês 4]],2)),"")</f>
        <v/>
      </c>
      <c r="P11" s="229" t="str">
        <f>IF($J11&gt;EDATE($I11,RIGHT(Tabela1[[#Headers],[ mês 5]],2)),EDATE($I11,RIGHT(Tabela1[[#Headers],[ mês 5]],2)),"")</f>
        <v/>
      </c>
      <c r="Q11" s="229" t="str">
        <f>IF($J11&gt;EDATE($I11,RIGHT(Tabela1[[#Headers],[ mês 6]],2)),EDATE($I11,RIGHT(Tabela1[[#Headers],[ mês 6]],2)),"")</f>
        <v/>
      </c>
      <c r="R11" s="229" t="str">
        <f>IF($J11&gt;EDATE($I11,RIGHT(Tabela1[[#Headers],[ mês 7]],2)),EDATE($I11,RIGHT(Tabela1[[#Headers],[ mês 7]],2)),"")</f>
        <v/>
      </c>
      <c r="S11" s="229" t="str">
        <f>IF($J11&gt;EDATE($I11,RIGHT(Tabela1[[#Headers],[ mês 8]],2)),EDATE($I11,RIGHT(Tabela1[[#Headers],[ mês 8]],2)),"")</f>
        <v/>
      </c>
      <c r="T11" s="229" t="str">
        <f>IF($J11&gt;EDATE($I11,RIGHT(Tabela1[[#Headers],[ mês 9]],2)),EDATE($I11,RIGHT(Tabela1[[#Headers],[ mês 9]],2)),"")</f>
        <v/>
      </c>
      <c r="U11" s="229" t="str">
        <f>IF($J11&gt;EDATE($I11,RIGHT(Tabela1[[#Headers],[ mês 10]],2)),EDATE($I11,RIGHT(Tabela1[[#Headers],[ mês 10]],2)),"")</f>
        <v/>
      </c>
      <c r="V11" s="229" t="str">
        <f>IF($J11&gt;EDATE($I11,RIGHT(Tabela1[[#Headers],[ mês 11]],2)),EDATE($I11,RIGHT(Tabela1[[#Headers],[ mês 11]],2)),"")</f>
        <v/>
      </c>
      <c r="W11" s="229" t="str">
        <f>IF($J11&gt;EDATE($I11,RIGHT(Tabela1[[#Headers],[ mês 12]],2)),EDATE($I11,RIGHT(Tabela1[[#Headers],[ mês 12]],2)),"")</f>
        <v/>
      </c>
      <c r="X11" s="4"/>
      <c r="Y11" s="4"/>
      <c r="Z11" s="4"/>
      <c r="AA11" s="4"/>
      <c r="AB11" s="4"/>
      <c r="AC11" s="4"/>
    </row>
    <row r="12" spans="1:29" s="3" customFormat="1" ht="20.100000000000001" hidden="1" customHeight="1" x14ac:dyDescent="0.25">
      <c r="A12" s="226"/>
      <c r="B12" s="4"/>
      <c r="C12" s="4"/>
      <c r="D12" s="4"/>
      <c r="E12" s="4"/>
      <c r="F12" s="4"/>
      <c r="G12" s="4"/>
      <c r="H12" s="4"/>
      <c r="I12" s="2"/>
      <c r="J12" s="5"/>
      <c r="K12" s="229" t="str">
        <f>IF($J12&gt;EDATE($I12,RIGHT(Tabela1[[#Headers],[ mês 0]],2)),EDATE($I12,RIGHT(Tabela1[[#Headers],[ mês 0]],2)),"")</f>
        <v/>
      </c>
      <c r="L12" s="229" t="str">
        <f>IF($J12&gt;EDATE($I12,RIGHT(Tabela1[[#Headers],[ mês 1]],2)),EDATE($I12,RIGHT(Tabela1[[#Headers],[ mês 1]],2)),"")</f>
        <v/>
      </c>
      <c r="M12" s="229" t="str">
        <f>IF($J12&gt;EDATE($I12,RIGHT(Tabela1[[#Headers],[ mês 2]],2)),EDATE($I12,RIGHT(Tabela1[[#Headers],[ mês 2]],2)),"")</f>
        <v/>
      </c>
      <c r="N12" s="229" t="str">
        <f>IF($J12&gt;EDATE($I12,RIGHT(Tabela1[[#Headers],[ mês 3]],2)),EDATE($I12,RIGHT(Tabela1[[#Headers],[ mês 3]],2)),"")</f>
        <v/>
      </c>
      <c r="O12" s="229" t="str">
        <f>IF($J12&gt;EDATE($I12,RIGHT(Tabela1[[#Headers],[ mês 4]],2)),EDATE($I12,RIGHT(Tabela1[[#Headers],[ mês 4]],2)),"")</f>
        <v/>
      </c>
      <c r="P12" s="229" t="str">
        <f>IF($J12&gt;EDATE($I12,RIGHT(Tabela1[[#Headers],[ mês 5]],2)),EDATE($I12,RIGHT(Tabela1[[#Headers],[ mês 5]],2)),"")</f>
        <v/>
      </c>
      <c r="Q12" s="229" t="str">
        <f>IF($J12&gt;EDATE($I12,RIGHT(Tabela1[[#Headers],[ mês 6]],2)),EDATE($I12,RIGHT(Tabela1[[#Headers],[ mês 6]],2)),"")</f>
        <v/>
      </c>
      <c r="R12" s="229" t="str">
        <f>IF($J12&gt;EDATE($I12,RIGHT(Tabela1[[#Headers],[ mês 7]],2)),EDATE($I12,RIGHT(Tabela1[[#Headers],[ mês 7]],2)),"")</f>
        <v/>
      </c>
      <c r="S12" s="229" t="str">
        <f>IF($J12&gt;EDATE($I12,RIGHT(Tabela1[[#Headers],[ mês 8]],2)),EDATE($I12,RIGHT(Tabela1[[#Headers],[ mês 8]],2)),"")</f>
        <v/>
      </c>
      <c r="T12" s="229" t="str">
        <f>IF($J12&gt;EDATE($I12,RIGHT(Tabela1[[#Headers],[ mês 9]],2)),EDATE($I12,RIGHT(Tabela1[[#Headers],[ mês 9]],2)),"")</f>
        <v/>
      </c>
      <c r="U12" s="229" t="str">
        <f>IF($J12&gt;EDATE($I12,RIGHT(Tabela1[[#Headers],[ mês 10]],2)),EDATE($I12,RIGHT(Tabela1[[#Headers],[ mês 10]],2)),"")</f>
        <v/>
      </c>
      <c r="V12" s="229" t="str">
        <f>IF($J12&gt;EDATE($I12,RIGHT(Tabela1[[#Headers],[ mês 11]],2)),EDATE($I12,RIGHT(Tabela1[[#Headers],[ mês 11]],2)),"")</f>
        <v/>
      </c>
      <c r="W12" s="229" t="str">
        <f>IF($J12&gt;EDATE($I12,RIGHT(Tabela1[[#Headers],[ mês 12]],2)),EDATE($I12,RIGHT(Tabela1[[#Headers],[ mês 12]],2)),"")</f>
        <v/>
      </c>
      <c r="X12" s="4"/>
      <c r="Y12" s="4"/>
      <c r="Z12" s="4"/>
      <c r="AA12" s="4"/>
      <c r="AB12" s="4"/>
      <c r="AC12" s="4"/>
    </row>
    <row r="13" spans="1:29" s="3" customFormat="1" ht="20.100000000000001" hidden="1" customHeight="1" x14ac:dyDescent="0.25">
      <c r="A13" s="226"/>
      <c r="B13" s="4"/>
      <c r="C13" s="4"/>
      <c r="D13" s="4"/>
      <c r="E13" s="4"/>
      <c r="F13" s="4"/>
      <c r="G13" s="4"/>
      <c r="H13" s="4"/>
      <c r="I13" s="2"/>
      <c r="J13" s="5"/>
      <c r="K13" s="229" t="str">
        <f>IF($J13&gt;EDATE($I13,RIGHT(Tabela1[[#Headers],[ mês 0]],2)),EDATE($I13,RIGHT(Tabela1[[#Headers],[ mês 0]],2)),"")</f>
        <v/>
      </c>
      <c r="L13" s="229" t="str">
        <f>IF($J13&gt;EDATE($I13,RIGHT(Tabela1[[#Headers],[ mês 1]],2)),EDATE($I13,RIGHT(Tabela1[[#Headers],[ mês 1]],2)),"")</f>
        <v/>
      </c>
      <c r="M13" s="229" t="str">
        <f>IF($J13&gt;EDATE($I13,RIGHT(Tabela1[[#Headers],[ mês 2]],2)),EDATE($I13,RIGHT(Tabela1[[#Headers],[ mês 2]],2)),"")</f>
        <v/>
      </c>
      <c r="N13" s="229" t="str">
        <f>IF($J13&gt;EDATE($I13,RIGHT(Tabela1[[#Headers],[ mês 3]],2)),EDATE($I13,RIGHT(Tabela1[[#Headers],[ mês 3]],2)),"")</f>
        <v/>
      </c>
      <c r="O13" s="229" t="str">
        <f>IF($J13&gt;EDATE($I13,RIGHT(Tabela1[[#Headers],[ mês 4]],2)),EDATE($I13,RIGHT(Tabela1[[#Headers],[ mês 4]],2)),"")</f>
        <v/>
      </c>
      <c r="P13" s="229" t="str">
        <f>IF($J13&gt;EDATE($I13,RIGHT(Tabela1[[#Headers],[ mês 5]],2)),EDATE($I13,RIGHT(Tabela1[[#Headers],[ mês 5]],2)),"")</f>
        <v/>
      </c>
      <c r="Q13" s="229" t="str">
        <f>IF($J13&gt;EDATE($I13,RIGHT(Tabela1[[#Headers],[ mês 6]],2)),EDATE($I13,RIGHT(Tabela1[[#Headers],[ mês 6]],2)),"")</f>
        <v/>
      </c>
      <c r="R13" s="229" t="str">
        <f>IF($J13&gt;EDATE($I13,RIGHT(Tabela1[[#Headers],[ mês 7]],2)),EDATE($I13,RIGHT(Tabela1[[#Headers],[ mês 7]],2)),"")</f>
        <v/>
      </c>
      <c r="S13" s="229" t="str">
        <f>IF($J13&gt;EDATE($I13,RIGHT(Tabela1[[#Headers],[ mês 8]],2)),EDATE($I13,RIGHT(Tabela1[[#Headers],[ mês 8]],2)),"")</f>
        <v/>
      </c>
      <c r="T13" s="229" t="str">
        <f>IF($J13&gt;EDATE($I13,RIGHT(Tabela1[[#Headers],[ mês 9]],2)),EDATE($I13,RIGHT(Tabela1[[#Headers],[ mês 9]],2)),"")</f>
        <v/>
      </c>
      <c r="U13" s="229" t="str">
        <f>IF($J13&gt;EDATE($I13,RIGHT(Tabela1[[#Headers],[ mês 10]],2)),EDATE($I13,RIGHT(Tabela1[[#Headers],[ mês 10]],2)),"")</f>
        <v/>
      </c>
      <c r="V13" s="229" t="str">
        <f>IF($J13&gt;EDATE($I13,RIGHT(Tabela1[[#Headers],[ mês 11]],2)),EDATE($I13,RIGHT(Tabela1[[#Headers],[ mês 11]],2)),"")</f>
        <v/>
      </c>
      <c r="W13" s="229" t="str">
        <f>IF($J13&gt;EDATE($I13,RIGHT(Tabela1[[#Headers],[ mês 12]],2)),EDATE($I13,RIGHT(Tabela1[[#Headers],[ mês 12]],2)),"")</f>
        <v/>
      </c>
      <c r="X13" s="4"/>
      <c r="Y13" s="4"/>
      <c r="Z13" s="4"/>
      <c r="AA13" s="4"/>
      <c r="AB13" s="4"/>
      <c r="AC13" s="4"/>
    </row>
    <row r="14" spans="1:29" s="3" customFormat="1" ht="20.100000000000001" hidden="1" customHeight="1" x14ac:dyDescent="0.25">
      <c r="A14" s="226"/>
      <c r="B14" s="4"/>
      <c r="C14" s="4"/>
      <c r="D14" s="4"/>
      <c r="E14" s="4"/>
      <c r="F14" s="4"/>
      <c r="G14" s="4"/>
      <c r="H14" s="4"/>
      <c r="I14" s="2"/>
      <c r="J14" s="5"/>
      <c r="K14" s="229" t="str">
        <f>IF($J14&gt;EDATE($I14,RIGHT(Tabela1[[#Headers],[ mês 0]],2)),EDATE($I14,RIGHT(Tabela1[[#Headers],[ mês 0]],2)),"")</f>
        <v/>
      </c>
      <c r="L14" s="229" t="str">
        <f>IF($J14&gt;EDATE($I14,RIGHT(Tabela1[[#Headers],[ mês 1]],2)),EDATE($I14,RIGHT(Tabela1[[#Headers],[ mês 1]],2)),"")</f>
        <v/>
      </c>
      <c r="M14" s="229" t="str">
        <f>IF($J14&gt;EDATE($I14,RIGHT(Tabela1[[#Headers],[ mês 2]],2)),EDATE($I14,RIGHT(Tabela1[[#Headers],[ mês 2]],2)),"")</f>
        <v/>
      </c>
      <c r="N14" s="229" t="str">
        <f>IF($J14&gt;EDATE($I14,RIGHT(Tabela1[[#Headers],[ mês 3]],2)),EDATE($I14,RIGHT(Tabela1[[#Headers],[ mês 3]],2)),"")</f>
        <v/>
      </c>
      <c r="O14" s="229" t="str">
        <f>IF($J14&gt;EDATE($I14,RIGHT(Tabela1[[#Headers],[ mês 4]],2)),EDATE($I14,RIGHT(Tabela1[[#Headers],[ mês 4]],2)),"")</f>
        <v/>
      </c>
      <c r="P14" s="229" t="str">
        <f>IF($J14&gt;EDATE($I14,RIGHT(Tabela1[[#Headers],[ mês 5]],2)),EDATE($I14,RIGHT(Tabela1[[#Headers],[ mês 5]],2)),"")</f>
        <v/>
      </c>
      <c r="Q14" s="229" t="str">
        <f>IF($J14&gt;EDATE($I14,RIGHT(Tabela1[[#Headers],[ mês 6]],2)),EDATE($I14,RIGHT(Tabela1[[#Headers],[ mês 6]],2)),"")</f>
        <v/>
      </c>
      <c r="R14" s="229" t="str">
        <f>IF($J14&gt;EDATE($I14,RIGHT(Tabela1[[#Headers],[ mês 7]],2)),EDATE($I14,RIGHT(Tabela1[[#Headers],[ mês 7]],2)),"")</f>
        <v/>
      </c>
      <c r="S14" s="229" t="str">
        <f>IF($J14&gt;EDATE($I14,RIGHT(Tabela1[[#Headers],[ mês 8]],2)),EDATE($I14,RIGHT(Tabela1[[#Headers],[ mês 8]],2)),"")</f>
        <v/>
      </c>
      <c r="T14" s="229" t="str">
        <f>IF($J14&gt;EDATE($I14,RIGHT(Tabela1[[#Headers],[ mês 9]],2)),EDATE($I14,RIGHT(Tabela1[[#Headers],[ mês 9]],2)),"")</f>
        <v/>
      </c>
      <c r="U14" s="229" t="str">
        <f>IF($J14&gt;EDATE($I14,RIGHT(Tabela1[[#Headers],[ mês 10]],2)),EDATE($I14,RIGHT(Tabela1[[#Headers],[ mês 10]],2)),"")</f>
        <v/>
      </c>
      <c r="V14" s="229" t="str">
        <f>IF($J14&gt;EDATE($I14,RIGHT(Tabela1[[#Headers],[ mês 11]],2)),EDATE($I14,RIGHT(Tabela1[[#Headers],[ mês 11]],2)),"")</f>
        <v/>
      </c>
      <c r="W14" s="229" t="str">
        <f>IF($J14&gt;EDATE($I14,RIGHT(Tabela1[[#Headers],[ mês 12]],2)),EDATE($I14,RIGHT(Tabela1[[#Headers],[ mês 12]],2)),"")</f>
        <v/>
      </c>
      <c r="X14" s="4"/>
      <c r="Y14" s="4"/>
      <c r="Z14" s="4"/>
      <c r="AA14" s="4"/>
      <c r="AB14" s="4"/>
      <c r="AC14" s="4"/>
    </row>
    <row r="15" spans="1:29" s="3" customFormat="1" ht="20.100000000000001" hidden="1" customHeight="1" x14ac:dyDescent="0.25">
      <c r="A15" s="230"/>
      <c r="B15" s="4"/>
      <c r="C15" s="4"/>
      <c r="D15" s="4"/>
      <c r="E15" s="4"/>
      <c r="F15" s="4"/>
      <c r="G15" s="4"/>
      <c r="H15" s="4"/>
      <c r="I15" s="6"/>
      <c r="J15" s="5"/>
      <c r="K15" s="229" t="str">
        <f>IF($J15&gt;EDATE($I15,RIGHT(Tabela1[[#Headers],[ mês 0]],2)),EDATE($I15,RIGHT(Tabela1[[#Headers],[ mês 0]],2)),"")</f>
        <v/>
      </c>
      <c r="L15" s="229" t="str">
        <f>IF($J15&gt;EDATE($I15,RIGHT(Tabela1[[#Headers],[ mês 1]],2)),EDATE($I15,RIGHT(Tabela1[[#Headers],[ mês 1]],2)),"")</f>
        <v/>
      </c>
      <c r="M15" s="229" t="str">
        <f>IF($J15&gt;EDATE($I15,RIGHT(Tabela1[[#Headers],[ mês 2]],2)),EDATE($I15,RIGHT(Tabela1[[#Headers],[ mês 2]],2)),"")</f>
        <v/>
      </c>
      <c r="N15" s="229" t="str">
        <f>IF($J15&gt;EDATE($I15,RIGHT(Tabela1[[#Headers],[ mês 3]],2)),EDATE($I15,RIGHT(Tabela1[[#Headers],[ mês 3]],2)),"")</f>
        <v/>
      </c>
      <c r="O15" s="229" t="str">
        <f>IF($J15&gt;EDATE($I15,RIGHT(Tabela1[[#Headers],[ mês 4]],2)),EDATE($I15,RIGHT(Tabela1[[#Headers],[ mês 4]],2)),"")</f>
        <v/>
      </c>
      <c r="P15" s="229" t="str">
        <f>IF($J15&gt;EDATE($I15,RIGHT(Tabela1[[#Headers],[ mês 5]],2)),EDATE($I15,RIGHT(Tabela1[[#Headers],[ mês 5]],2)),"")</f>
        <v/>
      </c>
      <c r="Q15" s="229" t="str">
        <f>IF($J15&gt;EDATE($I15,RIGHT(Tabela1[[#Headers],[ mês 6]],2)),EDATE($I15,RIGHT(Tabela1[[#Headers],[ mês 6]],2)),"")</f>
        <v/>
      </c>
      <c r="R15" s="229" t="str">
        <f>IF($J15&gt;EDATE($I15,RIGHT(Tabela1[[#Headers],[ mês 7]],2)),EDATE($I15,RIGHT(Tabela1[[#Headers],[ mês 7]],2)),"")</f>
        <v/>
      </c>
      <c r="S15" s="229" t="str">
        <f>IF($J15&gt;EDATE($I15,RIGHT(Tabela1[[#Headers],[ mês 8]],2)),EDATE($I15,RIGHT(Tabela1[[#Headers],[ mês 8]],2)),"")</f>
        <v/>
      </c>
      <c r="T15" s="229" t="str">
        <f>IF($J15&gt;EDATE($I15,RIGHT(Tabela1[[#Headers],[ mês 9]],2)),EDATE($I15,RIGHT(Tabela1[[#Headers],[ mês 9]],2)),"")</f>
        <v/>
      </c>
      <c r="U15" s="229" t="str">
        <f>IF($J15&gt;EDATE($I15,RIGHT(Tabela1[[#Headers],[ mês 10]],2)),EDATE($I15,RIGHT(Tabela1[[#Headers],[ mês 10]],2)),"")</f>
        <v/>
      </c>
      <c r="V15" s="229" t="str">
        <f>IF($J15&gt;EDATE($I15,RIGHT(Tabela1[[#Headers],[ mês 11]],2)),EDATE($I15,RIGHT(Tabela1[[#Headers],[ mês 11]],2)),"")</f>
        <v/>
      </c>
      <c r="W15" s="229" t="str">
        <f>IF($J15&gt;EDATE($I15,RIGHT(Tabela1[[#Headers],[ mês 12]],2)),EDATE($I15,RIGHT(Tabela1[[#Headers],[ mês 12]],2)),"")</f>
        <v/>
      </c>
      <c r="X15" s="4"/>
      <c r="Y15" s="4"/>
      <c r="Z15" s="4"/>
      <c r="AA15" s="4"/>
      <c r="AB15" s="4"/>
      <c r="AC15" s="4"/>
    </row>
  </sheetData>
  <sortState ref="A2:O135">
    <sortCondition ref="E2"/>
  </sortState>
  <pageMargins left="0.511811024" right="0.511811024" top="0.78740157499999996" bottom="0.78740157499999996" header="0.31496062000000002" footer="0.31496062000000002"/>
  <pageSetup paperSize="9" orientation="landscape" verticalDpi="0" r:id="rId1"/>
  <headerFooter>
    <oddHeader>&amp;CLICENÇA SAUDE
OUTUBRO / 2016</oddHeader>
  </headerFooter>
  <customProperties>
    <customPr name="LastActive" r:id="rId2"/>
  </customProperties>
  <ignoredErrors>
    <ignoredError sqref="C3:H8" calculatedColumn="1"/>
  </ignoredErrors>
  <drawing r:id="rId3"/>
  <tableParts count="1"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P18"/>
  <sheetViews>
    <sheetView workbookViewId="0">
      <pane ySplit="1" topLeftCell="A2" activePane="bottomLeft" state="frozen"/>
      <selection activeCell="H8" sqref="H8"/>
      <selection pane="bottomLeft" activeCell="O2" sqref="O2"/>
    </sheetView>
  </sheetViews>
  <sheetFormatPr defaultRowHeight="20.100000000000001" customHeight="1" x14ac:dyDescent="0.25"/>
  <cols>
    <col min="1" max="1" width="8.7109375" style="16" bestFit="1" customWidth="1"/>
    <col min="2" max="3" width="8" bestFit="1" customWidth="1"/>
    <col min="4" max="4" width="8.140625" bestFit="1" customWidth="1"/>
    <col min="5" max="5" width="31.7109375" bestFit="1" customWidth="1"/>
    <col min="6" max="6" width="17.28515625" bestFit="1" customWidth="1"/>
    <col min="7" max="7" width="8.5703125" bestFit="1" customWidth="1"/>
    <col min="8" max="8" width="19.140625" bestFit="1" customWidth="1"/>
    <col min="9" max="9" width="11.28515625" style="13" bestFit="1" customWidth="1"/>
    <col min="10" max="10" width="13.85546875" style="13" bestFit="1" customWidth="1"/>
    <col min="11" max="11" width="11" customWidth="1"/>
    <col min="12" max="12" width="12.42578125" customWidth="1"/>
    <col min="13" max="13" width="53.85546875" style="15" customWidth="1"/>
    <col min="14" max="14" width="41.42578125" customWidth="1"/>
    <col min="15" max="15" width="17.85546875" customWidth="1"/>
  </cols>
  <sheetData>
    <row r="1" spans="1:16" ht="20.100000000000001" customHeight="1" x14ac:dyDescent="0.25">
      <c r="A1" s="18" t="s">
        <v>0</v>
      </c>
      <c r="B1" s="7" t="s">
        <v>1</v>
      </c>
      <c r="C1" s="7" t="s">
        <v>12</v>
      </c>
      <c r="D1" s="7" t="s">
        <v>9</v>
      </c>
      <c r="E1" s="7" t="s">
        <v>2</v>
      </c>
      <c r="F1" s="8" t="s">
        <v>13</v>
      </c>
      <c r="G1" s="8" t="s">
        <v>14</v>
      </c>
      <c r="H1" s="8" t="s">
        <v>3</v>
      </c>
      <c r="I1" s="17" t="s">
        <v>7</v>
      </c>
      <c r="J1" s="17" t="s">
        <v>8</v>
      </c>
      <c r="K1" s="9" t="s">
        <v>4</v>
      </c>
      <c r="L1" s="7" t="s">
        <v>5</v>
      </c>
      <c r="M1" s="14" t="s">
        <v>6</v>
      </c>
      <c r="N1" s="10" t="s">
        <v>10</v>
      </c>
      <c r="O1" s="12" t="s">
        <v>11</v>
      </c>
    </row>
    <row r="2" spans="1:16" ht="20.100000000000001" customHeight="1" x14ac:dyDescent="0.25">
      <c r="A2" s="19"/>
      <c r="B2" s="19"/>
      <c r="C2" s="19"/>
      <c r="D2" s="19"/>
      <c r="E2" s="19"/>
      <c r="F2" s="19"/>
      <c r="G2" s="19"/>
      <c r="H2" s="19"/>
      <c r="I2" s="20"/>
      <c r="J2" s="20"/>
      <c r="K2" s="4" t="str">
        <f>IF($A2="JULHO",Planilha1!J3,"NÃO")</f>
        <v>NÃO</v>
      </c>
      <c r="L2" s="4" t="str">
        <f>IF($A2="JULHO",Planilha1!#REF!,"NÃO")</f>
        <v>NÃO</v>
      </c>
      <c r="M2" s="4" t="str">
        <f>IF($A2="JULHO",Planilha1!#REF!,"NÃO")</f>
        <v>NÃO</v>
      </c>
      <c r="N2" s="4" t="str">
        <f>IF($A2="JULHO",Planilha1!#REF!,"NÃO")</f>
        <v>NÃO</v>
      </c>
      <c r="O2" s="4" t="str">
        <f>IF($A2="JULHO",Planilha1!#REF!,"NÃO")</f>
        <v>NÃO</v>
      </c>
    </row>
    <row r="3" spans="1:16" ht="20.100000000000001" customHeight="1" x14ac:dyDescent="0.25">
      <c r="A3" s="19"/>
      <c r="B3" s="19"/>
      <c r="C3" s="19"/>
      <c r="D3" s="19"/>
      <c r="E3" s="19"/>
      <c r="F3" s="19"/>
      <c r="G3" s="19"/>
      <c r="H3" s="19"/>
      <c r="I3" s="20"/>
      <c r="J3" s="20"/>
      <c r="K3" s="4" t="str">
        <f>IF($A3="JULHO",Planilha1!J4,"NÃO")</f>
        <v>NÃO</v>
      </c>
      <c r="L3" s="4" t="str">
        <f>IF($A3="JULHO",Planilha1!#REF!,"NÃO")</f>
        <v>NÃO</v>
      </c>
      <c r="M3" s="4" t="str">
        <f>IF($A3="JULHO",Planilha1!#REF!,"NÃO")</f>
        <v>NÃO</v>
      </c>
      <c r="N3" s="4" t="str">
        <f>IF($A3="JULHO",Planilha1!#REF!,"NÃO")</f>
        <v>NÃO</v>
      </c>
      <c r="O3" s="4" t="str">
        <f>IF($A3="JULHO",Planilha1!#REF!,"NÃO")</f>
        <v>NÃO</v>
      </c>
    </row>
    <row r="4" spans="1:16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20"/>
      <c r="J4" s="20"/>
      <c r="K4" s="4" t="str">
        <f>IF($A4="JULHO",Planilha1!J5,"NÃO")</f>
        <v>NÃO</v>
      </c>
      <c r="L4" s="4" t="str">
        <f>IF($A4="JULHO",Planilha1!#REF!,"NÃO")</f>
        <v>NÃO</v>
      </c>
      <c r="M4" s="4" t="str">
        <f>IF($A4="JULHO",Planilha1!#REF!,"NÃO")</f>
        <v>NÃO</v>
      </c>
      <c r="N4" s="4" t="str">
        <f>IF($A4="JULHO",Planilha1!#REF!,"NÃO")</f>
        <v>NÃO</v>
      </c>
      <c r="O4" s="4" t="str">
        <f>IF($A4="JULHO",Planilha1!#REF!,"NÃO")</f>
        <v>NÃO</v>
      </c>
    </row>
    <row r="5" spans="1:16" ht="20.100000000000001" customHeight="1" x14ac:dyDescent="0.25">
      <c r="A5" s="19"/>
      <c r="B5" s="19"/>
      <c r="C5" s="19"/>
      <c r="D5" s="19"/>
      <c r="E5" s="19"/>
      <c r="F5" s="19"/>
      <c r="G5" s="19"/>
      <c r="H5" s="19"/>
      <c r="I5" s="20"/>
      <c r="J5" s="20"/>
      <c r="K5" s="4" t="str">
        <f>IF($A5="JULHO",Planilha1!J6,"NÃO")</f>
        <v>NÃO</v>
      </c>
      <c r="L5" s="4" t="str">
        <f>IF($A5="JULHO",Planilha1!#REF!,"NÃO")</f>
        <v>NÃO</v>
      </c>
      <c r="M5" s="4" t="str">
        <f>IF($A5="JULHO",Planilha1!#REF!,"NÃO")</f>
        <v>NÃO</v>
      </c>
      <c r="N5" s="4" t="str">
        <f>IF($A5="JULHO",Planilha1!#REF!,"NÃO")</f>
        <v>NÃO</v>
      </c>
      <c r="O5" s="4" t="str">
        <f>IF($A5="JULHO",Planilha1!#REF!,"NÃO")</f>
        <v>NÃO</v>
      </c>
    </row>
    <row r="6" spans="1:16" ht="20.100000000000001" customHeight="1" x14ac:dyDescent="0.25">
      <c r="A6" s="19"/>
      <c r="B6" s="19"/>
      <c r="C6" s="19"/>
      <c r="D6" s="19"/>
      <c r="E6" s="19"/>
      <c r="F6" s="19"/>
      <c r="G6" s="19"/>
      <c r="H6" s="19"/>
      <c r="I6" s="20"/>
      <c r="J6" s="20"/>
      <c r="K6" s="4" t="str">
        <f>IF($A6="JULHO",Planilha1!J7,"NÃO")</f>
        <v>NÃO</v>
      </c>
      <c r="L6" s="4" t="str">
        <f>IF($A6="JULHO",Planilha1!#REF!,"NÃO")</f>
        <v>NÃO</v>
      </c>
      <c r="M6" s="4" t="str">
        <f>IF($A6="JULHO",Planilha1!#REF!,"NÃO")</f>
        <v>NÃO</v>
      </c>
      <c r="N6" s="4" t="str">
        <f>IF($A6="JULHO",Planilha1!#REF!,"NÃO")</f>
        <v>NÃO</v>
      </c>
      <c r="O6" s="4" t="str">
        <f>IF($A6="JULHO",Planilha1!#REF!,"NÃO")</f>
        <v>NÃO</v>
      </c>
    </row>
    <row r="7" spans="1:16" s="11" customFormat="1" ht="20.100000000000001" customHeight="1" x14ac:dyDescent="0.25">
      <c r="A7" s="19"/>
      <c r="B7" s="19"/>
      <c r="C7" s="19"/>
      <c r="D7" s="19"/>
      <c r="E7" s="19"/>
      <c r="F7" s="19"/>
      <c r="G7" s="19"/>
      <c r="H7" s="19"/>
      <c r="I7" s="20"/>
      <c r="J7" s="20"/>
      <c r="K7" s="4" t="str">
        <f>IF($A7="JULHO",Planilha1!J8,"NÃO")</f>
        <v>NÃO</v>
      </c>
      <c r="L7" s="4" t="str">
        <f>IF($A7="JULHO",Planilha1!#REF!,"NÃO")</f>
        <v>NÃO</v>
      </c>
      <c r="M7" s="4" t="str">
        <f>IF($A7="JULHO",Planilha1!#REF!,"NÃO")</f>
        <v>NÃO</v>
      </c>
      <c r="N7" s="4" t="str">
        <f>IF($A7="JULHO",Planilha1!#REF!,"NÃO")</f>
        <v>NÃO</v>
      </c>
      <c r="O7" s="4" t="str">
        <f>IF($A7="JULHO",Planilha1!#REF!,"NÃO")</f>
        <v>NÃO</v>
      </c>
      <c r="P7"/>
    </row>
    <row r="8" spans="1:16" s="11" customFormat="1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20"/>
      <c r="J8" s="20"/>
      <c r="K8" s="4" t="str">
        <f>IF($A8="JULHO",Planilha1!J9,"NÃO")</f>
        <v>NÃO</v>
      </c>
      <c r="L8" s="4" t="str">
        <f>IF($A8="JULHO",Planilha1!#REF!,"NÃO")</f>
        <v>NÃO</v>
      </c>
      <c r="M8" s="4" t="str">
        <f>IF($A8="JULHO",Planilha1!#REF!,"NÃO")</f>
        <v>NÃO</v>
      </c>
      <c r="N8" s="4" t="str">
        <f>IF($A8="JULHO",Planilha1!#REF!,"NÃO")</f>
        <v>NÃO</v>
      </c>
      <c r="O8" s="4" t="str">
        <f>IF($A8="JULHO",Planilha1!#REF!,"NÃO")</f>
        <v>NÃO</v>
      </c>
      <c r="P8"/>
    </row>
    <row r="9" spans="1:16" s="11" customFormat="1" ht="20.100000000000001" customHeight="1" x14ac:dyDescent="0.25">
      <c r="A9" s="19"/>
      <c r="B9" s="19"/>
      <c r="C9" s="19"/>
      <c r="D9" s="19"/>
      <c r="E9" s="19"/>
      <c r="F9" s="19"/>
      <c r="G9" s="19"/>
      <c r="H9" s="19"/>
      <c r="I9" s="20"/>
      <c r="J9" s="20"/>
      <c r="K9" s="4" t="str">
        <f>IF($A9="JULHO",Planilha1!J10,"NÃO")</f>
        <v>NÃO</v>
      </c>
      <c r="L9" s="4" t="str">
        <f>IF($A9="JULHO",Planilha1!#REF!,"NÃO")</f>
        <v>NÃO</v>
      </c>
      <c r="M9" s="4" t="str">
        <f>IF($A9="JULHO",Planilha1!#REF!,"NÃO")</f>
        <v>NÃO</v>
      </c>
      <c r="N9" s="4" t="str">
        <f>IF($A9="JULHO",Planilha1!#REF!,"NÃO")</f>
        <v>NÃO</v>
      </c>
      <c r="O9" s="4" t="str">
        <f>IF($A9="JULHO",Planilha1!#REF!,"NÃO")</f>
        <v>NÃO</v>
      </c>
      <c r="P9"/>
    </row>
    <row r="10" spans="1:16" s="3" customFormat="1" ht="20.100000000000001" customHeight="1" x14ac:dyDescent="0.25">
      <c r="A10" s="19"/>
      <c r="B10" s="19"/>
      <c r="C10" s="19"/>
      <c r="D10" s="19"/>
      <c r="E10" s="19"/>
      <c r="F10" s="19"/>
      <c r="G10" s="19"/>
      <c r="H10" s="19"/>
      <c r="I10" s="20"/>
      <c r="J10" s="20"/>
      <c r="K10" s="4" t="str">
        <f>IF($A10="JULHO",Planilha1!J11,"NÃO")</f>
        <v>NÃO</v>
      </c>
      <c r="L10" s="4" t="str">
        <f>IF($A10="JULHO",Planilha1!#REF!,"NÃO")</f>
        <v>NÃO</v>
      </c>
      <c r="M10" s="4" t="str">
        <f>IF($A10="JULHO",Planilha1!#REF!,"NÃO")</f>
        <v>NÃO</v>
      </c>
      <c r="N10" s="4" t="str">
        <f>IF($A10="JULHO",Planilha1!#REF!,"NÃO")</f>
        <v>NÃO</v>
      </c>
      <c r="O10" s="4" t="str">
        <f>IF($A10="JULHO",Planilha1!#REF!,"NÃO")</f>
        <v>NÃO</v>
      </c>
      <c r="P10"/>
    </row>
    <row r="11" spans="1:16" s="3" customFormat="1" ht="20.100000000000001" customHeight="1" x14ac:dyDescent="0.25">
      <c r="A11" s="19"/>
      <c r="B11" s="19"/>
      <c r="C11" s="19"/>
      <c r="D11" s="19"/>
      <c r="E11" s="19"/>
      <c r="F11" s="19"/>
      <c r="G11" s="19"/>
      <c r="H11" s="19"/>
      <c r="I11" s="20"/>
      <c r="J11" s="20"/>
      <c r="K11" s="4" t="str">
        <f>IF($A11="JULHO",Planilha1!J12,"NÃO")</f>
        <v>NÃO</v>
      </c>
      <c r="L11" s="4" t="str">
        <f>IF($A11="JULHO",Planilha1!#REF!,"NÃO")</f>
        <v>NÃO</v>
      </c>
      <c r="M11" s="4" t="str">
        <f>IF($A11="JULHO",Planilha1!#REF!,"NÃO")</f>
        <v>NÃO</v>
      </c>
      <c r="N11" s="4" t="str">
        <f>IF($A11="JULHO",Planilha1!#REF!,"NÃO")</f>
        <v>NÃO</v>
      </c>
      <c r="O11" s="4" t="str">
        <f>IF($A11="JULHO",Planilha1!#REF!,"NÃO")</f>
        <v>NÃO</v>
      </c>
      <c r="P11"/>
    </row>
    <row r="12" spans="1:16" s="3" customFormat="1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20"/>
      <c r="J12" s="20"/>
      <c r="K12" s="4" t="str">
        <f>IF($A12="JULHO",Planilha1!J13,"NÃO")</f>
        <v>NÃO</v>
      </c>
      <c r="L12" s="4" t="str">
        <f>IF($A12="JULHO",Planilha1!#REF!,"NÃO")</f>
        <v>NÃO</v>
      </c>
      <c r="M12" s="4" t="str">
        <f>IF($A12="JULHO",Planilha1!#REF!,"NÃO")</f>
        <v>NÃO</v>
      </c>
      <c r="N12" s="4" t="str">
        <f>IF($A12="JULHO",Planilha1!#REF!,"NÃO")</f>
        <v>NÃO</v>
      </c>
      <c r="O12" s="4" t="str">
        <f>IF($A12="JULHO",Planilha1!#REF!,"NÃO")</f>
        <v>NÃO</v>
      </c>
      <c r="P12"/>
    </row>
    <row r="13" spans="1:16" s="3" customFormat="1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20"/>
      <c r="J13" s="20"/>
      <c r="K13" s="4" t="str">
        <f>IF($A13="JULHO",Planilha1!J14,"NÃO")</f>
        <v>NÃO</v>
      </c>
      <c r="L13" s="4" t="str">
        <f>IF($A13="JULHO",Planilha1!#REF!,"NÃO")</f>
        <v>NÃO</v>
      </c>
      <c r="M13" s="4" t="str">
        <f>IF($A13="JULHO",Planilha1!#REF!,"NÃO")</f>
        <v>NÃO</v>
      </c>
      <c r="N13" s="4" t="str">
        <f>IF($A13="JULHO",Planilha1!#REF!,"NÃO")</f>
        <v>NÃO</v>
      </c>
      <c r="O13" s="4" t="str">
        <f>IF($A13="JULHO",Planilha1!#REF!,"NÃO")</f>
        <v>NÃO</v>
      </c>
      <c r="P13"/>
    </row>
    <row r="14" spans="1:16" s="3" customFormat="1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20"/>
      <c r="J14" s="20"/>
      <c r="K14" s="4" t="str">
        <f>IF($A14="JULHO",Planilha1!J15,"NÃO")</f>
        <v>NÃO</v>
      </c>
      <c r="L14" s="4" t="str">
        <f>IF($A14="JULHO",Planilha1!#REF!,"NÃO")</f>
        <v>NÃO</v>
      </c>
      <c r="M14" s="4" t="str">
        <f>IF($A14="JULHO",Planilha1!#REF!,"NÃO")</f>
        <v>NÃO</v>
      </c>
      <c r="N14" s="4" t="str">
        <f>IF($A14="JULHO",Planilha1!#REF!,"NÃO")</f>
        <v>NÃO</v>
      </c>
      <c r="O14" s="4" t="str">
        <f>IF($A14="JULHO",Planilha1!#REF!,"NÃO")</f>
        <v>NÃO</v>
      </c>
      <c r="P14"/>
    </row>
    <row r="15" spans="1:16" ht="20.100000000000001" customHeight="1" x14ac:dyDescent="0.25">
      <c r="A15" s="19"/>
      <c r="B15" s="19"/>
      <c r="C15" s="19"/>
      <c r="D15" s="19"/>
      <c r="E15" s="19"/>
      <c r="F15" s="19"/>
      <c r="G15" s="19"/>
      <c r="H15" s="19"/>
      <c r="I15" s="20"/>
      <c r="J15" s="20"/>
      <c r="K15" s="4" t="str">
        <f>IF($A15="JULHO",Planilha1!#REF!,"NÃO")</f>
        <v>NÃO</v>
      </c>
      <c r="L15" s="4" t="str">
        <f>IF($A15="JULHO",Planilha1!#REF!,"NÃO")</f>
        <v>NÃO</v>
      </c>
      <c r="M15" s="4" t="str">
        <f>IF($A15="JULHO",Planilha1!#REF!,"NÃO")</f>
        <v>NÃO</v>
      </c>
      <c r="N15" s="4" t="str">
        <f>IF($A15="JULHO",Planilha1!#REF!,"NÃO")</f>
        <v>NÃO</v>
      </c>
      <c r="O15" s="4" t="str">
        <f>IF($A15="JULHO",Planilha1!#REF!,"NÃO")</f>
        <v>NÃO</v>
      </c>
    </row>
    <row r="16" spans="1:16" ht="20.100000000000001" customHeight="1" x14ac:dyDescent="0.25">
      <c r="A16" s="19"/>
      <c r="B16" s="19"/>
      <c r="C16" s="19"/>
      <c r="D16" s="19"/>
      <c r="E16" s="19"/>
      <c r="F16" s="19"/>
      <c r="G16" s="19"/>
      <c r="H16" s="19"/>
      <c r="I16" s="20"/>
      <c r="J16" s="20"/>
      <c r="K16" s="4" t="str">
        <f>IF($A16="JULHO",Planilha1!#REF!,"NÃO")</f>
        <v>NÃO</v>
      </c>
      <c r="L16" s="4" t="str">
        <f>IF($A16="JULHO",Planilha1!#REF!,"NÃO")</f>
        <v>NÃO</v>
      </c>
      <c r="M16" s="4" t="str">
        <f>IF($A16="JULHO",Planilha1!#REF!,"NÃO")</f>
        <v>NÃO</v>
      </c>
      <c r="N16" s="4" t="str">
        <f>IF($A16="JULHO",Planilha1!#REF!,"NÃO")</f>
        <v>NÃO</v>
      </c>
      <c r="O16" s="4" t="str">
        <f>IF($A16="JULHO",Planilha1!#REF!,"NÃO")</f>
        <v>NÃO</v>
      </c>
    </row>
    <row r="17" spans="1:15" ht="20.100000000000001" customHeight="1" x14ac:dyDescent="0.25">
      <c r="A17" s="19"/>
      <c r="B17" s="19"/>
      <c r="C17" s="19"/>
      <c r="D17" s="19"/>
      <c r="E17" s="19"/>
      <c r="F17" s="19"/>
      <c r="G17" s="19"/>
      <c r="H17" s="19"/>
      <c r="I17" s="20"/>
      <c r="J17" s="20"/>
      <c r="K17" s="4" t="str">
        <f>IF($A17="JULHO",Planilha1!#REF!,"NÃO")</f>
        <v>NÃO</v>
      </c>
      <c r="L17" s="4" t="str">
        <f>IF($A17="JULHO",Planilha1!#REF!,"NÃO")</f>
        <v>NÃO</v>
      </c>
      <c r="M17" s="4" t="str">
        <f>IF($A17="JULHO",Planilha1!#REF!,"NÃO")</f>
        <v>NÃO</v>
      </c>
      <c r="N17" s="4" t="str">
        <f>IF($A17="JULHO",Planilha1!#REF!,"NÃO")</f>
        <v>NÃO</v>
      </c>
      <c r="O17" s="4" t="str">
        <f>IF($A17="JULHO",Planilha1!#REF!,"NÃO")</f>
        <v>NÃO</v>
      </c>
    </row>
    <row r="18" spans="1:15" ht="20.100000000000001" customHeight="1" x14ac:dyDescent="0.25">
      <c r="A18" s="19"/>
      <c r="B18" s="19"/>
      <c r="C18" s="19"/>
      <c r="D18" s="19"/>
      <c r="E18" s="19"/>
      <c r="F18" s="19"/>
      <c r="G18" s="19"/>
      <c r="H18" s="19"/>
      <c r="I18" s="20"/>
      <c r="J18" s="20"/>
      <c r="K18" s="4" t="str">
        <f>IF($A18="JULHO",Planilha1!#REF!,"NÃO")</f>
        <v>NÃO</v>
      </c>
      <c r="L18" s="4" t="str">
        <f>IF($A18="JULHO",Planilha1!#REF!,"NÃO")</f>
        <v>NÃO</v>
      </c>
      <c r="M18" s="4" t="str">
        <f>IF($A18="JULHO",Planilha1!#REF!,"NÃO")</f>
        <v>NÃO</v>
      </c>
      <c r="N18" s="4" t="str">
        <f>IF($A18="JULHO",Planilha1!#REF!,"NÃO")</f>
        <v>NÃO</v>
      </c>
      <c r="O18" s="4" t="str">
        <f>IF($A18="JULHO",Planilha1!#REF!,"NÃO")</f>
        <v>NÃO</v>
      </c>
    </row>
  </sheetData>
  <autoFilter ref="A1:O18"/>
  <pageMargins left="0.511811024" right="0.511811024" top="0.78740157499999996" bottom="0.78740157499999996" header="0.31496062000000002" footer="0.31496062000000002"/>
  <pageSetup paperSize="9" orientation="landscape" verticalDpi="0" r:id="rId1"/>
  <headerFooter>
    <oddHeader>&amp;CLICENÇA SAUDE
OUTUBRO / 2016</oddHead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pane ySplit="1" topLeftCell="A2" activePane="bottomLeft" state="frozen"/>
      <selection activeCell="H8" sqref="H8"/>
      <selection pane="bottomLeft" activeCell="D5" sqref="D5"/>
    </sheetView>
  </sheetViews>
  <sheetFormatPr defaultRowHeight="20.100000000000001" customHeight="1" x14ac:dyDescent="0.25"/>
  <cols>
    <col min="1" max="1" width="8.7109375" style="16" bestFit="1" customWidth="1"/>
    <col min="2" max="3" width="8" bestFit="1" customWidth="1"/>
    <col min="4" max="4" width="8.140625" bestFit="1" customWidth="1"/>
    <col min="5" max="5" width="31.7109375" bestFit="1" customWidth="1"/>
    <col min="6" max="6" width="17.28515625" bestFit="1" customWidth="1"/>
    <col min="7" max="7" width="8.5703125" bestFit="1" customWidth="1"/>
    <col min="8" max="8" width="19.140625" bestFit="1" customWidth="1"/>
    <col min="9" max="9" width="11.28515625" style="13" bestFit="1" customWidth="1"/>
    <col min="10" max="10" width="13.85546875" style="13" bestFit="1" customWidth="1"/>
    <col min="11" max="11" width="11" hidden="1" customWidth="1"/>
    <col min="12" max="12" width="12.42578125" hidden="1" customWidth="1"/>
    <col min="13" max="13" width="53.85546875" style="15" hidden="1" customWidth="1"/>
    <col min="14" max="14" width="41.42578125" hidden="1" customWidth="1"/>
    <col min="15" max="15" width="17.85546875" hidden="1" customWidth="1"/>
  </cols>
  <sheetData>
    <row r="1" spans="1:16" ht="20.100000000000001" customHeight="1" x14ac:dyDescent="0.25">
      <c r="A1" s="18" t="s">
        <v>0</v>
      </c>
      <c r="B1" s="7" t="s">
        <v>1</v>
      </c>
      <c r="C1" s="7" t="s">
        <v>12</v>
      </c>
      <c r="D1" s="7" t="s">
        <v>9</v>
      </c>
      <c r="E1" s="7" t="s">
        <v>2</v>
      </c>
      <c r="F1" s="8" t="s">
        <v>13</v>
      </c>
      <c r="G1" s="8" t="s">
        <v>14</v>
      </c>
      <c r="H1" s="8" t="s">
        <v>3</v>
      </c>
      <c r="I1" s="17" t="s">
        <v>7</v>
      </c>
      <c r="J1" s="17" t="s">
        <v>8</v>
      </c>
      <c r="K1" s="9" t="s">
        <v>4</v>
      </c>
      <c r="L1" s="7" t="s">
        <v>5</v>
      </c>
      <c r="M1" s="14" t="s">
        <v>6</v>
      </c>
      <c r="N1" s="10" t="s">
        <v>10</v>
      </c>
      <c r="O1" s="12" t="s">
        <v>11</v>
      </c>
    </row>
    <row r="2" spans="1:16" ht="20.100000000000001" customHeight="1" x14ac:dyDescent="0.25">
      <c r="A2" s="19"/>
      <c r="B2" s="19"/>
      <c r="C2" s="19"/>
      <c r="D2" s="19"/>
      <c r="E2" s="19"/>
      <c r="F2" s="19"/>
      <c r="G2" s="19"/>
      <c r="H2" s="19"/>
      <c r="I2" s="20"/>
      <c r="J2" s="20"/>
      <c r="K2" s="4" t="str">
        <f>IF($A2="JULHO",Planilha1!J3,"NÃO")</f>
        <v>NÃO</v>
      </c>
      <c r="L2" s="4" t="str">
        <f>IF($A2="JULHO",Planilha1!#REF!,"NÃO")</f>
        <v>NÃO</v>
      </c>
      <c r="M2" s="4" t="str">
        <f>IF($A2="JULHO",Planilha1!#REF!,"NÃO")</f>
        <v>NÃO</v>
      </c>
      <c r="N2" s="4" t="str">
        <f>IF($A2="JULHO",Planilha1!#REF!,"NÃO")</f>
        <v>NÃO</v>
      </c>
      <c r="O2" s="4" t="str">
        <f>IF($A2="JULHO",Planilha1!#REF!,"NÃO")</f>
        <v>NÃO</v>
      </c>
    </row>
    <row r="3" spans="1:16" ht="20.100000000000001" customHeight="1" x14ac:dyDescent="0.25">
      <c r="A3" s="19"/>
      <c r="B3" s="19"/>
      <c r="C3" s="19"/>
      <c r="D3" s="19"/>
      <c r="E3" s="19"/>
      <c r="F3" s="19"/>
      <c r="G3" s="19"/>
      <c r="H3" s="19"/>
      <c r="I3" s="20"/>
      <c r="J3" s="20"/>
      <c r="K3" s="4" t="str">
        <f>IF($A3="JULHO",Planilha1!J4,"NÃO")</f>
        <v>NÃO</v>
      </c>
      <c r="L3" s="4" t="str">
        <f>IF($A3="JULHO",Planilha1!#REF!,"NÃO")</f>
        <v>NÃO</v>
      </c>
      <c r="M3" s="4" t="str">
        <f>IF($A3="JULHO",Planilha1!#REF!,"NÃO")</f>
        <v>NÃO</v>
      </c>
      <c r="N3" s="4" t="str">
        <f>IF($A3="JULHO",Planilha1!#REF!,"NÃO")</f>
        <v>NÃO</v>
      </c>
      <c r="O3" s="4" t="str">
        <f>IF($A3="JULHO",Planilha1!#REF!,"NÃO")</f>
        <v>NÃO</v>
      </c>
    </row>
    <row r="4" spans="1:16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20"/>
      <c r="J4" s="20"/>
      <c r="K4" s="4" t="str">
        <f>IF($A4="JULHO",Planilha1!J5,"NÃO")</f>
        <v>NÃO</v>
      </c>
      <c r="L4" s="4" t="str">
        <f>IF($A4="JULHO",Planilha1!#REF!,"NÃO")</f>
        <v>NÃO</v>
      </c>
      <c r="M4" s="4" t="str">
        <f>IF($A4="JULHO",Planilha1!#REF!,"NÃO")</f>
        <v>NÃO</v>
      </c>
      <c r="N4" s="4" t="str">
        <f>IF($A4="JULHO",Planilha1!#REF!,"NÃO")</f>
        <v>NÃO</v>
      </c>
      <c r="O4" s="4" t="str">
        <f>IF($A4="JULHO",Planilha1!#REF!,"NÃO")</f>
        <v>NÃO</v>
      </c>
    </row>
    <row r="5" spans="1:16" ht="20.100000000000001" customHeight="1" x14ac:dyDescent="0.25">
      <c r="A5" s="19"/>
      <c r="B5" s="19"/>
      <c r="C5" s="19"/>
      <c r="D5" s="19"/>
      <c r="E5" s="19"/>
      <c r="F5" s="19"/>
      <c r="G5" s="19"/>
      <c r="H5" s="19"/>
      <c r="I5" s="20"/>
      <c r="J5" s="20"/>
      <c r="K5" s="4" t="str">
        <f>IF($A5="JULHO",Planilha1!J6,"NÃO")</f>
        <v>NÃO</v>
      </c>
      <c r="L5" s="4" t="str">
        <f>IF($A5="JULHO",Planilha1!#REF!,"NÃO")</f>
        <v>NÃO</v>
      </c>
      <c r="M5" s="4" t="str">
        <f>IF($A5="JULHO",Planilha1!#REF!,"NÃO")</f>
        <v>NÃO</v>
      </c>
      <c r="N5" s="4" t="str">
        <f>IF($A5="JULHO",Planilha1!#REF!,"NÃO")</f>
        <v>NÃO</v>
      </c>
      <c r="O5" s="4" t="str">
        <f>IF($A5="JULHO",Planilha1!#REF!,"NÃO")</f>
        <v>NÃO</v>
      </c>
    </row>
    <row r="6" spans="1:16" ht="20.100000000000001" customHeight="1" x14ac:dyDescent="0.25">
      <c r="A6" s="19"/>
      <c r="B6" s="19"/>
      <c r="C6" s="19"/>
      <c r="D6" s="19"/>
      <c r="E6" s="19"/>
      <c r="F6" s="19"/>
      <c r="G6" s="19"/>
      <c r="H6" s="19"/>
      <c r="I6" s="20"/>
      <c r="J6" s="20"/>
      <c r="K6" s="4" t="str">
        <f>IF($A6="JULHO",Planilha1!J7,"NÃO")</f>
        <v>NÃO</v>
      </c>
      <c r="L6" s="4" t="str">
        <f>IF($A6="JULHO",Planilha1!#REF!,"NÃO")</f>
        <v>NÃO</v>
      </c>
      <c r="M6" s="4" t="str">
        <f>IF($A6="JULHO",Planilha1!#REF!,"NÃO")</f>
        <v>NÃO</v>
      </c>
      <c r="N6" s="4" t="str">
        <f>IF($A6="JULHO",Planilha1!#REF!,"NÃO")</f>
        <v>NÃO</v>
      </c>
      <c r="O6" s="4" t="str">
        <f>IF($A6="JULHO",Planilha1!#REF!,"NÃO")</f>
        <v>NÃO</v>
      </c>
    </row>
    <row r="7" spans="1:16" s="11" customFormat="1" ht="20.100000000000001" customHeight="1" x14ac:dyDescent="0.25">
      <c r="A7" s="19"/>
      <c r="B7" s="19"/>
      <c r="C7" s="19"/>
      <c r="D7" s="19"/>
      <c r="E7" s="19"/>
      <c r="F7" s="19"/>
      <c r="G7" s="19"/>
      <c r="H7" s="19"/>
      <c r="I7" s="20"/>
      <c r="J7" s="20"/>
      <c r="K7" s="4" t="str">
        <f>IF($A7="JULHO",Planilha1!J8,"NÃO")</f>
        <v>NÃO</v>
      </c>
      <c r="L7" s="4" t="str">
        <f>IF($A7="JULHO",Planilha1!#REF!,"NÃO")</f>
        <v>NÃO</v>
      </c>
      <c r="M7" s="4" t="str">
        <f>IF($A7="JULHO",Planilha1!#REF!,"NÃO")</f>
        <v>NÃO</v>
      </c>
      <c r="N7" s="4" t="str">
        <f>IF($A7="JULHO",Planilha1!#REF!,"NÃO")</f>
        <v>NÃO</v>
      </c>
      <c r="O7" s="4" t="str">
        <f>IF($A7="JULHO",Planilha1!#REF!,"NÃO")</f>
        <v>NÃO</v>
      </c>
      <c r="P7"/>
    </row>
    <row r="8" spans="1:16" s="11" customFormat="1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20"/>
      <c r="J8" s="20"/>
      <c r="K8" s="4" t="str">
        <f>IF($A8="JULHO",Planilha1!J9,"NÃO")</f>
        <v>NÃO</v>
      </c>
      <c r="L8" s="4" t="str">
        <f>IF($A8="JULHO",Planilha1!#REF!,"NÃO")</f>
        <v>NÃO</v>
      </c>
      <c r="M8" s="4" t="str">
        <f>IF($A8="JULHO",Planilha1!#REF!,"NÃO")</f>
        <v>NÃO</v>
      </c>
      <c r="N8" s="4" t="str">
        <f>IF($A8="JULHO",Planilha1!#REF!,"NÃO")</f>
        <v>NÃO</v>
      </c>
      <c r="O8" s="4" t="str">
        <f>IF($A8="JULHO",Planilha1!#REF!,"NÃO")</f>
        <v>NÃO</v>
      </c>
      <c r="P8"/>
    </row>
    <row r="9" spans="1:16" s="11" customFormat="1" ht="20.100000000000001" customHeight="1" x14ac:dyDescent="0.25">
      <c r="A9" s="19"/>
      <c r="B9" s="19"/>
      <c r="C9" s="19"/>
      <c r="D9" s="19"/>
      <c r="E9" s="19"/>
      <c r="F9" s="19"/>
      <c r="G9" s="19"/>
      <c r="H9" s="19"/>
      <c r="I9" s="20"/>
      <c r="J9" s="20"/>
      <c r="K9" s="4" t="str">
        <f>IF($A9="JULHO",Planilha1!J10,"NÃO")</f>
        <v>NÃO</v>
      </c>
      <c r="L9" s="4" t="str">
        <f>IF($A9="JULHO",Planilha1!#REF!,"NÃO")</f>
        <v>NÃO</v>
      </c>
      <c r="M9" s="4" t="str">
        <f>IF($A9="JULHO",Planilha1!#REF!,"NÃO")</f>
        <v>NÃO</v>
      </c>
      <c r="N9" s="4" t="str">
        <f>IF($A9="JULHO",Planilha1!#REF!,"NÃO")</f>
        <v>NÃO</v>
      </c>
      <c r="O9" s="4" t="str">
        <f>IF($A9="JULHO",Planilha1!#REF!,"NÃO")</f>
        <v>NÃO</v>
      </c>
      <c r="P9"/>
    </row>
    <row r="10" spans="1:16" s="3" customFormat="1" ht="20.100000000000001" customHeight="1" x14ac:dyDescent="0.25">
      <c r="A10" s="19"/>
      <c r="B10" s="19"/>
      <c r="C10" s="19"/>
      <c r="D10" s="19"/>
      <c r="E10" s="19"/>
      <c r="F10" s="19"/>
      <c r="G10" s="19"/>
      <c r="H10" s="19"/>
      <c r="I10" s="20"/>
      <c r="J10" s="20"/>
      <c r="K10" s="4" t="str">
        <f>IF($A10="JULHO",Planilha1!J11,"NÃO")</f>
        <v>NÃO</v>
      </c>
      <c r="L10" s="4" t="str">
        <f>IF($A10="JULHO",Planilha1!#REF!,"NÃO")</f>
        <v>NÃO</v>
      </c>
      <c r="M10" s="4" t="str">
        <f>IF($A10="JULHO",Planilha1!#REF!,"NÃO")</f>
        <v>NÃO</v>
      </c>
      <c r="N10" s="4" t="str">
        <f>IF($A10="JULHO",Planilha1!#REF!,"NÃO")</f>
        <v>NÃO</v>
      </c>
      <c r="O10" s="4" t="str">
        <f>IF($A10="JULHO",Planilha1!#REF!,"NÃO")</f>
        <v>NÃO</v>
      </c>
      <c r="P10"/>
    </row>
    <row r="11" spans="1:16" s="3" customFormat="1" ht="20.100000000000001" customHeight="1" x14ac:dyDescent="0.25">
      <c r="A11" s="19"/>
      <c r="B11" s="19"/>
      <c r="C11" s="19"/>
      <c r="D11" s="19"/>
      <c r="E11" s="19"/>
      <c r="F11" s="19"/>
      <c r="G11" s="19"/>
      <c r="H11" s="19"/>
      <c r="I11" s="20"/>
      <c r="J11" s="20"/>
      <c r="K11" s="4" t="str">
        <f>IF($A11="JULHO",Planilha1!J12,"NÃO")</f>
        <v>NÃO</v>
      </c>
      <c r="L11" s="4" t="str">
        <f>IF($A11="JULHO",Planilha1!#REF!,"NÃO")</f>
        <v>NÃO</v>
      </c>
      <c r="M11" s="4" t="str">
        <f>IF($A11="JULHO",Planilha1!#REF!,"NÃO")</f>
        <v>NÃO</v>
      </c>
      <c r="N11" s="4" t="str">
        <f>IF($A11="JULHO",Planilha1!#REF!,"NÃO")</f>
        <v>NÃO</v>
      </c>
      <c r="O11" s="4" t="str">
        <f>IF($A11="JULHO",Planilha1!#REF!,"NÃO")</f>
        <v>NÃO</v>
      </c>
      <c r="P11"/>
    </row>
    <row r="12" spans="1:16" s="3" customFormat="1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20"/>
      <c r="J12" s="20"/>
      <c r="K12" s="4" t="str">
        <f>IF($A12="JULHO",Planilha1!J13,"NÃO")</f>
        <v>NÃO</v>
      </c>
      <c r="L12" s="4" t="str">
        <f>IF($A12="JULHO",Planilha1!#REF!,"NÃO")</f>
        <v>NÃO</v>
      </c>
      <c r="M12" s="4" t="str">
        <f>IF($A12="JULHO",Planilha1!#REF!,"NÃO")</f>
        <v>NÃO</v>
      </c>
      <c r="N12" s="4" t="str">
        <f>IF($A12="JULHO",Planilha1!#REF!,"NÃO")</f>
        <v>NÃO</v>
      </c>
      <c r="O12" s="4" t="str">
        <f>IF($A12="JULHO",Planilha1!#REF!,"NÃO")</f>
        <v>NÃO</v>
      </c>
      <c r="P12"/>
    </row>
    <row r="13" spans="1:16" s="3" customFormat="1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20"/>
      <c r="J13" s="20"/>
      <c r="K13" s="4" t="str">
        <f>IF($A13="JULHO",Planilha1!J14,"NÃO")</f>
        <v>NÃO</v>
      </c>
      <c r="L13" s="4" t="str">
        <f>IF($A13="JULHO",Planilha1!#REF!,"NÃO")</f>
        <v>NÃO</v>
      </c>
      <c r="M13" s="4" t="str">
        <f>IF($A13="JULHO",Planilha1!#REF!,"NÃO")</f>
        <v>NÃO</v>
      </c>
      <c r="N13" s="4" t="str">
        <f>IF($A13="JULHO",Planilha1!#REF!,"NÃO")</f>
        <v>NÃO</v>
      </c>
      <c r="O13" s="4" t="str">
        <f>IF($A13="JULHO",Planilha1!#REF!,"NÃO")</f>
        <v>NÃO</v>
      </c>
      <c r="P13"/>
    </row>
    <row r="14" spans="1:16" s="3" customFormat="1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20"/>
      <c r="J14" s="20"/>
      <c r="K14" s="4" t="str">
        <f>IF($A14="JULHO",Planilha1!J15,"NÃO")</f>
        <v>NÃO</v>
      </c>
      <c r="L14" s="4" t="str">
        <f>IF($A14="JULHO",Planilha1!#REF!,"NÃO")</f>
        <v>NÃO</v>
      </c>
      <c r="M14" s="4" t="str">
        <f>IF($A14="JULHO",Planilha1!#REF!,"NÃO")</f>
        <v>NÃO</v>
      </c>
      <c r="N14" s="4" t="str">
        <f>IF($A14="JULHO",Planilha1!#REF!,"NÃO")</f>
        <v>NÃO</v>
      </c>
      <c r="O14" s="4" t="str">
        <f>IF($A14="JULHO",Planilha1!#REF!,"NÃO")</f>
        <v>NÃO</v>
      </c>
      <c r="P14"/>
    </row>
    <row r="15" spans="1:16" ht="20.100000000000001" customHeight="1" x14ac:dyDescent="0.25">
      <c r="A15" s="19"/>
      <c r="B15" s="19"/>
      <c r="C15" s="19"/>
      <c r="D15" s="19"/>
      <c r="E15" s="19"/>
      <c r="F15" s="19"/>
      <c r="G15" s="19"/>
      <c r="H15" s="19"/>
      <c r="I15" s="20"/>
      <c r="J15" s="20"/>
      <c r="K15" s="4" t="str">
        <f>IF($A15="JULHO",Planilha1!#REF!,"NÃO")</f>
        <v>NÃO</v>
      </c>
      <c r="L15" s="4" t="str">
        <f>IF($A15="JULHO",Planilha1!#REF!,"NÃO")</f>
        <v>NÃO</v>
      </c>
      <c r="M15" s="4" t="str">
        <f>IF($A15="JULHO",Planilha1!#REF!,"NÃO")</f>
        <v>NÃO</v>
      </c>
      <c r="N15" s="4" t="str">
        <f>IF($A15="JULHO",Planilha1!#REF!,"NÃO")</f>
        <v>NÃO</v>
      </c>
      <c r="O15" s="4" t="str">
        <f>IF($A15="JULHO",Planilha1!#REF!,"NÃO")</f>
        <v>NÃO</v>
      </c>
    </row>
    <row r="16" spans="1:16" ht="20.100000000000001" customHeight="1" x14ac:dyDescent="0.25">
      <c r="A16" s="19"/>
      <c r="B16" s="19"/>
      <c r="C16" s="19"/>
      <c r="D16" s="19"/>
      <c r="E16" s="19"/>
      <c r="F16" s="19"/>
      <c r="G16" s="19"/>
      <c r="H16" s="19"/>
      <c r="I16" s="20"/>
      <c r="J16" s="20"/>
      <c r="K16" s="4" t="str">
        <f>IF($A16="JULHO",Planilha1!#REF!,"NÃO")</f>
        <v>NÃO</v>
      </c>
      <c r="L16" s="4" t="str">
        <f>IF($A16="JULHO",Planilha1!#REF!,"NÃO")</f>
        <v>NÃO</v>
      </c>
      <c r="M16" s="4" t="str">
        <f>IF($A16="JULHO",Planilha1!#REF!,"NÃO")</f>
        <v>NÃO</v>
      </c>
      <c r="N16" s="4" t="str">
        <f>IF($A16="JULHO",Planilha1!#REF!,"NÃO")</f>
        <v>NÃO</v>
      </c>
      <c r="O16" s="4" t="str">
        <f>IF($A16="JULHO",Planilha1!#REF!,"NÃO")</f>
        <v>NÃO</v>
      </c>
    </row>
    <row r="17" spans="1:15" ht="20.100000000000001" customHeight="1" x14ac:dyDescent="0.25">
      <c r="A17" s="19"/>
      <c r="B17" s="19"/>
      <c r="C17" s="19"/>
      <c r="D17" s="19"/>
      <c r="E17" s="19"/>
      <c r="F17" s="19"/>
      <c r="G17" s="19"/>
      <c r="H17" s="19"/>
      <c r="I17" s="20"/>
      <c r="J17" s="20"/>
      <c r="K17" s="4" t="str">
        <f>IF($A17="JULHO",Planilha1!#REF!,"NÃO")</f>
        <v>NÃO</v>
      </c>
      <c r="L17" s="4" t="str">
        <f>IF($A17="JULHO",Planilha1!#REF!,"NÃO")</f>
        <v>NÃO</v>
      </c>
      <c r="M17" s="4" t="str">
        <f>IF($A17="JULHO",Planilha1!#REF!,"NÃO")</f>
        <v>NÃO</v>
      </c>
      <c r="N17" s="4" t="str">
        <f>IF($A17="JULHO",Planilha1!#REF!,"NÃO")</f>
        <v>NÃO</v>
      </c>
      <c r="O17" s="4" t="str">
        <f>IF($A17="JULHO",Planilha1!#REF!,"NÃO")</f>
        <v>NÃO</v>
      </c>
    </row>
    <row r="18" spans="1:15" ht="20.100000000000001" customHeight="1" x14ac:dyDescent="0.25">
      <c r="A18" s="19"/>
      <c r="B18" s="19"/>
      <c r="C18" s="19"/>
      <c r="D18" s="19"/>
      <c r="E18" s="19"/>
      <c r="F18" s="19"/>
      <c r="G18" s="19"/>
      <c r="H18" s="19"/>
      <c r="I18" s="20"/>
      <c r="J18" s="20"/>
      <c r="K18" s="4" t="str">
        <f>IF($A18="JULHO",Planilha1!#REF!,"NÃO")</f>
        <v>NÃO</v>
      </c>
      <c r="L18" s="4" t="str">
        <f>IF($A18="JULHO",Planilha1!#REF!,"NÃO")</f>
        <v>NÃO</v>
      </c>
      <c r="M18" s="4" t="str">
        <f>IF($A18="JULHO",Planilha1!#REF!,"NÃO")</f>
        <v>NÃO</v>
      </c>
      <c r="N18" s="4" t="str">
        <f>IF($A18="JULHO",Planilha1!#REF!,"NÃO")</f>
        <v>NÃO</v>
      </c>
      <c r="O18" s="4" t="str">
        <f>IF($A18="JULHO",Planilha1!#REF!,"NÃO")</f>
        <v>NÃO</v>
      </c>
    </row>
  </sheetData>
  <autoFilter ref="A1:O18"/>
  <pageMargins left="0.511811024" right="0.511811024" top="0.78740157499999996" bottom="0.78740157499999996" header="0.31496062000000002" footer="0.31496062000000002"/>
  <pageSetup paperSize="9" orientation="landscape" verticalDpi="0" r:id="rId1"/>
  <headerFooter>
    <oddHeader>&amp;CLICENÇA SAUDE
OUTUBRO / 2016</oddHead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pane ySplit="1" topLeftCell="A2" activePane="bottomLeft" state="frozen"/>
      <selection activeCell="H8" sqref="H8"/>
      <selection pane="bottomLeft" activeCell="H6" sqref="H6"/>
    </sheetView>
  </sheetViews>
  <sheetFormatPr defaultRowHeight="20.100000000000001" customHeight="1" x14ac:dyDescent="0.25"/>
  <cols>
    <col min="1" max="1" width="8.7109375" style="16" bestFit="1" customWidth="1"/>
    <col min="2" max="3" width="8" bestFit="1" customWidth="1"/>
    <col min="4" max="4" width="8.140625" bestFit="1" customWidth="1"/>
    <col min="5" max="5" width="31.7109375" bestFit="1" customWidth="1"/>
    <col min="6" max="6" width="17.28515625" bestFit="1" customWidth="1"/>
    <col min="7" max="7" width="8.5703125" bestFit="1" customWidth="1"/>
    <col min="8" max="8" width="19.140625" bestFit="1" customWidth="1"/>
    <col min="9" max="9" width="11.28515625" style="13" bestFit="1" customWidth="1"/>
    <col min="10" max="10" width="13.85546875" style="13" bestFit="1" customWidth="1"/>
    <col min="11" max="11" width="11" hidden="1" customWidth="1"/>
    <col min="12" max="12" width="12.42578125" hidden="1" customWidth="1"/>
    <col min="13" max="13" width="53.85546875" style="15" hidden="1" customWidth="1"/>
    <col min="14" max="14" width="41.42578125" hidden="1" customWidth="1"/>
    <col min="15" max="15" width="17.85546875" hidden="1" customWidth="1"/>
  </cols>
  <sheetData>
    <row r="1" spans="1:16" ht="20.100000000000001" customHeight="1" x14ac:dyDescent="0.25">
      <c r="A1" s="18" t="s">
        <v>0</v>
      </c>
      <c r="B1" s="7" t="s">
        <v>1</v>
      </c>
      <c r="C1" s="7" t="s">
        <v>12</v>
      </c>
      <c r="D1" s="7" t="s">
        <v>9</v>
      </c>
      <c r="E1" s="7" t="s">
        <v>2</v>
      </c>
      <c r="F1" s="8" t="s">
        <v>13</v>
      </c>
      <c r="G1" s="8" t="s">
        <v>14</v>
      </c>
      <c r="H1" s="8" t="s">
        <v>3</v>
      </c>
      <c r="I1" s="17" t="s">
        <v>7</v>
      </c>
      <c r="J1" s="17" t="s">
        <v>8</v>
      </c>
      <c r="K1" s="9" t="s">
        <v>4</v>
      </c>
      <c r="L1" s="7" t="s">
        <v>5</v>
      </c>
      <c r="M1" s="14" t="s">
        <v>6</v>
      </c>
      <c r="N1" s="10" t="s">
        <v>10</v>
      </c>
      <c r="O1" s="12" t="s">
        <v>11</v>
      </c>
    </row>
    <row r="2" spans="1:16" ht="20.100000000000001" customHeight="1" x14ac:dyDescent="0.25">
      <c r="A2" s="19"/>
      <c r="B2" s="19"/>
      <c r="C2" s="19"/>
      <c r="D2" s="19"/>
      <c r="E2" s="19"/>
      <c r="F2" s="19"/>
      <c r="G2" s="19"/>
      <c r="H2" s="19"/>
      <c r="I2" s="20"/>
      <c r="J2" s="20"/>
      <c r="K2" s="4" t="str">
        <f>IF($A2="JULHO",Planilha1!J3,"NÃO")</f>
        <v>NÃO</v>
      </c>
      <c r="L2" s="4" t="str">
        <f>IF($A2="JULHO",Planilha1!#REF!,"NÃO")</f>
        <v>NÃO</v>
      </c>
      <c r="M2" s="4" t="str">
        <f>IF($A2="JULHO",Planilha1!#REF!,"NÃO")</f>
        <v>NÃO</v>
      </c>
      <c r="N2" s="4" t="str">
        <f>IF($A2="JULHO",Planilha1!#REF!,"NÃO")</f>
        <v>NÃO</v>
      </c>
      <c r="O2" s="4" t="str">
        <f>IF($A2="JULHO",Planilha1!#REF!,"NÃO")</f>
        <v>NÃO</v>
      </c>
    </row>
    <row r="3" spans="1:16" ht="20.100000000000001" customHeight="1" x14ac:dyDescent="0.25">
      <c r="A3" s="19"/>
      <c r="B3" s="19"/>
      <c r="C3" s="19"/>
      <c r="D3" s="19"/>
      <c r="E3" s="19"/>
      <c r="F3" s="19"/>
      <c r="G3" s="19"/>
      <c r="H3" s="19"/>
      <c r="I3" s="20"/>
      <c r="J3" s="20"/>
      <c r="K3" s="4" t="str">
        <f>IF($A3="JULHO",Planilha1!J4,"NÃO")</f>
        <v>NÃO</v>
      </c>
      <c r="L3" s="4" t="str">
        <f>IF($A3="JULHO",Planilha1!#REF!,"NÃO")</f>
        <v>NÃO</v>
      </c>
      <c r="M3" s="4" t="str">
        <f>IF($A3="JULHO",Planilha1!#REF!,"NÃO")</f>
        <v>NÃO</v>
      </c>
      <c r="N3" s="4" t="str">
        <f>IF($A3="JULHO",Planilha1!#REF!,"NÃO")</f>
        <v>NÃO</v>
      </c>
      <c r="O3" s="4" t="str">
        <f>IF($A3="JULHO",Planilha1!#REF!,"NÃO")</f>
        <v>NÃO</v>
      </c>
    </row>
    <row r="4" spans="1:16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20"/>
      <c r="J4" s="20"/>
      <c r="K4" s="4" t="str">
        <f>IF($A4="JULHO",Planilha1!J5,"NÃO")</f>
        <v>NÃO</v>
      </c>
      <c r="L4" s="4" t="str">
        <f>IF($A4="JULHO",Planilha1!#REF!,"NÃO")</f>
        <v>NÃO</v>
      </c>
      <c r="M4" s="4" t="str">
        <f>IF($A4="JULHO",Planilha1!#REF!,"NÃO")</f>
        <v>NÃO</v>
      </c>
      <c r="N4" s="4" t="str">
        <f>IF($A4="JULHO",Planilha1!#REF!,"NÃO")</f>
        <v>NÃO</v>
      </c>
      <c r="O4" s="4" t="str">
        <f>IF($A4="JULHO",Planilha1!#REF!,"NÃO")</f>
        <v>NÃO</v>
      </c>
    </row>
    <row r="5" spans="1:16" ht="20.100000000000001" customHeight="1" x14ac:dyDescent="0.25">
      <c r="A5" s="19"/>
      <c r="B5" s="19"/>
      <c r="C5" s="19"/>
      <c r="D5" s="19"/>
      <c r="E5" s="19"/>
      <c r="F5" s="19"/>
      <c r="G5" s="19"/>
      <c r="H5" s="19"/>
      <c r="I5" s="20"/>
      <c r="J5" s="20"/>
      <c r="K5" s="4" t="str">
        <f>IF($A5="JULHO",Planilha1!J6,"NÃO")</f>
        <v>NÃO</v>
      </c>
      <c r="L5" s="4" t="str">
        <f>IF($A5="JULHO",Planilha1!#REF!,"NÃO")</f>
        <v>NÃO</v>
      </c>
      <c r="M5" s="4" t="str">
        <f>IF($A5="JULHO",Planilha1!#REF!,"NÃO")</f>
        <v>NÃO</v>
      </c>
      <c r="N5" s="4" t="str">
        <f>IF($A5="JULHO",Planilha1!#REF!,"NÃO")</f>
        <v>NÃO</v>
      </c>
      <c r="O5" s="4" t="str">
        <f>IF($A5="JULHO",Planilha1!#REF!,"NÃO")</f>
        <v>NÃO</v>
      </c>
    </row>
    <row r="6" spans="1:16" ht="20.100000000000001" customHeight="1" x14ac:dyDescent="0.25">
      <c r="A6" s="19"/>
      <c r="B6" s="19"/>
      <c r="C6" s="19"/>
      <c r="D6" s="19"/>
      <c r="E6" s="19"/>
      <c r="F6" s="19"/>
      <c r="G6" s="19"/>
      <c r="H6" s="19"/>
      <c r="I6" s="20"/>
      <c r="J6" s="20"/>
      <c r="K6" s="4" t="str">
        <f>IF($A6="JULHO",Planilha1!J7,"NÃO")</f>
        <v>NÃO</v>
      </c>
      <c r="L6" s="4" t="str">
        <f>IF($A6="JULHO",Planilha1!#REF!,"NÃO")</f>
        <v>NÃO</v>
      </c>
      <c r="M6" s="4" t="str">
        <f>IF($A6="JULHO",Planilha1!#REF!,"NÃO")</f>
        <v>NÃO</v>
      </c>
      <c r="N6" s="4" t="str">
        <f>IF($A6="JULHO",Planilha1!#REF!,"NÃO")</f>
        <v>NÃO</v>
      </c>
      <c r="O6" s="4" t="str">
        <f>IF($A6="JULHO",Planilha1!#REF!,"NÃO")</f>
        <v>NÃO</v>
      </c>
    </row>
    <row r="7" spans="1:16" s="11" customFormat="1" ht="20.100000000000001" customHeight="1" x14ac:dyDescent="0.25">
      <c r="A7" s="19"/>
      <c r="B7" s="19"/>
      <c r="C7" s="19"/>
      <c r="D7" s="19"/>
      <c r="E7" s="19"/>
      <c r="F7" s="19"/>
      <c r="G7" s="19"/>
      <c r="H7" s="19"/>
      <c r="I7" s="20"/>
      <c r="J7" s="20"/>
      <c r="K7" s="4" t="str">
        <f>IF($A7="JULHO",Planilha1!J8,"NÃO")</f>
        <v>NÃO</v>
      </c>
      <c r="L7" s="4" t="str">
        <f>IF($A7="JULHO",Planilha1!#REF!,"NÃO")</f>
        <v>NÃO</v>
      </c>
      <c r="M7" s="4" t="str">
        <f>IF($A7="JULHO",Planilha1!#REF!,"NÃO")</f>
        <v>NÃO</v>
      </c>
      <c r="N7" s="4" t="str">
        <f>IF($A7="JULHO",Planilha1!#REF!,"NÃO")</f>
        <v>NÃO</v>
      </c>
      <c r="O7" s="4" t="str">
        <f>IF($A7="JULHO",Planilha1!#REF!,"NÃO")</f>
        <v>NÃO</v>
      </c>
      <c r="P7"/>
    </row>
    <row r="8" spans="1:16" s="11" customFormat="1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20"/>
      <c r="J8" s="20"/>
      <c r="K8" s="4" t="str">
        <f>IF($A8="JULHO",Planilha1!J9,"NÃO")</f>
        <v>NÃO</v>
      </c>
      <c r="L8" s="4" t="str">
        <f>IF($A8="JULHO",Planilha1!#REF!,"NÃO")</f>
        <v>NÃO</v>
      </c>
      <c r="M8" s="4" t="str">
        <f>IF($A8="JULHO",Planilha1!#REF!,"NÃO")</f>
        <v>NÃO</v>
      </c>
      <c r="N8" s="4" t="str">
        <f>IF($A8="JULHO",Planilha1!#REF!,"NÃO")</f>
        <v>NÃO</v>
      </c>
      <c r="O8" s="4" t="str">
        <f>IF($A8="JULHO",Planilha1!#REF!,"NÃO")</f>
        <v>NÃO</v>
      </c>
      <c r="P8"/>
    </row>
    <row r="9" spans="1:16" s="11" customFormat="1" ht="20.100000000000001" customHeight="1" x14ac:dyDescent="0.25">
      <c r="A9" s="19"/>
      <c r="B9" s="19"/>
      <c r="C9" s="19"/>
      <c r="D9" s="19"/>
      <c r="E9" s="19"/>
      <c r="F9" s="19"/>
      <c r="G9" s="19"/>
      <c r="H9" s="19"/>
      <c r="I9" s="20"/>
      <c r="J9" s="20"/>
      <c r="K9" s="4" t="str">
        <f>IF($A9="JULHO",Planilha1!J10,"NÃO")</f>
        <v>NÃO</v>
      </c>
      <c r="L9" s="4" t="str">
        <f>IF($A9="JULHO",Planilha1!#REF!,"NÃO")</f>
        <v>NÃO</v>
      </c>
      <c r="M9" s="4" t="str">
        <f>IF($A9="JULHO",Planilha1!#REF!,"NÃO")</f>
        <v>NÃO</v>
      </c>
      <c r="N9" s="4" t="str">
        <f>IF($A9="JULHO",Planilha1!#REF!,"NÃO")</f>
        <v>NÃO</v>
      </c>
      <c r="O9" s="4" t="str">
        <f>IF($A9="JULHO",Planilha1!#REF!,"NÃO")</f>
        <v>NÃO</v>
      </c>
      <c r="P9"/>
    </row>
    <row r="10" spans="1:16" s="3" customFormat="1" ht="20.100000000000001" customHeight="1" x14ac:dyDescent="0.25">
      <c r="A10" s="19"/>
      <c r="B10" s="19"/>
      <c r="C10" s="19"/>
      <c r="D10" s="19"/>
      <c r="E10" s="19"/>
      <c r="F10" s="19"/>
      <c r="G10" s="19"/>
      <c r="H10" s="19"/>
      <c r="I10" s="20"/>
      <c r="J10" s="20"/>
      <c r="K10" s="4" t="str">
        <f>IF($A10="JULHO",Planilha1!J11,"NÃO")</f>
        <v>NÃO</v>
      </c>
      <c r="L10" s="4" t="str">
        <f>IF($A10="JULHO",Planilha1!#REF!,"NÃO")</f>
        <v>NÃO</v>
      </c>
      <c r="M10" s="4" t="str">
        <f>IF($A10="JULHO",Planilha1!#REF!,"NÃO")</f>
        <v>NÃO</v>
      </c>
      <c r="N10" s="4" t="str">
        <f>IF($A10="JULHO",Planilha1!#REF!,"NÃO")</f>
        <v>NÃO</v>
      </c>
      <c r="O10" s="4" t="str">
        <f>IF($A10="JULHO",Planilha1!#REF!,"NÃO")</f>
        <v>NÃO</v>
      </c>
      <c r="P10"/>
    </row>
    <row r="11" spans="1:16" s="3" customFormat="1" ht="20.100000000000001" customHeight="1" x14ac:dyDescent="0.25">
      <c r="A11" s="19"/>
      <c r="B11" s="19"/>
      <c r="C11" s="19"/>
      <c r="D11" s="19"/>
      <c r="E11" s="19"/>
      <c r="F11" s="19"/>
      <c r="G11" s="19"/>
      <c r="H11" s="19"/>
      <c r="I11" s="20"/>
      <c r="J11" s="20"/>
      <c r="K11" s="4" t="str">
        <f>IF($A11="JULHO",Planilha1!J12,"NÃO")</f>
        <v>NÃO</v>
      </c>
      <c r="L11" s="4" t="str">
        <f>IF($A11="JULHO",Planilha1!#REF!,"NÃO")</f>
        <v>NÃO</v>
      </c>
      <c r="M11" s="4" t="str">
        <f>IF($A11="JULHO",Planilha1!#REF!,"NÃO")</f>
        <v>NÃO</v>
      </c>
      <c r="N11" s="4" t="str">
        <f>IF($A11="JULHO",Planilha1!#REF!,"NÃO")</f>
        <v>NÃO</v>
      </c>
      <c r="O11" s="4" t="str">
        <f>IF($A11="JULHO",Planilha1!#REF!,"NÃO")</f>
        <v>NÃO</v>
      </c>
      <c r="P11"/>
    </row>
    <row r="12" spans="1:16" s="3" customFormat="1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20"/>
      <c r="J12" s="20"/>
      <c r="K12" s="4" t="str">
        <f>IF($A12="JULHO",Planilha1!J13,"NÃO")</f>
        <v>NÃO</v>
      </c>
      <c r="L12" s="4" t="str">
        <f>IF($A12="JULHO",Planilha1!#REF!,"NÃO")</f>
        <v>NÃO</v>
      </c>
      <c r="M12" s="4" t="str">
        <f>IF($A12="JULHO",Planilha1!#REF!,"NÃO")</f>
        <v>NÃO</v>
      </c>
      <c r="N12" s="4" t="str">
        <f>IF($A12="JULHO",Planilha1!#REF!,"NÃO")</f>
        <v>NÃO</v>
      </c>
      <c r="O12" s="4" t="str">
        <f>IF($A12="JULHO",Planilha1!#REF!,"NÃO")</f>
        <v>NÃO</v>
      </c>
      <c r="P12"/>
    </row>
    <row r="13" spans="1:16" s="3" customFormat="1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20"/>
      <c r="J13" s="20"/>
      <c r="K13" s="4" t="str">
        <f>IF($A13="JULHO",Planilha1!J14,"NÃO")</f>
        <v>NÃO</v>
      </c>
      <c r="L13" s="4" t="str">
        <f>IF($A13="JULHO",Planilha1!#REF!,"NÃO")</f>
        <v>NÃO</v>
      </c>
      <c r="M13" s="4" t="str">
        <f>IF($A13="JULHO",Planilha1!#REF!,"NÃO")</f>
        <v>NÃO</v>
      </c>
      <c r="N13" s="4" t="str">
        <f>IF($A13="JULHO",Planilha1!#REF!,"NÃO")</f>
        <v>NÃO</v>
      </c>
      <c r="O13" s="4" t="str">
        <f>IF($A13="JULHO",Planilha1!#REF!,"NÃO")</f>
        <v>NÃO</v>
      </c>
      <c r="P13"/>
    </row>
    <row r="14" spans="1:16" s="3" customFormat="1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20"/>
      <c r="J14" s="20"/>
      <c r="K14" s="4" t="str">
        <f>IF($A14="JULHO",Planilha1!J15,"NÃO")</f>
        <v>NÃO</v>
      </c>
      <c r="L14" s="4" t="str">
        <f>IF($A14="JULHO",Planilha1!#REF!,"NÃO")</f>
        <v>NÃO</v>
      </c>
      <c r="M14" s="4" t="str">
        <f>IF($A14="JULHO",Planilha1!#REF!,"NÃO")</f>
        <v>NÃO</v>
      </c>
      <c r="N14" s="4" t="str">
        <f>IF($A14="JULHO",Planilha1!#REF!,"NÃO")</f>
        <v>NÃO</v>
      </c>
      <c r="O14" s="4" t="str">
        <f>IF($A14="JULHO",Planilha1!#REF!,"NÃO")</f>
        <v>NÃO</v>
      </c>
      <c r="P14"/>
    </row>
    <row r="15" spans="1:16" ht="20.100000000000001" customHeight="1" x14ac:dyDescent="0.25">
      <c r="A15" s="19"/>
      <c r="B15" s="19"/>
      <c r="C15" s="19"/>
      <c r="D15" s="19"/>
      <c r="E15" s="19"/>
      <c r="F15" s="19"/>
      <c r="G15" s="19"/>
      <c r="H15" s="19"/>
      <c r="I15" s="20"/>
      <c r="J15" s="20"/>
      <c r="K15" s="4" t="str">
        <f>IF($A15="JULHO",Planilha1!#REF!,"NÃO")</f>
        <v>NÃO</v>
      </c>
      <c r="L15" s="4" t="str">
        <f>IF($A15="JULHO",Planilha1!#REF!,"NÃO")</f>
        <v>NÃO</v>
      </c>
      <c r="M15" s="4" t="str">
        <f>IF($A15="JULHO",Planilha1!#REF!,"NÃO")</f>
        <v>NÃO</v>
      </c>
      <c r="N15" s="4" t="str">
        <f>IF($A15="JULHO",Planilha1!#REF!,"NÃO")</f>
        <v>NÃO</v>
      </c>
      <c r="O15" s="4" t="str">
        <f>IF($A15="JULHO",Planilha1!#REF!,"NÃO")</f>
        <v>NÃO</v>
      </c>
    </row>
    <row r="16" spans="1:16" ht="20.100000000000001" customHeight="1" x14ac:dyDescent="0.25">
      <c r="A16" s="19"/>
      <c r="B16" s="19"/>
      <c r="C16" s="19"/>
      <c r="D16" s="19"/>
      <c r="E16" s="19"/>
      <c r="F16" s="19"/>
      <c r="G16" s="19"/>
      <c r="H16" s="19"/>
      <c r="I16" s="20"/>
      <c r="J16" s="20"/>
      <c r="K16" s="4" t="str">
        <f>IF($A16="JULHO",Planilha1!#REF!,"NÃO")</f>
        <v>NÃO</v>
      </c>
      <c r="L16" s="4" t="str">
        <f>IF($A16="JULHO",Planilha1!#REF!,"NÃO")</f>
        <v>NÃO</v>
      </c>
      <c r="M16" s="4" t="str">
        <f>IF($A16="JULHO",Planilha1!#REF!,"NÃO")</f>
        <v>NÃO</v>
      </c>
      <c r="N16" s="4" t="str">
        <f>IF($A16="JULHO",Planilha1!#REF!,"NÃO")</f>
        <v>NÃO</v>
      </c>
      <c r="O16" s="4" t="str">
        <f>IF($A16="JULHO",Planilha1!#REF!,"NÃO")</f>
        <v>NÃO</v>
      </c>
    </row>
    <row r="17" spans="1:15" ht="20.100000000000001" customHeight="1" x14ac:dyDescent="0.25">
      <c r="A17" s="19"/>
      <c r="B17" s="19"/>
      <c r="C17" s="19"/>
      <c r="D17" s="19"/>
      <c r="E17" s="19"/>
      <c r="F17" s="19"/>
      <c r="G17" s="19"/>
      <c r="H17" s="19"/>
      <c r="I17" s="20"/>
      <c r="J17" s="20"/>
      <c r="K17" s="4" t="str">
        <f>IF($A17="JULHO",Planilha1!#REF!,"NÃO")</f>
        <v>NÃO</v>
      </c>
      <c r="L17" s="4" t="str">
        <f>IF($A17="JULHO",Planilha1!#REF!,"NÃO")</f>
        <v>NÃO</v>
      </c>
      <c r="M17" s="4" t="str">
        <f>IF($A17="JULHO",Planilha1!#REF!,"NÃO")</f>
        <v>NÃO</v>
      </c>
      <c r="N17" s="4" t="str">
        <f>IF($A17="JULHO",Planilha1!#REF!,"NÃO")</f>
        <v>NÃO</v>
      </c>
      <c r="O17" s="4" t="str">
        <f>IF($A17="JULHO",Planilha1!#REF!,"NÃO")</f>
        <v>NÃO</v>
      </c>
    </row>
    <row r="18" spans="1:15" ht="20.100000000000001" customHeight="1" x14ac:dyDescent="0.25">
      <c r="A18" s="19"/>
      <c r="B18" s="19"/>
      <c r="C18" s="19"/>
      <c r="D18" s="19"/>
      <c r="E18" s="19"/>
      <c r="F18" s="19"/>
      <c r="G18" s="19"/>
      <c r="H18" s="19"/>
      <c r="I18" s="20"/>
      <c r="J18" s="20"/>
      <c r="K18" s="4" t="str">
        <f>IF($A18="JULHO",Planilha1!#REF!,"NÃO")</f>
        <v>NÃO</v>
      </c>
      <c r="L18" s="4" t="str">
        <f>IF($A18="JULHO",Planilha1!#REF!,"NÃO")</f>
        <v>NÃO</v>
      </c>
      <c r="M18" s="4" t="str">
        <f>IF($A18="JULHO",Planilha1!#REF!,"NÃO")</f>
        <v>NÃO</v>
      </c>
      <c r="N18" s="4" t="str">
        <f>IF($A18="JULHO",Planilha1!#REF!,"NÃO")</f>
        <v>NÃO</v>
      </c>
      <c r="O18" s="4" t="str">
        <f>IF($A18="JULHO",Planilha1!#REF!,"NÃO")</f>
        <v>NÃO</v>
      </c>
    </row>
  </sheetData>
  <autoFilter ref="A1:O18"/>
  <pageMargins left="0.511811024" right="0.511811024" top="0.78740157499999996" bottom="0.78740157499999996" header="0.31496062000000002" footer="0.31496062000000002"/>
  <pageSetup paperSize="9" orientation="landscape" verticalDpi="0" r:id="rId1"/>
  <headerFooter>
    <oddHeader>&amp;CLICENÇA SAUDE
OUTUBRO /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pane ySplit="1" topLeftCell="A2" activePane="bottomLeft" state="frozen"/>
      <selection activeCell="H8" sqref="H8"/>
      <selection pane="bottomLeft" activeCell="E18" sqref="E18"/>
    </sheetView>
  </sheetViews>
  <sheetFormatPr defaultRowHeight="20.100000000000001" customHeight="1" x14ac:dyDescent="0.25"/>
  <cols>
    <col min="1" max="1" width="8.7109375" style="16" bestFit="1" customWidth="1"/>
    <col min="2" max="3" width="8" bestFit="1" customWidth="1"/>
    <col min="4" max="4" width="8.140625" bestFit="1" customWidth="1"/>
    <col min="5" max="5" width="31.7109375" bestFit="1" customWidth="1"/>
    <col min="6" max="6" width="17.28515625" bestFit="1" customWidth="1"/>
    <col min="7" max="7" width="8.5703125" bestFit="1" customWidth="1"/>
    <col min="8" max="8" width="19.140625" bestFit="1" customWidth="1"/>
    <col min="9" max="9" width="11.28515625" style="13" bestFit="1" customWidth="1"/>
    <col min="10" max="10" width="13.85546875" style="13" bestFit="1" customWidth="1"/>
    <col min="11" max="11" width="11" hidden="1" customWidth="1"/>
    <col min="12" max="12" width="12.42578125" hidden="1" customWidth="1"/>
    <col min="13" max="13" width="53.85546875" style="15" hidden="1" customWidth="1"/>
    <col min="14" max="14" width="41.42578125" hidden="1" customWidth="1"/>
    <col min="15" max="15" width="17.85546875" hidden="1" customWidth="1"/>
  </cols>
  <sheetData>
    <row r="1" spans="1:16" ht="20.100000000000001" customHeight="1" x14ac:dyDescent="0.25">
      <c r="A1" s="18" t="s">
        <v>0</v>
      </c>
      <c r="B1" s="7" t="s">
        <v>1</v>
      </c>
      <c r="C1" s="7" t="s">
        <v>12</v>
      </c>
      <c r="D1" s="7" t="s">
        <v>9</v>
      </c>
      <c r="E1" s="7" t="s">
        <v>2</v>
      </c>
      <c r="F1" s="8" t="s">
        <v>13</v>
      </c>
      <c r="G1" s="8" t="s">
        <v>14</v>
      </c>
      <c r="H1" s="8" t="s">
        <v>3</v>
      </c>
      <c r="I1" s="17" t="s">
        <v>7</v>
      </c>
      <c r="J1" s="17" t="s">
        <v>8</v>
      </c>
      <c r="K1" s="9" t="s">
        <v>4</v>
      </c>
      <c r="L1" s="7" t="s">
        <v>5</v>
      </c>
      <c r="M1" s="14" t="s">
        <v>6</v>
      </c>
      <c r="N1" s="10" t="s">
        <v>10</v>
      </c>
      <c r="O1" s="12" t="s">
        <v>11</v>
      </c>
    </row>
    <row r="2" spans="1:16" ht="20.100000000000001" customHeight="1" x14ac:dyDescent="0.25">
      <c r="A2" s="19"/>
      <c r="B2" s="19"/>
      <c r="C2" s="19"/>
      <c r="D2" s="19"/>
      <c r="E2" s="19"/>
      <c r="F2" s="19"/>
      <c r="G2" s="19"/>
      <c r="H2" s="19"/>
      <c r="I2" s="20"/>
      <c r="J2" s="20"/>
      <c r="K2" s="4" t="str">
        <f>IF($A2="JULHO",Planilha1!J3,"NÃO")</f>
        <v>NÃO</v>
      </c>
      <c r="L2" s="4" t="str">
        <f>IF($A2="JULHO",Planilha1!#REF!,"NÃO")</f>
        <v>NÃO</v>
      </c>
      <c r="M2" s="4" t="str">
        <f>IF($A2="JULHO",Planilha1!#REF!,"NÃO")</f>
        <v>NÃO</v>
      </c>
      <c r="N2" s="4" t="str">
        <f>IF($A2="JULHO",Planilha1!#REF!,"NÃO")</f>
        <v>NÃO</v>
      </c>
      <c r="O2" s="4" t="str">
        <f>IF($A2="JULHO",Planilha1!#REF!,"NÃO")</f>
        <v>NÃO</v>
      </c>
    </row>
    <row r="3" spans="1:16" ht="20.100000000000001" customHeight="1" x14ac:dyDescent="0.25">
      <c r="A3" s="19"/>
      <c r="B3" s="19"/>
      <c r="C3" s="19"/>
      <c r="D3" s="19"/>
      <c r="E3" s="19"/>
      <c r="F3" s="19"/>
      <c r="G3" s="19"/>
      <c r="H3" s="19"/>
      <c r="I3" s="20"/>
      <c r="J3" s="20"/>
      <c r="K3" s="4" t="str">
        <f>IF($A3="JULHO",Planilha1!J4,"NÃO")</f>
        <v>NÃO</v>
      </c>
      <c r="L3" s="4" t="str">
        <f>IF($A3="JULHO",Planilha1!#REF!,"NÃO")</f>
        <v>NÃO</v>
      </c>
      <c r="M3" s="4" t="str">
        <f>IF($A3="JULHO",Planilha1!#REF!,"NÃO")</f>
        <v>NÃO</v>
      </c>
      <c r="N3" s="4" t="str">
        <f>IF($A3="JULHO",Planilha1!#REF!,"NÃO")</f>
        <v>NÃO</v>
      </c>
      <c r="O3" s="4" t="str">
        <f>IF($A3="JULHO",Planilha1!#REF!,"NÃO")</f>
        <v>NÃO</v>
      </c>
    </row>
    <row r="4" spans="1:16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20"/>
      <c r="J4" s="20"/>
      <c r="K4" s="4" t="str">
        <f>IF($A4="JULHO",Planilha1!J5,"NÃO")</f>
        <v>NÃO</v>
      </c>
      <c r="L4" s="4" t="str">
        <f>IF($A4="JULHO",Planilha1!#REF!,"NÃO")</f>
        <v>NÃO</v>
      </c>
      <c r="M4" s="4" t="str">
        <f>IF($A4="JULHO",Planilha1!#REF!,"NÃO")</f>
        <v>NÃO</v>
      </c>
      <c r="N4" s="4" t="str">
        <f>IF($A4="JULHO",Planilha1!#REF!,"NÃO")</f>
        <v>NÃO</v>
      </c>
      <c r="O4" s="4" t="str">
        <f>IF($A4="JULHO",Planilha1!#REF!,"NÃO")</f>
        <v>NÃO</v>
      </c>
    </row>
    <row r="5" spans="1:16" ht="20.100000000000001" customHeight="1" x14ac:dyDescent="0.25">
      <c r="A5" s="19"/>
      <c r="B5" s="19"/>
      <c r="C5" s="19"/>
      <c r="D5" s="19"/>
      <c r="E5" s="19"/>
      <c r="F5" s="19"/>
      <c r="G5" s="19"/>
      <c r="H5" s="19"/>
      <c r="I5" s="20"/>
      <c r="J5" s="20"/>
      <c r="K5" s="4" t="str">
        <f>IF($A5="JULHO",Planilha1!J6,"NÃO")</f>
        <v>NÃO</v>
      </c>
      <c r="L5" s="4" t="str">
        <f>IF($A5="JULHO",Planilha1!#REF!,"NÃO")</f>
        <v>NÃO</v>
      </c>
      <c r="M5" s="4" t="str">
        <f>IF($A5="JULHO",Planilha1!#REF!,"NÃO")</f>
        <v>NÃO</v>
      </c>
      <c r="N5" s="4" t="str">
        <f>IF($A5="JULHO",Planilha1!#REF!,"NÃO")</f>
        <v>NÃO</v>
      </c>
      <c r="O5" s="4" t="str">
        <f>IF($A5="JULHO",Planilha1!#REF!,"NÃO")</f>
        <v>NÃO</v>
      </c>
    </row>
    <row r="6" spans="1:16" ht="20.100000000000001" customHeight="1" x14ac:dyDescent="0.25">
      <c r="A6" s="19"/>
      <c r="B6" s="19"/>
      <c r="C6" s="19"/>
      <c r="D6" s="19"/>
      <c r="E6" s="19"/>
      <c r="F6" s="19"/>
      <c r="G6" s="19"/>
      <c r="H6" s="19"/>
      <c r="I6" s="20"/>
      <c r="J6" s="20"/>
      <c r="K6" s="4" t="str">
        <f>IF($A6="JULHO",Planilha1!J7,"NÃO")</f>
        <v>NÃO</v>
      </c>
      <c r="L6" s="4" t="str">
        <f>IF($A6="JULHO",Planilha1!#REF!,"NÃO")</f>
        <v>NÃO</v>
      </c>
      <c r="M6" s="4" t="str">
        <f>IF($A6="JULHO",Planilha1!#REF!,"NÃO")</f>
        <v>NÃO</v>
      </c>
      <c r="N6" s="4" t="str">
        <f>IF($A6="JULHO",Planilha1!#REF!,"NÃO")</f>
        <v>NÃO</v>
      </c>
      <c r="O6" s="4" t="str">
        <f>IF($A6="JULHO",Planilha1!#REF!,"NÃO")</f>
        <v>NÃO</v>
      </c>
    </row>
    <row r="7" spans="1:16" s="11" customFormat="1" ht="20.100000000000001" customHeight="1" x14ac:dyDescent="0.25">
      <c r="A7" s="19"/>
      <c r="B7" s="19"/>
      <c r="C7" s="19"/>
      <c r="D7" s="19"/>
      <c r="E7" s="19"/>
      <c r="F7" s="19"/>
      <c r="G7" s="19"/>
      <c r="H7" s="19"/>
      <c r="I7" s="20"/>
      <c r="J7" s="20"/>
      <c r="K7" s="4" t="str">
        <f>IF($A7="JULHO",Planilha1!J8,"NÃO")</f>
        <v>NÃO</v>
      </c>
      <c r="L7" s="4" t="str">
        <f>IF($A7="JULHO",Planilha1!#REF!,"NÃO")</f>
        <v>NÃO</v>
      </c>
      <c r="M7" s="4" t="str">
        <f>IF($A7="JULHO",Planilha1!#REF!,"NÃO")</f>
        <v>NÃO</v>
      </c>
      <c r="N7" s="4" t="str">
        <f>IF($A7="JULHO",Planilha1!#REF!,"NÃO")</f>
        <v>NÃO</v>
      </c>
      <c r="O7" s="4" t="str">
        <f>IF($A7="JULHO",Planilha1!#REF!,"NÃO")</f>
        <v>NÃO</v>
      </c>
      <c r="P7"/>
    </row>
    <row r="8" spans="1:16" s="11" customFormat="1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20"/>
      <c r="J8" s="20"/>
      <c r="K8" s="4" t="str">
        <f>IF($A8="JULHO",Planilha1!J9,"NÃO")</f>
        <v>NÃO</v>
      </c>
      <c r="L8" s="4" t="str">
        <f>IF($A8="JULHO",Planilha1!#REF!,"NÃO")</f>
        <v>NÃO</v>
      </c>
      <c r="M8" s="4" t="str">
        <f>IF($A8="JULHO",Planilha1!#REF!,"NÃO")</f>
        <v>NÃO</v>
      </c>
      <c r="N8" s="4" t="str">
        <f>IF($A8="JULHO",Planilha1!#REF!,"NÃO")</f>
        <v>NÃO</v>
      </c>
      <c r="O8" s="4" t="str">
        <f>IF($A8="JULHO",Planilha1!#REF!,"NÃO")</f>
        <v>NÃO</v>
      </c>
      <c r="P8"/>
    </row>
    <row r="9" spans="1:16" s="11" customFormat="1" ht="20.100000000000001" customHeight="1" x14ac:dyDescent="0.25">
      <c r="A9" s="19"/>
      <c r="B9" s="19"/>
      <c r="C9" s="19"/>
      <c r="D9" s="19"/>
      <c r="E9" s="19"/>
      <c r="F9" s="19"/>
      <c r="G9" s="19"/>
      <c r="H9" s="19"/>
      <c r="I9" s="20"/>
      <c r="J9" s="20"/>
      <c r="K9" s="4" t="str">
        <f>IF($A9="JULHO",Planilha1!J10,"NÃO")</f>
        <v>NÃO</v>
      </c>
      <c r="L9" s="4" t="str">
        <f>IF($A9="JULHO",Planilha1!#REF!,"NÃO")</f>
        <v>NÃO</v>
      </c>
      <c r="M9" s="4" t="str">
        <f>IF($A9="JULHO",Planilha1!#REF!,"NÃO")</f>
        <v>NÃO</v>
      </c>
      <c r="N9" s="4" t="str">
        <f>IF($A9="JULHO",Planilha1!#REF!,"NÃO")</f>
        <v>NÃO</v>
      </c>
      <c r="O9" s="4" t="str">
        <f>IF($A9="JULHO",Planilha1!#REF!,"NÃO")</f>
        <v>NÃO</v>
      </c>
      <c r="P9"/>
    </row>
    <row r="10" spans="1:16" s="3" customFormat="1" ht="20.100000000000001" customHeight="1" x14ac:dyDescent="0.25">
      <c r="A10" s="19"/>
      <c r="B10" s="19"/>
      <c r="C10" s="19"/>
      <c r="D10" s="19"/>
      <c r="E10" s="19"/>
      <c r="F10" s="19"/>
      <c r="G10" s="19"/>
      <c r="H10" s="19"/>
      <c r="I10" s="20"/>
      <c r="J10" s="20"/>
      <c r="K10" s="4" t="str">
        <f>IF($A10="JULHO",Planilha1!J11,"NÃO")</f>
        <v>NÃO</v>
      </c>
      <c r="L10" s="4" t="str">
        <f>IF($A10="JULHO",Planilha1!#REF!,"NÃO")</f>
        <v>NÃO</v>
      </c>
      <c r="M10" s="4" t="str">
        <f>IF($A10="JULHO",Planilha1!#REF!,"NÃO")</f>
        <v>NÃO</v>
      </c>
      <c r="N10" s="4" t="str">
        <f>IF($A10="JULHO",Planilha1!#REF!,"NÃO")</f>
        <v>NÃO</v>
      </c>
      <c r="O10" s="4" t="str">
        <f>IF($A10="JULHO",Planilha1!#REF!,"NÃO")</f>
        <v>NÃO</v>
      </c>
      <c r="P10"/>
    </row>
    <row r="11" spans="1:16" s="3" customFormat="1" ht="20.100000000000001" customHeight="1" x14ac:dyDescent="0.25">
      <c r="A11" s="19"/>
      <c r="B11" s="19"/>
      <c r="C11" s="19"/>
      <c r="D11" s="19"/>
      <c r="E11" s="19"/>
      <c r="F11" s="19"/>
      <c r="G11" s="19"/>
      <c r="H11" s="19"/>
      <c r="I11" s="20"/>
      <c r="J11" s="20"/>
      <c r="K11" s="4" t="str">
        <f>IF($A11="JULHO",Planilha1!J12,"NÃO")</f>
        <v>NÃO</v>
      </c>
      <c r="L11" s="4" t="str">
        <f>IF($A11="JULHO",Planilha1!#REF!,"NÃO")</f>
        <v>NÃO</v>
      </c>
      <c r="M11" s="4" t="str">
        <f>IF($A11="JULHO",Planilha1!#REF!,"NÃO")</f>
        <v>NÃO</v>
      </c>
      <c r="N11" s="4" t="str">
        <f>IF($A11="JULHO",Planilha1!#REF!,"NÃO")</f>
        <v>NÃO</v>
      </c>
      <c r="O11" s="4" t="str">
        <f>IF($A11="JULHO",Planilha1!#REF!,"NÃO")</f>
        <v>NÃO</v>
      </c>
      <c r="P11"/>
    </row>
    <row r="12" spans="1:16" s="3" customFormat="1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20"/>
      <c r="J12" s="20"/>
      <c r="K12" s="4" t="str">
        <f>IF($A12="JULHO",Planilha1!J13,"NÃO")</f>
        <v>NÃO</v>
      </c>
      <c r="L12" s="4" t="str">
        <f>IF($A12="JULHO",Planilha1!#REF!,"NÃO")</f>
        <v>NÃO</v>
      </c>
      <c r="M12" s="4" t="str">
        <f>IF($A12="JULHO",Planilha1!#REF!,"NÃO")</f>
        <v>NÃO</v>
      </c>
      <c r="N12" s="4" t="str">
        <f>IF($A12="JULHO",Planilha1!#REF!,"NÃO")</f>
        <v>NÃO</v>
      </c>
      <c r="O12" s="4" t="str">
        <f>IF($A12="JULHO",Planilha1!#REF!,"NÃO")</f>
        <v>NÃO</v>
      </c>
      <c r="P12"/>
    </row>
    <row r="13" spans="1:16" s="3" customFormat="1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20"/>
      <c r="J13" s="20"/>
      <c r="K13" s="4" t="str">
        <f>IF($A13="JULHO",Planilha1!J14,"NÃO")</f>
        <v>NÃO</v>
      </c>
      <c r="L13" s="4" t="str">
        <f>IF($A13="JULHO",Planilha1!#REF!,"NÃO")</f>
        <v>NÃO</v>
      </c>
      <c r="M13" s="4" t="str">
        <f>IF($A13="JULHO",Planilha1!#REF!,"NÃO")</f>
        <v>NÃO</v>
      </c>
      <c r="N13" s="4" t="str">
        <f>IF($A13="JULHO",Planilha1!#REF!,"NÃO")</f>
        <v>NÃO</v>
      </c>
      <c r="O13" s="4" t="str">
        <f>IF($A13="JULHO",Planilha1!#REF!,"NÃO")</f>
        <v>NÃO</v>
      </c>
      <c r="P13"/>
    </row>
    <row r="14" spans="1:16" s="3" customFormat="1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20"/>
      <c r="J14" s="20"/>
      <c r="K14" s="4" t="str">
        <f>IF($A14="JULHO",Planilha1!J15,"NÃO")</f>
        <v>NÃO</v>
      </c>
      <c r="L14" s="4" t="str">
        <f>IF($A14="JULHO",Planilha1!#REF!,"NÃO")</f>
        <v>NÃO</v>
      </c>
      <c r="M14" s="4" t="str">
        <f>IF($A14="JULHO",Planilha1!#REF!,"NÃO")</f>
        <v>NÃO</v>
      </c>
      <c r="N14" s="4" t="str">
        <f>IF($A14="JULHO",Planilha1!#REF!,"NÃO")</f>
        <v>NÃO</v>
      </c>
      <c r="O14" s="4" t="str">
        <f>IF($A14="JULHO",Planilha1!#REF!,"NÃO")</f>
        <v>NÃO</v>
      </c>
      <c r="P14"/>
    </row>
    <row r="15" spans="1:16" ht="20.100000000000001" customHeight="1" x14ac:dyDescent="0.25">
      <c r="A15" s="19"/>
      <c r="B15" s="19"/>
      <c r="C15" s="19"/>
      <c r="D15" s="19"/>
      <c r="E15" s="19"/>
      <c r="F15" s="19"/>
      <c r="G15" s="19"/>
      <c r="H15" s="19"/>
      <c r="I15" s="20"/>
      <c r="J15" s="20"/>
      <c r="K15" s="4" t="str">
        <f>IF($A15="JULHO",Planilha1!#REF!,"NÃO")</f>
        <v>NÃO</v>
      </c>
      <c r="L15" s="4" t="str">
        <f>IF($A15="JULHO",Planilha1!#REF!,"NÃO")</f>
        <v>NÃO</v>
      </c>
      <c r="M15" s="4" t="str">
        <f>IF($A15="JULHO",Planilha1!#REF!,"NÃO")</f>
        <v>NÃO</v>
      </c>
      <c r="N15" s="4" t="str">
        <f>IF($A15="JULHO",Planilha1!#REF!,"NÃO")</f>
        <v>NÃO</v>
      </c>
      <c r="O15" s="4" t="str">
        <f>IF($A15="JULHO",Planilha1!#REF!,"NÃO")</f>
        <v>NÃO</v>
      </c>
    </row>
    <row r="16" spans="1:16" ht="20.100000000000001" customHeight="1" x14ac:dyDescent="0.25">
      <c r="A16" s="19"/>
      <c r="B16" s="19"/>
      <c r="C16" s="19"/>
      <c r="D16" s="19"/>
      <c r="E16" s="19"/>
      <c r="F16" s="19"/>
      <c r="G16" s="19"/>
      <c r="H16" s="19"/>
      <c r="I16" s="20"/>
      <c r="J16" s="20"/>
      <c r="K16" s="4" t="str">
        <f>IF($A16="JULHO",Planilha1!#REF!,"NÃO")</f>
        <v>NÃO</v>
      </c>
      <c r="L16" s="4" t="str">
        <f>IF($A16="JULHO",Planilha1!#REF!,"NÃO")</f>
        <v>NÃO</v>
      </c>
      <c r="M16" s="4" t="str">
        <f>IF($A16="JULHO",Planilha1!#REF!,"NÃO")</f>
        <v>NÃO</v>
      </c>
      <c r="N16" s="4" t="str">
        <f>IF($A16="JULHO",Planilha1!#REF!,"NÃO")</f>
        <v>NÃO</v>
      </c>
      <c r="O16" s="4" t="str">
        <f>IF($A16="JULHO",Planilha1!#REF!,"NÃO")</f>
        <v>NÃO</v>
      </c>
    </row>
    <row r="17" spans="1:15" ht="20.100000000000001" customHeight="1" x14ac:dyDescent="0.25">
      <c r="A17" s="19"/>
      <c r="B17" s="19"/>
      <c r="C17" s="19"/>
      <c r="D17" s="19"/>
      <c r="E17" s="19"/>
      <c r="F17" s="19"/>
      <c r="G17" s="19"/>
      <c r="H17" s="19"/>
      <c r="I17" s="20"/>
      <c r="J17" s="20"/>
      <c r="K17" s="4" t="str">
        <f>IF($A17="JULHO",Planilha1!#REF!,"NÃO")</f>
        <v>NÃO</v>
      </c>
      <c r="L17" s="4" t="str">
        <f>IF($A17="JULHO",Planilha1!#REF!,"NÃO")</f>
        <v>NÃO</v>
      </c>
      <c r="M17" s="4" t="str">
        <f>IF($A17="JULHO",Planilha1!#REF!,"NÃO")</f>
        <v>NÃO</v>
      </c>
      <c r="N17" s="4" t="str">
        <f>IF($A17="JULHO",Planilha1!#REF!,"NÃO")</f>
        <v>NÃO</v>
      </c>
      <c r="O17" s="4" t="str">
        <f>IF($A17="JULHO",Planilha1!#REF!,"NÃO")</f>
        <v>NÃO</v>
      </c>
    </row>
    <row r="18" spans="1:15" ht="20.100000000000001" customHeight="1" x14ac:dyDescent="0.25">
      <c r="A18" s="19"/>
      <c r="B18" s="19"/>
      <c r="C18" s="19"/>
      <c r="D18" s="19"/>
      <c r="E18" s="19"/>
      <c r="F18" s="19"/>
      <c r="G18" s="19"/>
      <c r="H18" s="19"/>
      <c r="I18" s="20"/>
      <c r="J18" s="20"/>
      <c r="K18" s="4" t="str">
        <f>IF($A18="JULHO",Planilha1!#REF!,"NÃO")</f>
        <v>NÃO</v>
      </c>
      <c r="L18" s="4" t="str">
        <f>IF($A18="JULHO",Planilha1!#REF!,"NÃO")</f>
        <v>NÃO</v>
      </c>
      <c r="M18" s="4" t="str">
        <f>IF($A18="JULHO",Planilha1!#REF!,"NÃO")</f>
        <v>NÃO</v>
      </c>
      <c r="N18" s="4" t="str">
        <f>IF($A18="JULHO",Planilha1!#REF!,"NÃO")</f>
        <v>NÃO</v>
      </c>
      <c r="O18" s="4" t="str">
        <f>IF($A18="JULHO",Planilha1!#REF!,"NÃO")</f>
        <v>NÃO</v>
      </c>
    </row>
  </sheetData>
  <autoFilter ref="A1:O18"/>
  <pageMargins left="0.511811024" right="0.511811024" top="0.78740157499999996" bottom="0.78740157499999996" header="0.31496062000000002" footer="0.31496062000000002"/>
  <pageSetup paperSize="9" orientation="landscape" verticalDpi="0" r:id="rId1"/>
  <headerFooter>
    <oddHeader>&amp;CLICENÇA SAUDE
OUTUBRO /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pane ySplit="1" topLeftCell="A2" activePane="bottomLeft" state="frozen"/>
      <selection activeCell="H8" sqref="H8"/>
      <selection pane="bottomLeft" activeCell="E18" sqref="E18"/>
    </sheetView>
  </sheetViews>
  <sheetFormatPr defaultRowHeight="20.100000000000001" customHeight="1" x14ac:dyDescent="0.25"/>
  <cols>
    <col min="1" max="1" width="8.7109375" style="16" bestFit="1" customWidth="1"/>
    <col min="2" max="3" width="8" bestFit="1" customWidth="1"/>
    <col min="4" max="4" width="8.140625" bestFit="1" customWidth="1"/>
    <col min="5" max="5" width="31.7109375" bestFit="1" customWidth="1"/>
    <col min="6" max="6" width="17.28515625" bestFit="1" customWidth="1"/>
    <col min="7" max="7" width="8.5703125" bestFit="1" customWidth="1"/>
    <col min="8" max="8" width="19.140625" bestFit="1" customWidth="1"/>
    <col min="9" max="9" width="11.28515625" style="13" bestFit="1" customWidth="1"/>
    <col min="10" max="10" width="13.85546875" style="13" bestFit="1" customWidth="1"/>
    <col min="11" max="11" width="11" hidden="1" customWidth="1"/>
    <col min="12" max="12" width="12.42578125" hidden="1" customWidth="1"/>
    <col min="13" max="13" width="53.85546875" style="15" hidden="1" customWidth="1"/>
    <col min="14" max="14" width="41.42578125" hidden="1" customWidth="1"/>
    <col min="15" max="15" width="17.85546875" hidden="1" customWidth="1"/>
  </cols>
  <sheetData>
    <row r="1" spans="1:16" ht="20.100000000000001" customHeight="1" x14ac:dyDescent="0.25">
      <c r="A1" s="18" t="s">
        <v>0</v>
      </c>
      <c r="B1" s="7" t="s">
        <v>1</v>
      </c>
      <c r="C1" s="7" t="s">
        <v>12</v>
      </c>
      <c r="D1" s="7" t="s">
        <v>9</v>
      </c>
      <c r="E1" s="7" t="s">
        <v>2</v>
      </c>
      <c r="F1" s="8" t="s">
        <v>13</v>
      </c>
      <c r="G1" s="8" t="s">
        <v>14</v>
      </c>
      <c r="H1" s="8" t="s">
        <v>3</v>
      </c>
      <c r="I1" s="17" t="s">
        <v>7</v>
      </c>
      <c r="J1" s="17" t="s">
        <v>8</v>
      </c>
      <c r="K1" s="9" t="s">
        <v>4</v>
      </c>
      <c r="L1" s="7" t="s">
        <v>5</v>
      </c>
      <c r="M1" s="14" t="s">
        <v>6</v>
      </c>
      <c r="N1" s="10" t="s">
        <v>10</v>
      </c>
      <c r="O1" s="12" t="s">
        <v>11</v>
      </c>
    </row>
    <row r="2" spans="1:16" ht="20.100000000000001" customHeight="1" x14ac:dyDescent="0.25">
      <c r="A2" s="19"/>
      <c r="B2" s="19"/>
      <c r="C2" s="19"/>
      <c r="D2" s="19"/>
      <c r="E2" s="19"/>
      <c r="F2" s="19"/>
      <c r="G2" s="19"/>
      <c r="H2" s="19"/>
      <c r="I2" s="20"/>
      <c r="J2" s="20"/>
      <c r="K2" s="4" t="str">
        <f>IF($A2="JULHO",Planilha1!J3,"NÃO")</f>
        <v>NÃO</v>
      </c>
      <c r="L2" s="4" t="str">
        <f>IF($A2="JULHO",Planilha1!#REF!,"NÃO")</f>
        <v>NÃO</v>
      </c>
      <c r="M2" s="4" t="str">
        <f>IF($A2="JULHO",Planilha1!#REF!,"NÃO")</f>
        <v>NÃO</v>
      </c>
      <c r="N2" s="4" t="str">
        <f>IF($A2="JULHO",Planilha1!#REF!,"NÃO")</f>
        <v>NÃO</v>
      </c>
      <c r="O2" s="4" t="str">
        <f>IF($A2="JULHO",Planilha1!#REF!,"NÃO")</f>
        <v>NÃO</v>
      </c>
    </row>
    <row r="3" spans="1:16" ht="20.100000000000001" customHeight="1" x14ac:dyDescent="0.25">
      <c r="A3" s="19"/>
      <c r="B3" s="19"/>
      <c r="C3" s="19"/>
      <c r="D3" s="19"/>
      <c r="E3" s="19"/>
      <c r="F3" s="19"/>
      <c r="G3" s="19"/>
      <c r="H3" s="19"/>
      <c r="I3" s="20"/>
      <c r="J3" s="20"/>
      <c r="K3" s="4" t="str">
        <f>IF($A3="JULHO",Planilha1!J4,"NÃO")</f>
        <v>NÃO</v>
      </c>
      <c r="L3" s="4" t="str">
        <f>IF($A3="JULHO",Planilha1!#REF!,"NÃO")</f>
        <v>NÃO</v>
      </c>
      <c r="M3" s="4" t="str">
        <f>IF($A3="JULHO",Planilha1!#REF!,"NÃO")</f>
        <v>NÃO</v>
      </c>
      <c r="N3" s="4" t="str">
        <f>IF($A3="JULHO",Planilha1!#REF!,"NÃO")</f>
        <v>NÃO</v>
      </c>
      <c r="O3" s="4" t="str">
        <f>IF($A3="JULHO",Planilha1!#REF!,"NÃO")</f>
        <v>NÃO</v>
      </c>
    </row>
    <row r="4" spans="1:16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20"/>
      <c r="J4" s="20"/>
      <c r="K4" s="4" t="str">
        <f>IF($A4="JULHO",Planilha1!J5,"NÃO")</f>
        <v>NÃO</v>
      </c>
      <c r="L4" s="4" t="str">
        <f>IF($A4="JULHO",Planilha1!#REF!,"NÃO")</f>
        <v>NÃO</v>
      </c>
      <c r="M4" s="4" t="str">
        <f>IF($A4="JULHO",Planilha1!#REF!,"NÃO")</f>
        <v>NÃO</v>
      </c>
      <c r="N4" s="4" t="str">
        <f>IF($A4="JULHO",Planilha1!#REF!,"NÃO")</f>
        <v>NÃO</v>
      </c>
      <c r="O4" s="4" t="str">
        <f>IF($A4="JULHO",Planilha1!#REF!,"NÃO")</f>
        <v>NÃO</v>
      </c>
    </row>
    <row r="5" spans="1:16" ht="20.100000000000001" customHeight="1" x14ac:dyDescent="0.25">
      <c r="A5" s="19"/>
      <c r="B5" s="19"/>
      <c r="C5" s="19"/>
      <c r="D5" s="19"/>
      <c r="E5" s="19"/>
      <c r="F5" s="19"/>
      <c r="G5" s="19"/>
      <c r="H5" s="19"/>
      <c r="I5" s="20"/>
      <c r="J5" s="20"/>
      <c r="K5" s="4" t="str">
        <f>IF($A5="JULHO",Planilha1!J6,"NÃO")</f>
        <v>NÃO</v>
      </c>
      <c r="L5" s="4" t="str">
        <f>IF($A5="JULHO",Planilha1!#REF!,"NÃO")</f>
        <v>NÃO</v>
      </c>
      <c r="M5" s="4" t="str">
        <f>IF($A5="JULHO",Planilha1!#REF!,"NÃO")</f>
        <v>NÃO</v>
      </c>
      <c r="N5" s="4" t="str">
        <f>IF($A5="JULHO",Planilha1!#REF!,"NÃO")</f>
        <v>NÃO</v>
      </c>
      <c r="O5" s="4" t="str">
        <f>IF($A5="JULHO",Planilha1!#REF!,"NÃO")</f>
        <v>NÃO</v>
      </c>
    </row>
    <row r="6" spans="1:16" ht="20.100000000000001" customHeight="1" x14ac:dyDescent="0.25">
      <c r="A6" s="19"/>
      <c r="B6" s="19"/>
      <c r="C6" s="19"/>
      <c r="D6" s="19"/>
      <c r="E6" s="19"/>
      <c r="F6" s="19"/>
      <c r="G6" s="19"/>
      <c r="H6" s="19"/>
      <c r="I6" s="20"/>
      <c r="J6" s="20"/>
      <c r="K6" s="4" t="str">
        <f>IF($A6="JULHO",Planilha1!J7,"NÃO")</f>
        <v>NÃO</v>
      </c>
      <c r="L6" s="4" t="str">
        <f>IF($A6="JULHO",Planilha1!#REF!,"NÃO")</f>
        <v>NÃO</v>
      </c>
      <c r="M6" s="4" t="str">
        <f>IF($A6="JULHO",Planilha1!#REF!,"NÃO")</f>
        <v>NÃO</v>
      </c>
      <c r="N6" s="4" t="str">
        <f>IF($A6="JULHO",Planilha1!#REF!,"NÃO")</f>
        <v>NÃO</v>
      </c>
      <c r="O6" s="4" t="str">
        <f>IF($A6="JULHO",Planilha1!#REF!,"NÃO")</f>
        <v>NÃO</v>
      </c>
    </row>
    <row r="7" spans="1:16" s="11" customFormat="1" ht="20.100000000000001" customHeight="1" x14ac:dyDescent="0.25">
      <c r="A7" s="19"/>
      <c r="B7" s="19"/>
      <c r="C7" s="19"/>
      <c r="D7" s="19"/>
      <c r="E7" s="19"/>
      <c r="F7" s="19"/>
      <c r="G7" s="19"/>
      <c r="H7" s="19"/>
      <c r="I7" s="20"/>
      <c r="J7" s="20"/>
      <c r="K7" s="4" t="str">
        <f>IF($A7="JULHO",Planilha1!J8,"NÃO")</f>
        <v>NÃO</v>
      </c>
      <c r="L7" s="4" t="str">
        <f>IF($A7="JULHO",Planilha1!#REF!,"NÃO")</f>
        <v>NÃO</v>
      </c>
      <c r="M7" s="4" t="str">
        <f>IF($A7="JULHO",Planilha1!#REF!,"NÃO")</f>
        <v>NÃO</v>
      </c>
      <c r="N7" s="4" t="str">
        <f>IF($A7="JULHO",Planilha1!#REF!,"NÃO")</f>
        <v>NÃO</v>
      </c>
      <c r="O7" s="4" t="str">
        <f>IF($A7="JULHO",Planilha1!#REF!,"NÃO")</f>
        <v>NÃO</v>
      </c>
      <c r="P7"/>
    </row>
    <row r="8" spans="1:16" s="11" customFormat="1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20"/>
      <c r="J8" s="20"/>
      <c r="K8" s="4" t="str">
        <f>IF($A8="JULHO",Planilha1!J9,"NÃO")</f>
        <v>NÃO</v>
      </c>
      <c r="L8" s="4" t="str">
        <f>IF($A8="JULHO",Planilha1!#REF!,"NÃO")</f>
        <v>NÃO</v>
      </c>
      <c r="M8" s="4" t="str">
        <f>IF($A8="JULHO",Planilha1!#REF!,"NÃO")</f>
        <v>NÃO</v>
      </c>
      <c r="N8" s="4" t="str">
        <f>IF($A8="JULHO",Planilha1!#REF!,"NÃO")</f>
        <v>NÃO</v>
      </c>
      <c r="O8" s="4" t="str">
        <f>IF($A8="JULHO",Planilha1!#REF!,"NÃO")</f>
        <v>NÃO</v>
      </c>
      <c r="P8"/>
    </row>
    <row r="9" spans="1:16" s="11" customFormat="1" ht="20.100000000000001" customHeight="1" x14ac:dyDescent="0.25">
      <c r="A9" s="19"/>
      <c r="B9" s="19"/>
      <c r="C9" s="19"/>
      <c r="D9" s="19"/>
      <c r="E9" s="19"/>
      <c r="F9" s="19"/>
      <c r="G9" s="19"/>
      <c r="H9" s="19"/>
      <c r="I9" s="20"/>
      <c r="J9" s="20"/>
      <c r="K9" s="4" t="str">
        <f>IF($A9="JULHO",Planilha1!J10,"NÃO")</f>
        <v>NÃO</v>
      </c>
      <c r="L9" s="4" t="str">
        <f>IF($A9="JULHO",Planilha1!#REF!,"NÃO")</f>
        <v>NÃO</v>
      </c>
      <c r="M9" s="4" t="str">
        <f>IF($A9="JULHO",Planilha1!#REF!,"NÃO")</f>
        <v>NÃO</v>
      </c>
      <c r="N9" s="4" t="str">
        <f>IF($A9="JULHO",Planilha1!#REF!,"NÃO")</f>
        <v>NÃO</v>
      </c>
      <c r="O9" s="4" t="str">
        <f>IF($A9="JULHO",Planilha1!#REF!,"NÃO")</f>
        <v>NÃO</v>
      </c>
      <c r="P9"/>
    </row>
    <row r="10" spans="1:16" s="3" customFormat="1" ht="20.100000000000001" customHeight="1" x14ac:dyDescent="0.25">
      <c r="A10" s="19"/>
      <c r="B10" s="19"/>
      <c r="C10" s="19"/>
      <c r="D10" s="19"/>
      <c r="E10" s="19"/>
      <c r="F10" s="19"/>
      <c r="G10" s="19"/>
      <c r="H10" s="19"/>
      <c r="I10" s="20"/>
      <c r="J10" s="20"/>
      <c r="K10" s="4" t="str">
        <f>IF($A10="JULHO",Planilha1!J11,"NÃO")</f>
        <v>NÃO</v>
      </c>
      <c r="L10" s="4" t="str">
        <f>IF($A10="JULHO",Planilha1!#REF!,"NÃO")</f>
        <v>NÃO</v>
      </c>
      <c r="M10" s="4" t="str">
        <f>IF($A10="JULHO",Planilha1!#REF!,"NÃO")</f>
        <v>NÃO</v>
      </c>
      <c r="N10" s="4" t="str">
        <f>IF($A10="JULHO",Planilha1!#REF!,"NÃO")</f>
        <v>NÃO</v>
      </c>
      <c r="O10" s="4" t="str">
        <f>IF($A10="JULHO",Planilha1!#REF!,"NÃO")</f>
        <v>NÃO</v>
      </c>
      <c r="P10"/>
    </row>
    <row r="11" spans="1:16" s="3" customFormat="1" ht="20.100000000000001" customHeight="1" x14ac:dyDescent="0.25">
      <c r="A11" s="19"/>
      <c r="B11" s="19"/>
      <c r="C11" s="19"/>
      <c r="D11" s="19"/>
      <c r="E11" s="19"/>
      <c r="F11" s="19"/>
      <c r="G11" s="19"/>
      <c r="H11" s="19"/>
      <c r="I11" s="20"/>
      <c r="J11" s="20"/>
      <c r="K11" s="4" t="str">
        <f>IF($A11="JULHO",Planilha1!J12,"NÃO")</f>
        <v>NÃO</v>
      </c>
      <c r="L11" s="4" t="str">
        <f>IF($A11="JULHO",Planilha1!#REF!,"NÃO")</f>
        <v>NÃO</v>
      </c>
      <c r="M11" s="4" t="str">
        <f>IF($A11="JULHO",Planilha1!#REF!,"NÃO")</f>
        <v>NÃO</v>
      </c>
      <c r="N11" s="4" t="str">
        <f>IF($A11="JULHO",Planilha1!#REF!,"NÃO")</f>
        <v>NÃO</v>
      </c>
      <c r="O11" s="4" t="str">
        <f>IF($A11="JULHO",Planilha1!#REF!,"NÃO")</f>
        <v>NÃO</v>
      </c>
      <c r="P11"/>
    </row>
    <row r="12" spans="1:16" s="3" customFormat="1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20"/>
      <c r="J12" s="20"/>
      <c r="K12" s="4" t="str">
        <f>IF($A12="JULHO",Planilha1!J13,"NÃO")</f>
        <v>NÃO</v>
      </c>
      <c r="L12" s="4" t="str">
        <f>IF($A12="JULHO",Planilha1!#REF!,"NÃO")</f>
        <v>NÃO</v>
      </c>
      <c r="M12" s="4" t="str">
        <f>IF($A12="JULHO",Planilha1!#REF!,"NÃO")</f>
        <v>NÃO</v>
      </c>
      <c r="N12" s="4" t="str">
        <f>IF($A12="JULHO",Planilha1!#REF!,"NÃO")</f>
        <v>NÃO</v>
      </c>
      <c r="O12" s="4" t="str">
        <f>IF($A12="JULHO",Planilha1!#REF!,"NÃO")</f>
        <v>NÃO</v>
      </c>
      <c r="P12"/>
    </row>
    <row r="13" spans="1:16" s="3" customFormat="1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20"/>
      <c r="J13" s="20"/>
      <c r="K13" s="4" t="str">
        <f>IF($A13="JULHO",Planilha1!J14,"NÃO")</f>
        <v>NÃO</v>
      </c>
      <c r="L13" s="4" t="str">
        <f>IF($A13="JULHO",Planilha1!#REF!,"NÃO")</f>
        <v>NÃO</v>
      </c>
      <c r="M13" s="4" t="str">
        <f>IF($A13="JULHO",Planilha1!#REF!,"NÃO")</f>
        <v>NÃO</v>
      </c>
      <c r="N13" s="4" t="str">
        <f>IF($A13="JULHO",Planilha1!#REF!,"NÃO")</f>
        <v>NÃO</v>
      </c>
      <c r="O13" s="4" t="str">
        <f>IF($A13="JULHO",Planilha1!#REF!,"NÃO")</f>
        <v>NÃO</v>
      </c>
      <c r="P13"/>
    </row>
    <row r="14" spans="1:16" s="3" customFormat="1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20"/>
      <c r="J14" s="20"/>
      <c r="K14" s="4" t="str">
        <f>IF($A14="JULHO",Planilha1!J15,"NÃO")</f>
        <v>NÃO</v>
      </c>
      <c r="L14" s="4" t="str">
        <f>IF($A14="JULHO",Planilha1!#REF!,"NÃO")</f>
        <v>NÃO</v>
      </c>
      <c r="M14" s="4" t="str">
        <f>IF($A14="JULHO",Planilha1!#REF!,"NÃO")</f>
        <v>NÃO</v>
      </c>
      <c r="N14" s="4" t="str">
        <f>IF($A14="JULHO",Planilha1!#REF!,"NÃO")</f>
        <v>NÃO</v>
      </c>
      <c r="O14" s="4" t="str">
        <f>IF($A14="JULHO",Planilha1!#REF!,"NÃO")</f>
        <v>NÃO</v>
      </c>
      <c r="P14"/>
    </row>
    <row r="15" spans="1:16" ht="20.100000000000001" customHeight="1" x14ac:dyDescent="0.25">
      <c r="A15" s="19"/>
      <c r="B15" s="19"/>
      <c r="C15" s="19"/>
      <c r="D15" s="19"/>
      <c r="E15" s="19"/>
      <c r="F15" s="19"/>
      <c r="G15" s="19"/>
      <c r="H15" s="19"/>
      <c r="I15" s="20"/>
      <c r="J15" s="20"/>
      <c r="K15" s="4" t="str">
        <f>IF($A15="JULHO",Planilha1!#REF!,"NÃO")</f>
        <v>NÃO</v>
      </c>
      <c r="L15" s="4" t="str">
        <f>IF($A15="JULHO",Planilha1!#REF!,"NÃO")</f>
        <v>NÃO</v>
      </c>
      <c r="M15" s="4" t="str">
        <f>IF($A15="JULHO",Planilha1!#REF!,"NÃO")</f>
        <v>NÃO</v>
      </c>
      <c r="N15" s="4" t="str">
        <f>IF($A15="JULHO",Planilha1!#REF!,"NÃO")</f>
        <v>NÃO</v>
      </c>
      <c r="O15" s="4" t="str">
        <f>IF($A15="JULHO",Planilha1!#REF!,"NÃO")</f>
        <v>NÃO</v>
      </c>
    </row>
    <row r="16" spans="1:16" ht="20.100000000000001" customHeight="1" x14ac:dyDescent="0.25">
      <c r="A16" s="19"/>
      <c r="B16" s="19"/>
      <c r="C16" s="19"/>
      <c r="D16" s="19"/>
      <c r="E16" s="19"/>
      <c r="F16" s="19"/>
      <c r="G16" s="19"/>
      <c r="H16" s="19"/>
      <c r="I16" s="20"/>
      <c r="J16" s="20"/>
      <c r="K16" s="4" t="str">
        <f>IF($A16="JULHO",Planilha1!#REF!,"NÃO")</f>
        <v>NÃO</v>
      </c>
      <c r="L16" s="4" t="str">
        <f>IF($A16="JULHO",Planilha1!#REF!,"NÃO")</f>
        <v>NÃO</v>
      </c>
      <c r="M16" s="4" t="str">
        <f>IF($A16="JULHO",Planilha1!#REF!,"NÃO")</f>
        <v>NÃO</v>
      </c>
      <c r="N16" s="4" t="str">
        <f>IF($A16="JULHO",Planilha1!#REF!,"NÃO")</f>
        <v>NÃO</v>
      </c>
      <c r="O16" s="4" t="str">
        <f>IF($A16="JULHO",Planilha1!#REF!,"NÃO")</f>
        <v>NÃO</v>
      </c>
    </row>
    <row r="17" spans="1:15" ht="20.100000000000001" customHeight="1" x14ac:dyDescent="0.25">
      <c r="A17" s="19"/>
      <c r="B17" s="19"/>
      <c r="C17" s="19"/>
      <c r="D17" s="19"/>
      <c r="E17" s="19"/>
      <c r="F17" s="19"/>
      <c r="G17" s="19"/>
      <c r="H17" s="19"/>
      <c r="I17" s="20"/>
      <c r="J17" s="20"/>
      <c r="K17" s="4" t="str">
        <f>IF($A17="JULHO",Planilha1!#REF!,"NÃO")</f>
        <v>NÃO</v>
      </c>
      <c r="L17" s="4" t="str">
        <f>IF($A17="JULHO",Planilha1!#REF!,"NÃO")</f>
        <v>NÃO</v>
      </c>
      <c r="M17" s="4" t="str">
        <f>IF($A17="JULHO",Planilha1!#REF!,"NÃO")</f>
        <v>NÃO</v>
      </c>
      <c r="N17" s="4" t="str">
        <f>IF($A17="JULHO",Planilha1!#REF!,"NÃO")</f>
        <v>NÃO</v>
      </c>
      <c r="O17" s="4" t="str">
        <f>IF($A17="JULHO",Planilha1!#REF!,"NÃO")</f>
        <v>NÃO</v>
      </c>
    </row>
    <row r="18" spans="1:15" ht="20.100000000000001" customHeight="1" x14ac:dyDescent="0.25">
      <c r="A18" s="19"/>
      <c r="B18" s="19"/>
      <c r="C18" s="19"/>
      <c r="D18" s="19"/>
      <c r="E18" s="19"/>
      <c r="F18" s="19"/>
      <c r="G18" s="19"/>
      <c r="H18" s="19"/>
      <c r="I18" s="20"/>
      <c r="J18" s="20"/>
      <c r="K18" s="4" t="str">
        <f>IF($A18="JULHO",Planilha1!#REF!,"NÃO")</f>
        <v>NÃO</v>
      </c>
      <c r="L18" s="4" t="str">
        <f>IF($A18="JULHO",Planilha1!#REF!,"NÃO")</f>
        <v>NÃO</v>
      </c>
      <c r="M18" s="4" t="str">
        <f>IF($A18="JULHO",Planilha1!#REF!,"NÃO")</f>
        <v>NÃO</v>
      </c>
      <c r="N18" s="4" t="str">
        <f>IF($A18="JULHO",Planilha1!#REF!,"NÃO")</f>
        <v>NÃO</v>
      </c>
      <c r="O18" s="4" t="str">
        <f>IF($A18="JULHO",Planilha1!#REF!,"NÃO")</f>
        <v>NÃO</v>
      </c>
    </row>
  </sheetData>
  <autoFilter ref="A1:O18"/>
  <pageMargins left="0.511811024" right="0.511811024" top="0.78740157499999996" bottom="0.78740157499999996" header="0.31496062000000002" footer="0.31496062000000002"/>
  <pageSetup paperSize="9" orientation="landscape" verticalDpi="0" r:id="rId1"/>
  <headerFooter>
    <oddHeader>&amp;CLICENÇA SAUDE
OUTUBRO /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pane ySplit="1" topLeftCell="A2" activePane="bottomLeft" state="frozen"/>
      <selection activeCell="H8" sqref="H8"/>
      <selection pane="bottomLeft" activeCell="E18" sqref="E18"/>
    </sheetView>
  </sheetViews>
  <sheetFormatPr defaultRowHeight="20.100000000000001" customHeight="1" x14ac:dyDescent="0.25"/>
  <cols>
    <col min="1" max="1" width="8.7109375" style="16" bestFit="1" customWidth="1"/>
    <col min="2" max="3" width="8" bestFit="1" customWidth="1"/>
    <col min="4" max="4" width="8.140625" bestFit="1" customWidth="1"/>
    <col min="5" max="5" width="31.7109375" bestFit="1" customWidth="1"/>
    <col min="6" max="6" width="17.28515625" bestFit="1" customWidth="1"/>
    <col min="7" max="7" width="8.5703125" bestFit="1" customWidth="1"/>
    <col min="8" max="8" width="19.140625" bestFit="1" customWidth="1"/>
    <col min="9" max="9" width="11.28515625" style="13" bestFit="1" customWidth="1"/>
    <col min="10" max="10" width="13.85546875" style="13" bestFit="1" customWidth="1"/>
    <col min="11" max="11" width="11" hidden="1" customWidth="1"/>
    <col min="12" max="12" width="12.42578125" hidden="1" customWidth="1"/>
    <col min="13" max="13" width="53.85546875" style="15" hidden="1" customWidth="1"/>
    <col min="14" max="14" width="41.42578125" hidden="1" customWidth="1"/>
    <col min="15" max="15" width="17.85546875" hidden="1" customWidth="1"/>
  </cols>
  <sheetData>
    <row r="1" spans="1:16" ht="20.100000000000001" customHeight="1" x14ac:dyDescent="0.25">
      <c r="A1" s="18" t="s">
        <v>0</v>
      </c>
      <c r="B1" s="7" t="s">
        <v>1</v>
      </c>
      <c r="C1" s="7" t="s">
        <v>12</v>
      </c>
      <c r="D1" s="7" t="s">
        <v>9</v>
      </c>
      <c r="E1" s="7" t="s">
        <v>2</v>
      </c>
      <c r="F1" s="8" t="s">
        <v>13</v>
      </c>
      <c r="G1" s="8" t="s">
        <v>14</v>
      </c>
      <c r="H1" s="8" t="s">
        <v>3</v>
      </c>
      <c r="I1" s="17" t="s">
        <v>7</v>
      </c>
      <c r="J1" s="17" t="s">
        <v>8</v>
      </c>
      <c r="K1" s="9" t="s">
        <v>4</v>
      </c>
      <c r="L1" s="7" t="s">
        <v>5</v>
      </c>
      <c r="M1" s="14" t="s">
        <v>6</v>
      </c>
      <c r="N1" s="10" t="s">
        <v>10</v>
      </c>
      <c r="O1" s="12" t="s">
        <v>11</v>
      </c>
    </row>
    <row r="2" spans="1:16" ht="20.100000000000001" customHeight="1" x14ac:dyDescent="0.25">
      <c r="A2" s="19"/>
      <c r="B2" s="19"/>
      <c r="C2" s="19"/>
      <c r="D2" s="19"/>
      <c r="E2" s="19"/>
      <c r="F2" s="19"/>
      <c r="G2" s="19"/>
      <c r="H2" s="19"/>
      <c r="I2" s="20"/>
      <c r="J2" s="20"/>
      <c r="K2" s="4" t="str">
        <f>IF($A2="JULHO",Planilha1!J3,"NÃO")</f>
        <v>NÃO</v>
      </c>
      <c r="L2" s="4" t="str">
        <f>IF($A2="JULHO",Planilha1!#REF!,"NÃO")</f>
        <v>NÃO</v>
      </c>
      <c r="M2" s="4" t="str">
        <f>IF($A2="JULHO",Planilha1!#REF!,"NÃO")</f>
        <v>NÃO</v>
      </c>
      <c r="N2" s="4" t="str">
        <f>IF($A2="JULHO",Planilha1!#REF!,"NÃO")</f>
        <v>NÃO</v>
      </c>
      <c r="O2" s="4" t="str">
        <f>IF($A2="JULHO",Planilha1!#REF!,"NÃO")</f>
        <v>NÃO</v>
      </c>
    </row>
    <row r="3" spans="1:16" ht="20.100000000000001" customHeight="1" x14ac:dyDescent="0.25">
      <c r="A3" s="19"/>
      <c r="B3" s="19"/>
      <c r="C3" s="19"/>
      <c r="D3" s="19"/>
      <c r="E3" s="19"/>
      <c r="F3" s="19"/>
      <c r="G3" s="19"/>
      <c r="H3" s="19"/>
      <c r="I3" s="20"/>
      <c r="J3" s="20"/>
      <c r="K3" s="4" t="str">
        <f>IF($A3="JULHO",Planilha1!J4,"NÃO")</f>
        <v>NÃO</v>
      </c>
      <c r="L3" s="4" t="str">
        <f>IF($A3="JULHO",Planilha1!#REF!,"NÃO")</f>
        <v>NÃO</v>
      </c>
      <c r="M3" s="4" t="str">
        <f>IF($A3="JULHO",Planilha1!#REF!,"NÃO")</f>
        <v>NÃO</v>
      </c>
      <c r="N3" s="4" t="str">
        <f>IF($A3="JULHO",Planilha1!#REF!,"NÃO")</f>
        <v>NÃO</v>
      </c>
      <c r="O3" s="4" t="str">
        <f>IF($A3="JULHO",Planilha1!#REF!,"NÃO")</f>
        <v>NÃO</v>
      </c>
    </row>
    <row r="4" spans="1:16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20"/>
      <c r="J4" s="20"/>
      <c r="K4" s="4" t="str">
        <f>IF($A4="JULHO",Planilha1!J5,"NÃO")</f>
        <v>NÃO</v>
      </c>
      <c r="L4" s="4" t="str">
        <f>IF($A4="JULHO",Planilha1!#REF!,"NÃO")</f>
        <v>NÃO</v>
      </c>
      <c r="M4" s="4" t="str">
        <f>IF($A4="JULHO",Planilha1!#REF!,"NÃO")</f>
        <v>NÃO</v>
      </c>
      <c r="N4" s="4" t="str">
        <f>IF($A4="JULHO",Planilha1!#REF!,"NÃO")</f>
        <v>NÃO</v>
      </c>
      <c r="O4" s="4" t="str">
        <f>IF($A4="JULHO",Planilha1!#REF!,"NÃO")</f>
        <v>NÃO</v>
      </c>
    </row>
    <row r="5" spans="1:16" ht="20.100000000000001" customHeight="1" x14ac:dyDescent="0.25">
      <c r="A5" s="19"/>
      <c r="B5" s="19"/>
      <c r="C5" s="19"/>
      <c r="D5" s="19"/>
      <c r="E5" s="19"/>
      <c r="F5" s="19"/>
      <c r="G5" s="19"/>
      <c r="H5" s="19"/>
      <c r="I5" s="20"/>
      <c r="J5" s="20"/>
      <c r="K5" s="4" t="str">
        <f>IF($A5="JULHO",Planilha1!J6,"NÃO")</f>
        <v>NÃO</v>
      </c>
      <c r="L5" s="4" t="str">
        <f>IF($A5="JULHO",Planilha1!#REF!,"NÃO")</f>
        <v>NÃO</v>
      </c>
      <c r="M5" s="4" t="str">
        <f>IF($A5="JULHO",Planilha1!#REF!,"NÃO")</f>
        <v>NÃO</v>
      </c>
      <c r="N5" s="4" t="str">
        <f>IF($A5="JULHO",Planilha1!#REF!,"NÃO")</f>
        <v>NÃO</v>
      </c>
      <c r="O5" s="4" t="str">
        <f>IF($A5="JULHO",Planilha1!#REF!,"NÃO")</f>
        <v>NÃO</v>
      </c>
    </row>
    <row r="6" spans="1:16" ht="20.100000000000001" customHeight="1" x14ac:dyDescent="0.25">
      <c r="A6" s="19"/>
      <c r="B6" s="19"/>
      <c r="C6" s="19"/>
      <c r="D6" s="19"/>
      <c r="E6" s="19"/>
      <c r="F6" s="19"/>
      <c r="G6" s="19"/>
      <c r="H6" s="19"/>
      <c r="I6" s="20"/>
      <c r="J6" s="20"/>
      <c r="K6" s="4" t="str">
        <f>IF($A6="JULHO",Planilha1!J7,"NÃO")</f>
        <v>NÃO</v>
      </c>
      <c r="L6" s="4" t="str">
        <f>IF($A6="JULHO",Planilha1!#REF!,"NÃO")</f>
        <v>NÃO</v>
      </c>
      <c r="M6" s="4" t="str">
        <f>IF($A6="JULHO",Planilha1!#REF!,"NÃO")</f>
        <v>NÃO</v>
      </c>
      <c r="N6" s="4" t="str">
        <f>IF($A6="JULHO",Planilha1!#REF!,"NÃO")</f>
        <v>NÃO</v>
      </c>
      <c r="O6" s="4" t="str">
        <f>IF($A6="JULHO",Planilha1!#REF!,"NÃO")</f>
        <v>NÃO</v>
      </c>
    </row>
    <row r="7" spans="1:16" s="11" customFormat="1" ht="20.100000000000001" customHeight="1" x14ac:dyDescent="0.25">
      <c r="A7" s="19"/>
      <c r="B7" s="19"/>
      <c r="C7" s="19"/>
      <c r="D7" s="19"/>
      <c r="E7" s="19"/>
      <c r="F7" s="19"/>
      <c r="G7" s="19"/>
      <c r="H7" s="19"/>
      <c r="I7" s="20"/>
      <c r="J7" s="20"/>
      <c r="K7" s="4" t="str">
        <f>IF($A7="JULHO",Planilha1!J8,"NÃO")</f>
        <v>NÃO</v>
      </c>
      <c r="L7" s="4" t="str">
        <f>IF($A7="JULHO",Planilha1!#REF!,"NÃO")</f>
        <v>NÃO</v>
      </c>
      <c r="M7" s="4" t="str">
        <f>IF($A7="JULHO",Planilha1!#REF!,"NÃO")</f>
        <v>NÃO</v>
      </c>
      <c r="N7" s="4" t="str">
        <f>IF($A7="JULHO",Planilha1!#REF!,"NÃO")</f>
        <v>NÃO</v>
      </c>
      <c r="O7" s="4" t="str">
        <f>IF($A7="JULHO",Planilha1!#REF!,"NÃO")</f>
        <v>NÃO</v>
      </c>
      <c r="P7"/>
    </row>
    <row r="8" spans="1:16" s="11" customFormat="1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20"/>
      <c r="J8" s="20"/>
      <c r="K8" s="4" t="str">
        <f>IF($A8="JULHO",Planilha1!J9,"NÃO")</f>
        <v>NÃO</v>
      </c>
      <c r="L8" s="4" t="str">
        <f>IF($A8="JULHO",Planilha1!#REF!,"NÃO")</f>
        <v>NÃO</v>
      </c>
      <c r="M8" s="4" t="str">
        <f>IF($A8="JULHO",Planilha1!#REF!,"NÃO")</f>
        <v>NÃO</v>
      </c>
      <c r="N8" s="4" t="str">
        <f>IF($A8="JULHO",Planilha1!#REF!,"NÃO")</f>
        <v>NÃO</v>
      </c>
      <c r="O8" s="4" t="str">
        <f>IF($A8="JULHO",Planilha1!#REF!,"NÃO")</f>
        <v>NÃO</v>
      </c>
      <c r="P8"/>
    </row>
    <row r="9" spans="1:16" s="11" customFormat="1" ht="20.100000000000001" customHeight="1" x14ac:dyDescent="0.25">
      <c r="A9" s="19"/>
      <c r="B9" s="19"/>
      <c r="C9" s="19"/>
      <c r="D9" s="19"/>
      <c r="E9" s="19"/>
      <c r="F9" s="19"/>
      <c r="G9" s="19"/>
      <c r="H9" s="19"/>
      <c r="I9" s="20"/>
      <c r="J9" s="20"/>
      <c r="K9" s="4" t="str">
        <f>IF($A9="JULHO",Planilha1!J10,"NÃO")</f>
        <v>NÃO</v>
      </c>
      <c r="L9" s="4" t="str">
        <f>IF($A9="JULHO",Planilha1!#REF!,"NÃO")</f>
        <v>NÃO</v>
      </c>
      <c r="M9" s="4" t="str">
        <f>IF($A9="JULHO",Planilha1!#REF!,"NÃO")</f>
        <v>NÃO</v>
      </c>
      <c r="N9" s="4" t="str">
        <f>IF($A9="JULHO",Planilha1!#REF!,"NÃO")</f>
        <v>NÃO</v>
      </c>
      <c r="O9" s="4" t="str">
        <f>IF($A9="JULHO",Planilha1!#REF!,"NÃO")</f>
        <v>NÃO</v>
      </c>
      <c r="P9"/>
    </row>
    <row r="10" spans="1:16" s="3" customFormat="1" ht="20.100000000000001" customHeight="1" x14ac:dyDescent="0.25">
      <c r="A10" s="19"/>
      <c r="B10" s="19"/>
      <c r="C10" s="19"/>
      <c r="D10" s="19"/>
      <c r="E10" s="19"/>
      <c r="F10" s="19"/>
      <c r="G10" s="19"/>
      <c r="H10" s="19"/>
      <c r="I10" s="20"/>
      <c r="J10" s="20"/>
      <c r="K10" s="4" t="str">
        <f>IF($A10="JULHO",Planilha1!J11,"NÃO")</f>
        <v>NÃO</v>
      </c>
      <c r="L10" s="4" t="str">
        <f>IF($A10="JULHO",Planilha1!#REF!,"NÃO")</f>
        <v>NÃO</v>
      </c>
      <c r="M10" s="4" t="str">
        <f>IF($A10="JULHO",Planilha1!#REF!,"NÃO")</f>
        <v>NÃO</v>
      </c>
      <c r="N10" s="4" t="str">
        <f>IF($A10="JULHO",Planilha1!#REF!,"NÃO")</f>
        <v>NÃO</v>
      </c>
      <c r="O10" s="4" t="str">
        <f>IF($A10="JULHO",Planilha1!#REF!,"NÃO")</f>
        <v>NÃO</v>
      </c>
      <c r="P10"/>
    </row>
    <row r="11" spans="1:16" s="3" customFormat="1" ht="20.100000000000001" customHeight="1" x14ac:dyDescent="0.25">
      <c r="A11" s="19"/>
      <c r="B11" s="19"/>
      <c r="C11" s="19"/>
      <c r="D11" s="19"/>
      <c r="E11" s="19"/>
      <c r="F11" s="19"/>
      <c r="G11" s="19"/>
      <c r="H11" s="19"/>
      <c r="I11" s="20"/>
      <c r="J11" s="20"/>
      <c r="K11" s="4" t="str">
        <f>IF($A11="JULHO",Planilha1!J12,"NÃO")</f>
        <v>NÃO</v>
      </c>
      <c r="L11" s="4" t="str">
        <f>IF($A11="JULHO",Planilha1!#REF!,"NÃO")</f>
        <v>NÃO</v>
      </c>
      <c r="M11" s="4" t="str">
        <f>IF($A11="JULHO",Planilha1!#REF!,"NÃO")</f>
        <v>NÃO</v>
      </c>
      <c r="N11" s="4" t="str">
        <f>IF($A11="JULHO",Planilha1!#REF!,"NÃO")</f>
        <v>NÃO</v>
      </c>
      <c r="O11" s="4" t="str">
        <f>IF($A11="JULHO",Planilha1!#REF!,"NÃO")</f>
        <v>NÃO</v>
      </c>
      <c r="P11"/>
    </row>
    <row r="12" spans="1:16" s="3" customFormat="1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20"/>
      <c r="J12" s="20"/>
      <c r="K12" s="4" t="str">
        <f>IF($A12="JULHO",Planilha1!J13,"NÃO")</f>
        <v>NÃO</v>
      </c>
      <c r="L12" s="4" t="str">
        <f>IF($A12="JULHO",Planilha1!#REF!,"NÃO")</f>
        <v>NÃO</v>
      </c>
      <c r="M12" s="4" t="str">
        <f>IF($A12="JULHO",Planilha1!#REF!,"NÃO")</f>
        <v>NÃO</v>
      </c>
      <c r="N12" s="4" t="str">
        <f>IF($A12="JULHO",Planilha1!#REF!,"NÃO")</f>
        <v>NÃO</v>
      </c>
      <c r="O12" s="4" t="str">
        <f>IF($A12="JULHO",Planilha1!#REF!,"NÃO")</f>
        <v>NÃO</v>
      </c>
      <c r="P12"/>
    </row>
    <row r="13" spans="1:16" s="3" customFormat="1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20"/>
      <c r="J13" s="20"/>
      <c r="K13" s="4" t="str">
        <f>IF($A13="JULHO",Planilha1!J14,"NÃO")</f>
        <v>NÃO</v>
      </c>
      <c r="L13" s="4" t="str">
        <f>IF($A13="JULHO",Planilha1!#REF!,"NÃO")</f>
        <v>NÃO</v>
      </c>
      <c r="M13" s="4" t="str">
        <f>IF($A13="JULHO",Planilha1!#REF!,"NÃO")</f>
        <v>NÃO</v>
      </c>
      <c r="N13" s="4" t="str">
        <f>IF($A13="JULHO",Planilha1!#REF!,"NÃO")</f>
        <v>NÃO</v>
      </c>
      <c r="O13" s="4" t="str">
        <f>IF($A13="JULHO",Planilha1!#REF!,"NÃO")</f>
        <v>NÃO</v>
      </c>
      <c r="P13"/>
    </row>
    <row r="14" spans="1:16" s="3" customFormat="1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20"/>
      <c r="J14" s="20"/>
      <c r="K14" s="4" t="str">
        <f>IF($A14="JULHO",Planilha1!J15,"NÃO")</f>
        <v>NÃO</v>
      </c>
      <c r="L14" s="4" t="str">
        <f>IF($A14="JULHO",Planilha1!#REF!,"NÃO")</f>
        <v>NÃO</v>
      </c>
      <c r="M14" s="4" t="str">
        <f>IF($A14="JULHO",Planilha1!#REF!,"NÃO")</f>
        <v>NÃO</v>
      </c>
      <c r="N14" s="4" t="str">
        <f>IF($A14="JULHO",Planilha1!#REF!,"NÃO")</f>
        <v>NÃO</v>
      </c>
      <c r="O14" s="4" t="str">
        <f>IF($A14="JULHO",Planilha1!#REF!,"NÃO")</f>
        <v>NÃO</v>
      </c>
      <c r="P14"/>
    </row>
    <row r="15" spans="1:16" ht="20.100000000000001" customHeight="1" x14ac:dyDescent="0.25">
      <c r="A15" s="19"/>
      <c r="B15" s="19"/>
      <c r="C15" s="19"/>
      <c r="D15" s="19"/>
      <c r="E15" s="19"/>
      <c r="F15" s="19"/>
      <c r="G15" s="19"/>
      <c r="H15" s="19"/>
      <c r="I15" s="20"/>
      <c r="J15" s="20"/>
      <c r="K15" s="4" t="str">
        <f>IF($A15="JULHO",Planilha1!#REF!,"NÃO")</f>
        <v>NÃO</v>
      </c>
      <c r="L15" s="4" t="str">
        <f>IF($A15="JULHO",Planilha1!#REF!,"NÃO")</f>
        <v>NÃO</v>
      </c>
      <c r="M15" s="4" t="str">
        <f>IF($A15="JULHO",Planilha1!#REF!,"NÃO")</f>
        <v>NÃO</v>
      </c>
      <c r="N15" s="4" t="str">
        <f>IF($A15="JULHO",Planilha1!#REF!,"NÃO")</f>
        <v>NÃO</v>
      </c>
      <c r="O15" s="4" t="str">
        <f>IF($A15="JULHO",Planilha1!#REF!,"NÃO")</f>
        <v>NÃO</v>
      </c>
    </row>
    <row r="16" spans="1:16" ht="20.100000000000001" customHeight="1" x14ac:dyDescent="0.25">
      <c r="A16" s="19"/>
      <c r="B16" s="19"/>
      <c r="C16" s="19"/>
      <c r="D16" s="19"/>
      <c r="E16" s="19"/>
      <c r="F16" s="19"/>
      <c r="G16" s="19"/>
      <c r="H16" s="19"/>
      <c r="I16" s="20"/>
      <c r="J16" s="20"/>
      <c r="K16" s="4" t="str">
        <f>IF($A16="JULHO",Planilha1!#REF!,"NÃO")</f>
        <v>NÃO</v>
      </c>
      <c r="L16" s="4" t="str">
        <f>IF($A16="JULHO",Planilha1!#REF!,"NÃO")</f>
        <v>NÃO</v>
      </c>
      <c r="M16" s="4" t="str">
        <f>IF($A16="JULHO",Planilha1!#REF!,"NÃO")</f>
        <v>NÃO</v>
      </c>
      <c r="N16" s="4" t="str">
        <f>IF($A16="JULHO",Planilha1!#REF!,"NÃO")</f>
        <v>NÃO</v>
      </c>
      <c r="O16" s="4" t="str">
        <f>IF($A16="JULHO",Planilha1!#REF!,"NÃO")</f>
        <v>NÃO</v>
      </c>
    </row>
    <row r="17" spans="1:15" ht="20.100000000000001" customHeight="1" x14ac:dyDescent="0.25">
      <c r="A17" s="19"/>
      <c r="B17" s="19"/>
      <c r="C17" s="19"/>
      <c r="D17" s="19"/>
      <c r="E17" s="19"/>
      <c r="F17" s="19"/>
      <c r="G17" s="19"/>
      <c r="H17" s="19"/>
      <c r="I17" s="20"/>
      <c r="J17" s="20"/>
      <c r="K17" s="4" t="str">
        <f>IF($A17="JULHO",Planilha1!#REF!,"NÃO")</f>
        <v>NÃO</v>
      </c>
      <c r="L17" s="4" t="str">
        <f>IF($A17="JULHO",Planilha1!#REF!,"NÃO")</f>
        <v>NÃO</v>
      </c>
      <c r="M17" s="4" t="str">
        <f>IF($A17="JULHO",Planilha1!#REF!,"NÃO")</f>
        <v>NÃO</v>
      </c>
      <c r="N17" s="4" t="str">
        <f>IF($A17="JULHO",Planilha1!#REF!,"NÃO")</f>
        <v>NÃO</v>
      </c>
      <c r="O17" s="4" t="str">
        <f>IF($A17="JULHO",Planilha1!#REF!,"NÃO")</f>
        <v>NÃO</v>
      </c>
    </row>
    <row r="18" spans="1:15" ht="20.100000000000001" customHeight="1" x14ac:dyDescent="0.25">
      <c r="A18" s="19"/>
      <c r="B18" s="19"/>
      <c r="C18" s="19"/>
      <c r="D18" s="19"/>
      <c r="E18" s="19"/>
      <c r="F18" s="19"/>
      <c r="G18" s="19"/>
      <c r="H18" s="19"/>
      <c r="I18" s="20"/>
      <c r="J18" s="20"/>
      <c r="K18" s="4" t="str">
        <f>IF($A18="JULHO",Planilha1!#REF!,"NÃO")</f>
        <v>NÃO</v>
      </c>
      <c r="L18" s="4" t="str">
        <f>IF($A18="JULHO",Planilha1!#REF!,"NÃO")</f>
        <v>NÃO</v>
      </c>
      <c r="M18" s="4" t="str">
        <f>IF($A18="JULHO",Planilha1!#REF!,"NÃO")</f>
        <v>NÃO</v>
      </c>
      <c r="N18" s="4" t="str">
        <f>IF($A18="JULHO",Planilha1!#REF!,"NÃO")</f>
        <v>NÃO</v>
      </c>
      <c r="O18" s="4" t="str">
        <f>IF($A18="JULHO",Planilha1!#REF!,"NÃO")</f>
        <v>NÃO</v>
      </c>
    </row>
  </sheetData>
  <autoFilter ref="A1:O18"/>
  <pageMargins left="0.511811024" right="0.511811024" top="0.78740157499999996" bottom="0.78740157499999996" header="0.31496062000000002" footer="0.31496062000000002"/>
  <pageSetup paperSize="9" orientation="landscape" verticalDpi="0" r:id="rId1"/>
  <headerFooter>
    <oddHeader>&amp;CLICENÇA SAUDE
OUTUBRO /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356"/>
  <sheetViews>
    <sheetView workbookViewId="0">
      <selection sqref="A1:Y1356"/>
    </sheetView>
  </sheetViews>
  <sheetFormatPr defaultRowHeight="15" x14ac:dyDescent="0.25"/>
  <sheetData>
    <row r="1" spans="1:25" ht="98.25" thickBot="1" x14ac:dyDescent="0.3">
      <c r="A1" s="21" t="s">
        <v>0</v>
      </c>
      <c r="B1" s="22" t="s">
        <v>1</v>
      </c>
      <c r="C1" s="23" t="s">
        <v>12</v>
      </c>
      <c r="D1" s="22" t="s">
        <v>15</v>
      </c>
      <c r="E1" s="22" t="s">
        <v>16</v>
      </c>
      <c r="F1" s="22" t="s">
        <v>17</v>
      </c>
      <c r="G1" s="22" t="s">
        <v>18</v>
      </c>
      <c r="H1" s="22" t="s">
        <v>19</v>
      </c>
      <c r="I1" s="22" t="s">
        <v>3</v>
      </c>
      <c r="J1" s="22" t="s">
        <v>20</v>
      </c>
      <c r="K1" s="22" t="s">
        <v>21</v>
      </c>
      <c r="L1" s="22" t="s">
        <v>22</v>
      </c>
      <c r="M1" s="22" t="s">
        <v>23</v>
      </c>
      <c r="N1" s="22" t="s">
        <v>24</v>
      </c>
      <c r="O1" s="22" t="s">
        <v>25</v>
      </c>
      <c r="P1" s="22" t="s">
        <v>26</v>
      </c>
      <c r="Q1" s="22" t="s">
        <v>27</v>
      </c>
      <c r="R1" s="22" t="s">
        <v>28</v>
      </c>
      <c r="S1" s="24" t="s">
        <v>29</v>
      </c>
      <c r="T1" s="25" t="s">
        <v>30</v>
      </c>
      <c r="U1" s="26" t="s">
        <v>31</v>
      </c>
      <c r="V1" s="22" t="s">
        <v>32</v>
      </c>
      <c r="W1" s="22" t="s">
        <v>33</v>
      </c>
      <c r="X1" s="22" t="s">
        <v>34</v>
      </c>
      <c r="Y1" s="27" t="s">
        <v>35</v>
      </c>
    </row>
    <row r="2" spans="1:25" ht="60" x14ac:dyDescent="0.25">
      <c r="A2" s="28">
        <v>2781220</v>
      </c>
      <c r="B2" s="29" t="s">
        <v>36</v>
      </c>
      <c r="C2" s="30" t="s">
        <v>37</v>
      </c>
      <c r="D2" s="29" t="s">
        <v>38</v>
      </c>
      <c r="E2" s="31" t="s">
        <v>39</v>
      </c>
      <c r="F2" s="31" t="s">
        <v>40</v>
      </c>
      <c r="G2" s="31" t="s">
        <v>41</v>
      </c>
      <c r="H2" s="31" t="s">
        <v>41</v>
      </c>
      <c r="I2" s="31" t="s">
        <v>42</v>
      </c>
      <c r="J2" s="29" t="s">
        <v>43</v>
      </c>
      <c r="K2" s="32">
        <v>19953</v>
      </c>
      <c r="L2" s="32">
        <v>35452</v>
      </c>
      <c r="M2" s="29">
        <v>20</v>
      </c>
      <c r="N2" s="29" t="s">
        <v>44</v>
      </c>
      <c r="O2" s="33" t="s">
        <v>40</v>
      </c>
      <c r="P2" s="34" t="e">
        <f>CONCATENATE([1]!Tabela_FREQUENCIA_05_01_12[[#This Row],[QUANTITATIVO]]," - ",[1]!Tabela_FREQUENCIA_05_01_12[[#This Row],[GERÊNCIA]])</f>
        <v>#REF!</v>
      </c>
      <c r="Q2" s="29">
        <v>365</v>
      </c>
      <c r="R2" s="29" t="s">
        <v>45</v>
      </c>
      <c r="S2" s="35">
        <v>3609919809</v>
      </c>
      <c r="T2" s="36">
        <v>44822200</v>
      </c>
      <c r="U2" s="37">
        <v>996890100</v>
      </c>
      <c r="V2" s="31" t="s">
        <v>46</v>
      </c>
      <c r="W2" s="31" t="s">
        <v>47</v>
      </c>
      <c r="X2" s="31" t="s">
        <v>48</v>
      </c>
      <c r="Y2" s="38">
        <v>76000000</v>
      </c>
    </row>
    <row r="3" spans="1:25" ht="60" x14ac:dyDescent="0.25">
      <c r="A3" s="39">
        <v>2781220</v>
      </c>
      <c r="B3" s="40" t="s">
        <v>49</v>
      </c>
      <c r="C3" s="41" t="s">
        <v>37</v>
      </c>
      <c r="D3" s="40" t="s">
        <v>38</v>
      </c>
      <c r="E3" s="42" t="s">
        <v>50</v>
      </c>
      <c r="F3" s="42" t="s">
        <v>40</v>
      </c>
      <c r="G3" s="42" t="s">
        <v>41</v>
      </c>
      <c r="H3" s="42" t="s">
        <v>41</v>
      </c>
      <c r="I3" s="42" t="s">
        <v>42</v>
      </c>
      <c r="J3" s="40" t="s">
        <v>43</v>
      </c>
      <c r="K3" s="43">
        <v>19953</v>
      </c>
      <c r="L3" s="43">
        <v>35977</v>
      </c>
      <c r="M3" s="40">
        <v>20</v>
      </c>
      <c r="N3" s="40" t="s">
        <v>51</v>
      </c>
      <c r="O3" s="33" t="s">
        <v>40</v>
      </c>
      <c r="P3" s="34" t="e">
        <f>CONCATENATE([1]!Tabela_FREQUENCIA_05_01_12[[#This Row],[QUANTITATIVO]]," - ",[1]!Tabela_FREQUENCIA_05_01_12[[#This Row],[GERÊNCIA]])</f>
        <v>#REF!</v>
      </c>
      <c r="Q3" s="40">
        <v>337</v>
      </c>
      <c r="R3" s="40" t="s">
        <v>45</v>
      </c>
      <c r="S3" s="44">
        <v>3609919809</v>
      </c>
      <c r="T3" s="45">
        <v>44822200</v>
      </c>
      <c r="U3" s="46">
        <v>996890100</v>
      </c>
      <c r="V3" s="42" t="s">
        <v>46</v>
      </c>
      <c r="W3" s="42" t="s">
        <v>47</v>
      </c>
      <c r="X3" s="42" t="s">
        <v>48</v>
      </c>
      <c r="Y3" s="47">
        <v>76000000</v>
      </c>
    </row>
    <row r="4" spans="1:25" ht="90" x14ac:dyDescent="0.25">
      <c r="A4" s="28">
        <v>9585369</v>
      </c>
      <c r="B4" s="29" t="s">
        <v>52</v>
      </c>
      <c r="C4" s="30" t="s">
        <v>53</v>
      </c>
      <c r="D4" s="29" t="s">
        <v>54</v>
      </c>
      <c r="E4" s="31" t="s">
        <v>55</v>
      </c>
      <c r="F4" s="31" t="s">
        <v>56</v>
      </c>
      <c r="G4" s="31" t="s">
        <v>57</v>
      </c>
      <c r="H4" s="31" t="s">
        <v>58</v>
      </c>
      <c r="I4" s="31" t="s">
        <v>59</v>
      </c>
      <c r="J4" s="29" t="s">
        <v>43</v>
      </c>
      <c r="K4" s="32">
        <v>26560</v>
      </c>
      <c r="L4" s="32">
        <v>34655</v>
      </c>
      <c r="M4" s="29">
        <v>30</v>
      </c>
      <c r="N4" s="29" t="s">
        <v>60</v>
      </c>
      <c r="O4" s="33" t="s">
        <v>56</v>
      </c>
      <c r="P4" s="34" t="e">
        <f>CONCATENATE([1]!Tabela_FREQUENCIA_05_01_12[[#This Row],[QUANTITATIVO]]," - ",[1]!Tabela_FREQUENCIA_05_01_12[[#This Row],[GERÊNCIA]])</f>
        <v>#REF!</v>
      </c>
      <c r="Q4" s="29">
        <v>753</v>
      </c>
      <c r="R4" s="29" t="s">
        <v>61</v>
      </c>
      <c r="S4" s="35">
        <v>16916914882</v>
      </c>
      <c r="T4" s="36">
        <v>43071827</v>
      </c>
      <c r="U4" s="37">
        <v>983551827</v>
      </c>
      <c r="V4" s="31" t="s">
        <v>62</v>
      </c>
      <c r="W4" s="31" t="s">
        <v>63</v>
      </c>
      <c r="X4" s="31" t="s">
        <v>64</v>
      </c>
      <c r="Y4" s="38">
        <v>7054021</v>
      </c>
    </row>
    <row r="5" spans="1:25" ht="105" x14ac:dyDescent="0.25">
      <c r="A5" s="48">
        <v>9418568</v>
      </c>
      <c r="B5" s="49" t="s">
        <v>52</v>
      </c>
      <c r="C5" s="50" t="s">
        <v>65</v>
      </c>
      <c r="D5" s="49" t="s">
        <v>66</v>
      </c>
      <c r="E5" s="51" t="s">
        <v>67</v>
      </c>
      <c r="F5" s="51" t="s">
        <v>56</v>
      </c>
      <c r="G5" s="51"/>
      <c r="H5" s="51" t="s">
        <v>68</v>
      </c>
      <c r="I5" s="51" t="s">
        <v>69</v>
      </c>
      <c r="J5" s="49" t="s">
        <v>43</v>
      </c>
      <c r="K5" s="52">
        <v>18312</v>
      </c>
      <c r="L5" s="52">
        <v>34505</v>
      </c>
      <c r="M5" s="49">
        <v>40</v>
      </c>
      <c r="N5" s="49" t="s">
        <v>70</v>
      </c>
      <c r="O5" s="51" t="s">
        <v>71</v>
      </c>
      <c r="P5" s="53" t="e">
        <f>CONCATENATE([1]!Tabela_FREQUENCIA_05_01_12[[#This Row],[QUANTITATIVO]]," - ",[1]!Tabela_FREQUENCIA_05_01_12[[#This Row],[GERÊNCIA]])</f>
        <v>#REF!</v>
      </c>
      <c r="Q5" s="49">
        <v>754</v>
      </c>
      <c r="R5" s="49" t="s">
        <v>72</v>
      </c>
      <c r="S5" s="54">
        <v>70392684853</v>
      </c>
      <c r="T5" s="55">
        <v>49723026</v>
      </c>
      <c r="U5" s="56">
        <v>991024895</v>
      </c>
      <c r="V5" s="51" t="s">
        <v>73</v>
      </c>
      <c r="W5" s="51" t="s">
        <v>74</v>
      </c>
      <c r="X5" s="51" t="s">
        <v>64</v>
      </c>
      <c r="Y5" s="57">
        <v>7062032</v>
      </c>
    </row>
    <row r="6" spans="1:25" ht="105" x14ac:dyDescent="0.25">
      <c r="A6" s="28">
        <v>16129623</v>
      </c>
      <c r="B6" s="29" t="s">
        <v>66</v>
      </c>
      <c r="C6" s="30" t="s">
        <v>75</v>
      </c>
      <c r="D6" s="29" t="s">
        <v>76</v>
      </c>
      <c r="E6" s="31" t="s">
        <v>77</v>
      </c>
      <c r="F6" s="31" t="s">
        <v>78</v>
      </c>
      <c r="G6" s="31" t="s">
        <v>79</v>
      </c>
      <c r="H6" s="31" t="s">
        <v>79</v>
      </c>
      <c r="I6" s="31" t="s">
        <v>80</v>
      </c>
      <c r="J6" s="29" t="s">
        <v>43</v>
      </c>
      <c r="K6" s="32">
        <v>28715</v>
      </c>
      <c r="L6" s="32">
        <v>41519</v>
      </c>
      <c r="M6" s="29">
        <v>30</v>
      </c>
      <c r="N6" s="29" t="s">
        <v>81</v>
      </c>
      <c r="O6" s="33" t="s">
        <v>78</v>
      </c>
      <c r="P6" s="34" t="e">
        <f>CONCATENATE([1]!Tabela_FREQUENCIA_05_01_12[[#This Row],[QUANTITATIVO]]," - ",[1]!Tabela_FREQUENCIA_05_01_12[[#This Row],[GERÊNCIA]])</f>
        <v>#REF!</v>
      </c>
      <c r="Q6" s="29">
        <v>103</v>
      </c>
      <c r="R6" s="29" t="s">
        <v>82</v>
      </c>
      <c r="S6" s="35">
        <v>26468837812</v>
      </c>
      <c r="T6" s="36">
        <v>47595679</v>
      </c>
      <c r="U6" s="37" t="s">
        <v>83</v>
      </c>
      <c r="V6" s="31" t="s">
        <v>84</v>
      </c>
      <c r="W6" s="31" t="s">
        <v>85</v>
      </c>
      <c r="X6" s="31" t="s">
        <v>86</v>
      </c>
      <c r="Y6" s="38">
        <v>8655410</v>
      </c>
    </row>
    <row r="7" spans="1:25" ht="75" x14ac:dyDescent="0.25">
      <c r="A7" s="39">
        <v>8371258</v>
      </c>
      <c r="B7" s="40" t="s">
        <v>38</v>
      </c>
      <c r="C7" s="41" t="s">
        <v>87</v>
      </c>
      <c r="D7" s="40" t="s">
        <v>49</v>
      </c>
      <c r="E7" s="42" t="s">
        <v>88</v>
      </c>
      <c r="F7" s="42" t="s">
        <v>89</v>
      </c>
      <c r="G7" s="42" t="s">
        <v>90</v>
      </c>
      <c r="H7" s="42" t="s">
        <v>91</v>
      </c>
      <c r="I7" s="42" t="s">
        <v>92</v>
      </c>
      <c r="J7" s="40" t="s">
        <v>43</v>
      </c>
      <c r="K7" s="43">
        <v>22765</v>
      </c>
      <c r="L7" s="43">
        <v>40396</v>
      </c>
      <c r="M7" s="40">
        <v>30</v>
      </c>
      <c r="N7" s="40" t="s">
        <v>93</v>
      </c>
      <c r="O7" s="33" t="s">
        <v>89</v>
      </c>
      <c r="P7" s="34" t="e">
        <f>CONCATENATE([1]!Tabela_FREQUENCIA_05_01_12[[#This Row],[QUANTITATIVO]]," - ",[1]!Tabela_FREQUENCIA_05_01_12[[#This Row],[GERÊNCIA]])</f>
        <v>#REF!</v>
      </c>
      <c r="Q7" s="40">
        <v>817</v>
      </c>
      <c r="R7" s="40" t="s">
        <v>94</v>
      </c>
      <c r="S7" s="44">
        <v>5498179804</v>
      </c>
      <c r="T7" s="45">
        <v>23041715</v>
      </c>
      <c r="U7" s="46">
        <v>979735730</v>
      </c>
      <c r="V7" s="42" t="s">
        <v>95</v>
      </c>
      <c r="W7" s="42" t="s">
        <v>96</v>
      </c>
      <c r="X7" s="42" t="s">
        <v>64</v>
      </c>
      <c r="Y7" s="47">
        <v>7062125</v>
      </c>
    </row>
    <row r="8" spans="1:25" ht="75" x14ac:dyDescent="0.25">
      <c r="A8" s="48">
        <v>2991408</v>
      </c>
      <c r="B8" s="49">
        <v>1</v>
      </c>
      <c r="C8" s="50">
        <v>7669037</v>
      </c>
      <c r="D8" s="49">
        <v>0</v>
      </c>
      <c r="E8" s="51" t="s">
        <v>97</v>
      </c>
      <c r="F8" s="51" t="s">
        <v>98</v>
      </c>
      <c r="G8" s="51"/>
      <c r="H8" s="51"/>
      <c r="I8" s="51"/>
      <c r="J8" s="49"/>
      <c r="K8" s="52"/>
      <c r="L8" s="52"/>
      <c r="M8" s="49"/>
      <c r="N8" s="49"/>
      <c r="O8" s="51" t="s">
        <v>99</v>
      </c>
      <c r="P8" s="53" t="e">
        <f>CONCATENATE([1]!Tabela_FREQUENCIA_05_01_12[[#This Row],[QUANTITATIVO]]," - ",[1]!Tabela_FREQUENCIA_05_01_12[[#This Row],[GERÊNCIA]])</f>
        <v>#REF!</v>
      </c>
      <c r="Q8" s="49"/>
      <c r="R8" s="49"/>
      <c r="S8" s="54">
        <v>65070615815</v>
      </c>
      <c r="T8" s="55"/>
      <c r="U8" s="56"/>
      <c r="V8" s="51"/>
      <c r="W8" s="51"/>
      <c r="X8" s="51"/>
      <c r="Y8" s="57"/>
    </row>
    <row r="9" spans="1:25" ht="120" x14ac:dyDescent="0.25">
      <c r="A9" s="58">
        <v>6939351</v>
      </c>
      <c r="B9" s="49" t="s">
        <v>52</v>
      </c>
      <c r="C9" s="50" t="s">
        <v>100</v>
      </c>
      <c r="D9" s="49" t="s">
        <v>101</v>
      </c>
      <c r="E9" s="51" t="s">
        <v>102</v>
      </c>
      <c r="F9" s="51" t="s">
        <v>103</v>
      </c>
      <c r="G9" s="51" t="s">
        <v>104</v>
      </c>
      <c r="H9" s="51" t="s">
        <v>105</v>
      </c>
      <c r="I9" s="51" t="s">
        <v>59</v>
      </c>
      <c r="J9" s="49" t="s">
        <v>106</v>
      </c>
      <c r="K9" s="52">
        <v>20016</v>
      </c>
      <c r="L9" s="52">
        <v>31383</v>
      </c>
      <c r="M9" s="49">
        <v>30</v>
      </c>
      <c r="N9" s="49" t="s">
        <v>93</v>
      </c>
      <c r="O9" s="51" t="s">
        <v>107</v>
      </c>
      <c r="P9" s="53" t="e">
        <f>CONCATENATE([1]!Tabela_FREQUENCIA_05_01_12[[#This Row],[QUANTITATIVO]]," - ",[1]!Tabela_FREQUENCIA_05_01_12[[#This Row],[GERÊNCIA]])</f>
        <v>#REF!</v>
      </c>
      <c r="Q9" s="49">
        <v>11</v>
      </c>
      <c r="R9" s="49" t="s">
        <v>108</v>
      </c>
      <c r="S9" s="54">
        <v>68010010863</v>
      </c>
      <c r="T9" s="55">
        <v>43071594</v>
      </c>
      <c r="U9" s="56">
        <v>960354160</v>
      </c>
      <c r="V9" s="51" t="s">
        <v>109</v>
      </c>
      <c r="W9" s="51" t="s">
        <v>110</v>
      </c>
      <c r="X9" s="51" t="s">
        <v>64</v>
      </c>
      <c r="Y9" s="57">
        <v>7097270</v>
      </c>
    </row>
    <row r="10" spans="1:25" ht="75" x14ac:dyDescent="0.25">
      <c r="A10" s="28">
        <v>13124705</v>
      </c>
      <c r="B10" s="29" t="s">
        <v>38</v>
      </c>
      <c r="C10" s="30" t="s">
        <v>111</v>
      </c>
      <c r="D10" s="29" t="s">
        <v>66</v>
      </c>
      <c r="E10" s="31" t="s">
        <v>112</v>
      </c>
      <c r="F10" s="31" t="s">
        <v>113</v>
      </c>
      <c r="G10" s="31" t="s">
        <v>114</v>
      </c>
      <c r="H10" s="31" t="s">
        <v>114</v>
      </c>
      <c r="I10" s="31" t="s">
        <v>115</v>
      </c>
      <c r="J10" s="29" t="s">
        <v>43</v>
      </c>
      <c r="K10" s="32">
        <v>28437</v>
      </c>
      <c r="L10" s="32">
        <v>38491</v>
      </c>
      <c r="M10" s="29">
        <v>20</v>
      </c>
      <c r="N10" s="29" t="s">
        <v>116</v>
      </c>
      <c r="O10" s="33" t="s">
        <v>113</v>
      </c>
      <c r="P10" s="34" t="e">
        <f>CONCATENATE([1]!Tabela_FREQUENCIA_05_01_12[[#This Row],[QUANTITATIVO]]," - ",[1]!Tabela_FREQUENCIA_05_01_12[[#This Row],[GERÊNCIA]])</f>
        <v>#REF!</v>
      </c>
      <c r="Q10" s="29">
        <v>39</v>
      </c>
      <c r="R10" s="29" t="s">
        <v>117</v>
      </c>
      <c r="S10" s="35">
        <v>26564601824</v>
      </c>
      <c r="T10" s="36">
        <v>24567954</v>
      </c>
      <c r="U10" s="37">
        <v>960457580</v>
      </c>
      <c r="V10" s="31" t="s">
        <v>118</v>
      </c>
      <c r="W10" s="31" t="s">
        <v>119</v>
      </c>
      <c r="X10" s="31" t="s">
        <v>64</v>
      </c>
      <c r="Y10" s="38">
        <v>7135018</v>
      </c>
    </row>
    <row r="11" spans="1:25" ht="60" x14ac:dyDescent="0.25">
      <c r="A11" s="39">
        <v>7284020</v>
      </c>
      <c r="B11" s="40" t="s">
        <v>52</v>
      </c>
      <c r="C11" s="41" t="s">
        <v>120</v>
      </c>
      <c r="D11" s="40" t="s">
        <v>121</v>
      </c>
      <c r="E11" s="42" t="s">
        <v>122</v>
      </c>
      <c r="F11" s="42" t="s">
        <v>56</v>
      </c>
      <c r="G11" s="42" t="s">
        <v>123</v>
      </c>
      <c r="H11" s="42" t="s">
        <v>124</v>
      </c>
      <c r="I11" s="42" t="s">
        <v>125</v>
      </c>
      <c r="J11" s="40" t="s">
        <v>106</v>
      </c>
      <c r="K11" s="43">
        <v>20137</v>
      </c>
      <c r="L11" s="43">
        <v>32665</v>
      </c>
      <c r="M11" s="40">
        <v>30</v>
      </c>
      <c r="N11" s="40" t="s">
        <v>60</v>
      </c>
      <c r="O11" s="33" t="s">
        <v>56</v>
      </c>
      <c r="P11" s="34" t="e">
        <f>CONCATENATE([1]!Tabela_FREQUENCIA_05_01_12[[#This Row],[QUANTITATIVO]]," - ",[1]!Tabela_FREQUENCIA_05_01_12[[#This Row],[GERÊNCIA]])</f>
        <v>#REF!</v>
      </c>
      <c r="Q11" s="40">
        <v>565</v>
      </c>
      <c r="R11" s="40" t="s">
        <v>126</v>
      </c>
      <c r="S11" s="44">
        <v>14535591830</v>
      </c>
      <c r="T11" s="45">
        <v>24993975</v>
      </c>
      <c r="U11" s="46"/>
      <c r="V11" s="42" t="s">
        <v>127</v>
      </c>
      <c r="W11" s="42" t="s">
        <v>128</v>
      </c>
      <c r="X11" s="42" t="s">
        <v>64</v>
      </c>
      <c r="Y11" s="47">
        <v>7244210</v>
      </c>
    </row>
    <row r="12" spans="1:25" ht="120" x14ac:dyDescent="0.25">
      <c r="A12" s="28">
        <v>14737127</v>
      </c>
      <c r="B12" s="29" t="s">
        <v>66</v>
      </c>
      <c r="C12" s="30" t="s">
        <v>129</v>
      </c>
      <c r="D12" s="29" t="s">
        <v>121</v>
      </c>
      <c r="E12" s="31" t="s">
        <v>130</v>
      </c>
      <c r="F12" s="31" t="s">
        <v>89</v>
      </c>
      <c r="G12" s="31" t="s">
        <v>79</v>
      </c>
      <c r="H12" s="31" t="s">
        <v>79</v>
      </c>
      <c r="I12" s="31" t="s">
        <v>80</v>
      </c>
      <c r="J12" s="29" t="s">
        <v>43</v>
      </c>
      <c r="K12" s="32">
        <v>25778</v>
      </c>
      <c r="L12" s="32">
        <v>40787</v>
      </c>
      <c r="M12" s="29">
        <v>30</v>
      </c>
      <c r="N12" s="29" t="s">
        <v>93</v>
      </c>
      <c r="O12" s="33" t="s">
        <v>89</v>
      </c>
      <c r="P12" s="34" t="e">
        <f>CONCATENATE([1]!Tabela_FREQUENCIA_05_01_12[[#This Row],[QUANTITATIVO]]," - ",[1]!Tabela_FREQUENCIA_05_01_12[[#This Row],[GERÊNCIA]])</f>
        <v>#REF!</v>
      </c>
      <c r="Q12" s="29">
        <v>1110</v>
      </c>
      <c r="R12" s="29" t="s">
        <v>131</v>
      </c>
      <c r="S12" s="35">
        <v>13291458877</v>
      </c>
      <c r="T12" s="36">
        <v>24971804</v>
      </c>
      <c r="U12" s="37">
        <v>965581078</v>
      </c>
      <c r="V12" s="31" t="s">
        <v>132</v>
      </c>
      <c r="W12" s="31" t="s">
        <v>74</v>
      </c>
      <c r="X12" s="31" t="s">
        <v>64</v>
      </c>
      <c r="Y12" s="38">
        <v>7080021</v>
      </c>
    </row>
    <row r="13" spans="1:25" ht="90" x14ac:dyDescent="0.25">
      <c r="A13" s="59">
        <v>11385716</v>
      </c>
      <c r="B13" s="60" t="s">
        <v>52</v>
      </c>
      <c r="C13" s="61" t="s">
        <v>133</v>
      </c>
      <c r="D13" s="60" t="s">
        <v>49</v>
      </c>
      <c r="E13" s="62" t="s">
        <v>134</v>
      </c>
      <c r="F13" s="62" t="s">
        <v>135</v>
      </c>
      <c r="G13" s="62"/>
      <c r="H13" s="62" t="s">
        <v>136</v>
      </c>
      <c r="I13" s="62" t="s">
        <v>115</v>
      </c>
      <c r="J13" s="60" t="s">
        <v>137</v>
      </c>
      <c r="K13" s="63">
        <v>28472</v>
      </c>
      <c r="L13" s="63">
        <v>36102</v>
      </c>
      <c r="M13" s="60">
        <v>30</v>
      </c>
      <c r="N13" s="60" t="s">
        <v>93</v>
      </c>
      <c r="O13" s="62" t="s">
        <v>138</v>
      </c>
      <c r="P13" s="64" t="e">
        <f>CONCATENATE([1]!Tabela_FREQUENCIA_05_01_12[[#This Row],[QUANTITATIVO]]," - ",[1]!Tabela_FREQUENCIA_05_01_12[[#This Row],[GERÊNCIA]])</f>
        <v>#REF!</v>
      </c>
      <c r="Q13" s="60">
        <v>457</v>
      </c>
      <c r="R13" s="60" t="s">
        <v>139</v>
      </c>
      <c r="S13" s="65">
        <v>27268646860</v>
      </c>
      <c r="T13" s="66">
        <v>29823604</v>
      </c>
      <c r="U13" s="67">
        <v>984618875</v>
      </c>
      <c r="V13" s="62" t="s">
        <v>140</v>
      </c>
      <c r="W13" s="62" t="s">
        <v>141</v>
      </c>
      <c r="X13" s="62" t="s">
        <v>142</v>
      </c>
      <c r="Y13" s="68">
        <v>2222000</v>
      </c>
    </row>
    <row r="14" spans="1:25" ht="90" x14ac:dyDescent="0.25">
      <c r="A14" s="28">
        <v>9548518</v>
      </c>
      <c r="B14" s="29" t="s">
        <v>52</v>
      </c>
      <c r="C14" s="30" t="s">
        <v>143</v>
      </c>
      <c r="D14" s="29" t="s">
        <v>36</v>
      </c>
      <c r="E14" s="31" t="s">
        <v>144</v>
      </c>
      <c r="F14" s="31" t="s">
        <v>56</v>
      </c>
      <c r="G14" s="31" t="s">
        <v>58</v>
      </c>
      <c r="H14" s="31" t="s">
        <v>145</v>
      </c>
      <c r="I14" s="31" t="s">
        <v>59</v>
      </c>
      <c r="J14" s="29" t="s">
        <v>137</v>
      </c>
      <c r="K14" s="32">
        <v>26712</v>
      </c>
      <c r="L14" s="32">
        <v>34641</v>
      </c>
      <c r="M14" s="29">
        <v>30</v>
      </c>
      <c r="N14" s="29" t="s">
        <v>60</v>
      </c>
      <c r="O14" s="33" t="s">
        <v>56</v>
      </c>
      <c r="P14" s="34" t="e">
        <f>CONCATENATE([1]!Tabela_FREQUENCIA_05_01_12[[#This Row],[QUANTITATIVO]]," - ",[1]!Tabela_FREQUENCIA_05_01_12[[#This Row],[GERÊNCIA]])</f>
        <v>#REF!</v>
      </c>
      <c r="Q14" s="29">
        <v>1078</v>
      </c>
      <c r="R14" s="29" t="s">
        <v>146</v>
      </c>
      <c r="S14" s="35">
        <v>16046189810</v>
      </c>
      <c r="T14" s="36">
        <v>23033314</v>
      </c>
      <c r="U14" s="37" t="s">
        <v>147</v>
      </c>
      <c r="V14" s="31" t="s">
        <v>148</v>
      </c>
      <c r="W14" s="31" t="s">
        <v>149</v>
      </c>
      <c r="X14" s="31" t="s">
        <v>64</v>
      </c>
      <c r="Y14" s="38">
        <v>7243470</v>
      </c>
    </row>
    <row r="15" spans="1:25" ht="60" x14ac:dyDescent="0.25">
      <c r="A15" s="39">
        <v>8138450</v>
      </c>
      <c r="B15" s="40" t="s">
        <v>52</v>
      </c>
      <c r="C15" s="41" t="s">
        <v>150</v>
      </c>
      <c r="D15" s="40" t="s">
        <v>36</v>
      </c>
      <c r="E15" s="42" t="s">
        <v>151</v>
      </c>
      <c r="F15" s="42" t="s">
        <v>135</v>
      </c>
      <c r="G15" s="42" t="s">
        <v>152</v>
      </c>
      <c r="H15" s="42" t="s">
        <v>124</v>
      </c>
      <c r="I15" s="42" t="s">
        <v>92</v>
      </c>
      <c r="J15" s="40" t="s">
        <v>137</v>
      </c>
      <c r="K15" s="43">
        <v>25944</v>
      </c>
      <c r="L15" s="43">
        <v>33680</v>
      </c>
      <c r="M15" s="40">
        <v>40</v>
      </c>
      <c r="N15" s="40" t="s">
        <v>153</v>
      </c>
      <c r="O15" s="33" t="s">
        <v>135</v>
      </c>
      <c r="P15" s="34" t="e">
        <f>CONCATENATE([1]!Tabela_FREQUENCIA_05_01_12[[#This Row],[QUANTITATIVO]]," - ",[1]!Tabela_FREQUENCIA_05_01_12[[#This Row],[GERÊNCIA]])</f>
        <v>#REF!</v>
      </c>
      <c r="Q15" s="40">
        <v>622</v>
      </c>
      <c r="R15" s="40" t="s">
        <v>154</v>
      </c>
      <c r="S15" s="44">
        <v>16045419898</v>
      </c>
      <c r="T15" s="45">
        <v>24681315</v>
      </c>
      <c r="U15" s="46">
        <v>983183643</v>
      </c>
      <c r="V15" s="42" t="s">
        <v>155</v>
      </c>
      <c r="W15" s="42" t="s">
        <v>156</v>
      </c>
      <c r="X15" s="42" t="s">
        <v>64</v>
      </c>
      <c r="Y15" s="47">
        <v>7091250</v>
      </c>
    </row>
    <row r="16" spans="1:25" ht="90" x14ac:dyDescent="0.25">
      <c r="A16" s="28">
        <v>9152088</v>
      </c>
      <c r="B16" s="29" t="s">
        <v>52</v>
      </c>
      <c r="C16" s="30" t="s">
        <v>157</v>
      </c>
      <c r="D16" s="29"/>
      <c r="E16" s="31" t="s">
        <v>158</v>
      </c>
      <c r="F16" s="31" t="s">
        <v>135</v>
      </c>
      <c r="G16" s="31" t="s">
        <v>159</v>
      </c>
      <c r="H16" s="31" t="s">
        <v>160</v>
      </c>
      <c r="I16" s="31" t="s">
        <v>59</v>
      </c>
      <c r="J16" s="29" t="s">
        <v>43</v>
      </c>
      <c r="K16" s="32">
        <v>25799</v>
      </c>
      <c r="L16" s="32">
        <v>34345</v>
      </c>
      <c r="M16" s="29">
        <v>30</v>
      </c>
      <c r="N16" s="29" t="s">
        <v>161</v>
      </c>
      <c r="O16" s="33" t="s">
        <v>135</v>
      </c>
      <c r="P16" s="34" t="e">
        <f>CONCATENATE([1]!Tabela_FREQUENCIA_05_01_12[[#This Row],[QUANTITATIVO]]," - ",[1]!Tabela_FREQUENCIA_05_01_12[[#This Row],[GERÊNCIA]])</f>
        <v>#REF!</v>
      </c>
      <c r="Q16" s="29">
        <v>755</v>
      </c>
      <c r="R16" s="29" t="s">
        <v>162</v>
      </c>
      <c r="S16" s="35">
        <v>15326045800</v>
      </c>
      <c r="T16" s="36">
        <v>24322378</v>
      </c>
      <c r="U16" s="37">
        <v>981313170</v>
      </c>
      <c r="V16" s="31" t="s">
        <v>163</v>
      </c>
      <c r="W16" s="31" t="s">
        <v>164</v>
      </c>
      <c r="X16" s="31" t="s">
        <v>64</v>
      </c>
      <c r="Y16" s="38">
        <v>7171100</v>
      </c>
    </row>
    <row r="17" spans="1:25" ht="105" x14ac:dyDescent="0.25">
      <c r="A17" s="69">
        <v>15473454</v>
      </c>
      <c r="B17" s="70">
        <v>1</v>
      </c>
      <c r="C17" s="71">
        <v>25964992</v>
      </c>
      <c r="D17" s="70">
        <v>2</v>
      </c>
      <c r="E17" s="72" t="s">
        <v>165</v>
      </c>
      <c r="F17" s="72" t="s">
        <v>166</v>
      </c>
      <c r="G17" s="72"/>
      <c r="H17" s="72"/>
      <c r="I17" s="72" t="s">
        <v>167</v>
      </c>
      <c r="J17" s="70" t="s">
        <v>43</v>
      </c>
      <c r="K17" s="73"/>
      <c r="L17" s="73"/>
      <c r="M17" s="70"/>
      <c r="N17" s="70"/>
      <c r="O17" s="72" t="s">
        <v>168</v>
      </c>
      <c r="P17" s="74" t="e">
        <f>CONCATENATE([1]!Tabela_FREQUENCIA_05_01_12[[#This Row],[QUANTITATIVO]]," - ",[1]!Tabela_FREQUENCIA_05_01_12[[#This Row],[GERÊNCIA]])</f>
        <v>#REF!</v>
      </c>
      <c r="Q17" s="70"/>
      <c r="R17" s="70"/>
      <c r="S17" s="75"/>
      <c r="T17" s="76"/>
      <c r="U17" s="77"/>
      <c r="V17" s="72"/>
      <c r="W17" s="72"/>
      <c r="X17" s="72"/>
      <c r="Y17" s="78"/>
    </row>
    <row r="18" spans="1:25" ht="90" x14ac:dyDescent="0.25">
      <c r="A18" s="28">
        <v>14889183</v>
      </c>
      <c r="B18" s="29" t="s">
        <v>52</v>
      </c>
      <c r="C18" s="30" t="s">
        <v>169</v>
      </c>
      <c r="D18" s="29" t="s">
        <v>49</v>
      </c>
      <c r="E18" s="31" t="s">
        <v>170</v>
      </c>
      <c r="F18" s="31" t="s">
        <v>89</v>
      </c>
      <c r="G18" s="31" t="s">
        <v>171</v>
      </c>
      <c r="H18" s="31" t="s">
        <v>171</v>
      </c>
      <c r="I18" s="31" t="s">
        <v>80</v>
      </c>
      <c r="J18" s="29" t="s">
        <v>43</v>
      </c>
      <c r="K18" s="32">
        <v>27968</v>
      </c>
      <c r="L18" s="32">
        <v>40400</v>
      </c>
      <c r="M18" s="29">
        <v>30</v>
      </c>
      <c r="N18" s="29" t="s">
        <v>93</v>
      </c>
      <c r="O18" s="33" t="s">
        <v>89</v>
      </c>
      <c r="P18" s="34" t="e">
        <f>CONCATENATE([1]!Tabela_FREQUENCIA_05_01_12[[#This Row],[QUANTITATIVO]]," - ",[1]!Tabela_FREQUENCIA_05_01_12[[#This Row],[GERÊNCIA]])</f>
        <v>#REF!</v>
      </c>
      <c r="Q18" s="29">
        <v>848</v>
      </c>
      <c r="R18" s="29" t="s">
        <v>172</v>
      </c>
      <c r="S18" s="35">
        <v>26131011800</v>
      </c>
      <c r="T18" s="36">
        <v>24360893</v>
      </c>
      <c r="U18" s="37">
        <v>961009028</v>
      </c>
      <c r="V18" s="31" t="s">
        <v>173</v>
      </c>
      <c r="W18" s="31" t="s">
        <v>174</v>
      </c>
      <c r="X18" s="31" t="s">
        <v>64</v>
      </c>
      <c r="Y18" s="38">
        <v>7179840</v>
      </c>
    </row>
    <row r="19" spans="1:25" ht="90" x14ac:dyDescent="0.25">
      <c r="A19" s="39">
        <v>10228860</v>
      </c>
      <c r="B19" s="40" t="s">
        <v>175</v>
      </c>
      <c r="C19" s="41" t="s">
        <v>176</v>
      </c>
      <c r="D19" s="40" t="s">
        <v>101</v>
      </c>
      <c r="E19" s="42" t="s">
        <v>177</v>
      </c>
      <c r="F19" s="42" t="s">
        <v>40</v>
      </c>
      <c r="G19" s="42" t="s">
        <v>171</v>
      </c>
      <c r="H19" s="42" t="s">
        <v>171</v>
      </c>
      <c r="I19" s="42" t="s">
        <v>80</v>
      </c>
      <c r="J19" s="40" t="s">
        <v>137</v>
      </c>
      <c r="K19" s="43">
        <v>25981</v>
      </c>
      <c r="L19" s="43">
        <v>36115</v>
      </c>
      <c r="M19" s="40">
        <v>24</v>
      </c>
      <c r="N19" s="40" t="s">
        <v>178</v>
      </c>
      <c r="O19" s="33" t="s">
        <v>40</v>
      </c>
      <c r="P19" s="34" t="e">
        <f>CONCATENATE([1]!Tabela_FREQUENCIA_05_01_12[[#This Row],[QUANTITATIVO]]," - ",[1]!Tabela_FREQUENCIA_05_01_12[[#This Row],[GERÊNCIA]])</f>
        <v>#REF!</v>
      </c>
      <c r="Q19" s="40">
        <v>556</v>
      </c>
      <c r="R19" s="40" t="s">
        <v>179</v>
      </c>
      <c r="S19" s="44">
        <v>25008881850</v>
      </c>
      <c r="T19" s="45">
        <v>22750825</v>
      </c>
      <c r="U19" s="46">
        <v>996200539</v>
      </c>
      <c r="V19" s="42" t="s">
        <v>180</v>
      </c>
      <c r="W19" s="42" t="s">
        <v>181</v>
      </c>
      <c r="X19" s="42" t="s">
        <v>142</v>
      </c>
      <c r="Y19" s="47">
        <v>4142010</v>
      </c>
    </row>
    <row r="20" spans="1:25" ht="105" x14ac:dyDescent="0.25">
      <c r="A20" s="79">
        <v>3794325</v>
      </c>
      <c r="B20" s="80" t="s">
        <v>52</v>
      </c>
      <c r="C20" s="81" t="s">
        <v>182</v>
      </c>
      <c r="D20" s="80" t="s">
        <v>76</v>
      </c>
      <c r="E20" s="82" t="s">
        <v>183</v>
      </c>
      <c r="F20" s="82" t="s">
        <v>56</v>
      </c>
      <c r="G20" s="82" t="s">
        <v>184</v>
      </c>
      <c r="H20" s="82" t="s">
        <v>124</v>
      </c>
      <c r="I20" s="82" t="s">
        <v>115</v>
      </c>
      <c r="J20" s="80" t="s">
        <v>137</v>
      </c>
      <c r="K20" s="83">
        <v>21822</v>
      </c>
      <c r="L20" s="83">
        <v>30558</v>
      </c>
      <c r="M20" s="80">
        <v>30</v>
      </c>
      <c r="N20" s="80" t="s">
        <v>60</v>
      </c>
      <c r="O20" s="82" t="s">
        <v>185</v>
      </c>
      <c r="P20" s="84" t="e">
        <f>CONCATENATE([1]!Tabela_FREQUENCIA_05_01_12[[#This Row],[QUANTITATIVO]]," - ",[1]!Tabela_FREQUENCIA_05_01_12[[#This Row],[GERÊNCIA]])</f>
        <v>#REF!</v>
      </c>
      <c r="Q20" s="80">
        <v>167</v>
      </c>
      <c r="R20" s="80" t="s">
        <v>186</v>
      </c>
      <c r="S20" s="85">
        <v>584165870</v>
      </c>
      <c r="T20" s="86">
        <v>22291399</v>
      </c>
      <c r="U20" s="87">
        <v>961318242</v>
      </c>
      <c r="V20" s="82" t="s">
        <v>187</v>
      </c>
      <c r="W20" s="82" t="s">
        <v>188</v>
      </c>
      <c r="X20" s="82" t="s">
        <v>64</v>
      </c>
      <c r="Y20" s="88">
        <v>7050170</v>
      </c>
    </row>
    <row r="21" spans="1:25" ht="90" x14ac:dyDescent="0.25">
      <c r="A21" s="39">
        <v>7245762</v>
      </c>
      <c r="B21" s="40" t="s">
        <v>52</v>
      </c>
      <c r="C21" s="41" t="s">
        <v>189</v>
      </c>
      <c r="D21" s="40"/>
      <c r="E21" s="42" t="s">
        <v>190</v>
      </c>
      <c r="F21" s="42" t="s">
        <v>103</v>
      </c>
      <c r="G21" s="42" t="s">
        <v>191</v>
      </c>
      <c r="H21" s="42" t="s">
        <v>191</v>
      </c>
      <c r="I21" s="42" t="s">
        <v>69</v>
      </c>
      <c r="J21" s="40" t="s">
        <v>106</v>
      </c>
      <c r="K21" s="43">
        <v>24107</v>
      </c>
      <c r="L21" s="43">
        <v>32694</v>
      </c>
      <c r="M21" s="40">
        <v>30</v>
      </c>
      <c r="N21" s="40" t="s">
        <v>93</v>
      </c>
      <c r="O21" s="33" t="s">
        <v>103</v>
      </c>
      <c r="P21" s="34" t="e">
        <f>CONCATENATE([1]!Tabela_FREQUENCIA_05_01_12[[#This Row],[QUANTITATIVO]]," - ",[1]!Tabela_FREQUENCIA_05_01_12[[#This Row],[GERÊNCIA]])</f>
        <v>#REF!</v>
      </c>
      <c r="Q21" s="40">
        <v>94</v>
      </c>
      <c r="R21" s="40" t="s">
        <v>192</v>
      </c>
      <c r="S21" s="44">
        <v>6710370801</v>
      </c>
      <c r="T21" s="45">
        <v>24564629</v>
      </c>
      <c r="U21" s="46">
        <v>966722643</v>
      </c>
      <c r="V21" s="42" t="s">
        <v>193</v>
      </c>
      <c r="W21" s="42" t="s">
        <v>194</v>
      </c>
      <c r="X21" s="42" t="s">
        <v>64</v>
      </c>
      <c r="Y21" s="47">
        <v>7124580</v>
      </c>
    </row>
    <row r="22" spans="1:25" ht="75" x14ac:dyDescent="0.25">
      <c r="A22" s="28">
        <v>4112325</v>
      </c>
      <c r="B22" s="29" t="s">
        <v>52</v>
      </c>
      <c r="C22" s="30" t="s">
        <v>195</v>
      </c>
      <c r="D22" s="29" t="s">
        <v>101</v>
      </c>
      <c r="E22" s="31" t="s">
        <v>196</v>
      </c>
      <c r="F22" s="31" t="s">
        <v>197</v>
      </c>
      <c r="G22" s="31" t="s">
        <v>198</v>
      </c>
      <c r="H22" s="31" t="s">
        <v>199</v>
      </c>
      <c r="I22" s="31" t="s">
        <v>92</v>
      </c>
      <c r="J22" s="29" t="s">
        <v>43</v>
      </c>
      <c r="K22" s="32">
        <v>19420</v>
      </c>
      <c r="L22" s="32">
        <v>30725</v>
      </c>
      <c r="M22" s="29">
        <v>24</v>
      </c>
      <c r="N22" s="29" t="s">
        <v>200</v>
      </c>
      <c r="O22" s="33" t="s">
        <v>197</v>
      </c>
      <c r="P22" s="34" t="e">
        <f>CONCATENATE([1]!Tabela_FREQUENCIA_05_01_12[[#This Row],[QUANTITATIVO]]," - ",[1]!Tabela_FREQUENCIA_05_01_12[[#This Row],[GERÊNCIA]])</f>
        <v>#REF!</v>
      </c>
      <c r="Q22" s="29">
        <v>334</v>
      </c>
      <c r="R22" s="29" t="s">
        <v>201</v>
      </c>
      <c r="S22" s="35">
        <v>57619050868</v>
      </c>
      <c r="T22" s="36">
        <v>39060646</v>
      </c>
      <c r="U22" s="37">
        <v>994462310</v>
      </c>
      <c r="V22" s="31" t="s">
        <v>202</v>
      </c>
      <c r="W22" s="31" t="s">
        <v>203</v>
      </c>
      <c r="X22" s="31" t="s">
        <v>142</v>
      </c>
      <c r="Y22" s="38" t="s">
        <v>204</v>
      </c>
    </row>
    <row r="23" spans="1:25" ht="75" x14ac:dyDescent="0.25">
      <c r="A23" s="39">
        <v>14888877</v>
      </c>
      <c r="B23" s="40" t="s">
        <v>52</v>
      </c>
      <c r="C23" s="41" t="s">
        <v>205</v>
      </c>
      <c r="D23" s="40" t="s">
        <v>206</v>
      </c>
      <c r="E23" s="42" t="s">
        <v>207</v>
      </c>
      <c r="F23" s="42" t="s">
        <v>89</v>
      </c>
      <c r="G23" s="42" t="s">
        <v>208</v>
      </c>
      <c r="H23" s="42" t="s">
        <v>91</v>
      </c>
      <c r="I23" s="42" t="s">
        <v>92</v>
      </c>
      <c r="J23" s="40" t="s">
        <v>43</v>
      </c>
      <c r="K23" s="43">
        <v>24804</v>
      </c>
      <c r="L23" s="43">
        <v>40400</v>
      </c>
      <c r="M23" s="40">
        <v>30</v>
      </c>
      <c r="N23" s="40" t="s">
        <v>209</v>
      </c>
      <c r="O23" s="33" t="s">
        <v>89</v>
      </c>
      <c r="P23" s="34" t="e">
        <f>CONCATENATE([1]!Tabela_FREQUENCIA_05_01_12[[#This Row],[QUANTITATIVO]]," - ",[1]!Tabela_FREQUENCIA_05_01_12[[#This Row],[GERÊNCIA]])</f>
        <v>#REF!</v>
      </c>
      <c r="Q23" s="40">
        <v>524</v>
      </c>
      <c r="R23" s="40" t="s">
        <v>210</v>
      </c>
      <c r="S23" s="44">
        <v>9750224825</v>
      </c>
      <c r="T23" s="45">
        <v>24858826</v>
      </c>
      <c r="U23" s="46">
        <v>946471937</v>
      </c>
      <c r="V23" s="42" t="s">
        <v>211</v>
      </c>
      <c r="W23" s="42" t="s">
        <v>212</v>
      </c>
      <c r="X23" s="42" t="s">
        <v>142</v>
      </c>
      <c r="Y23" s="47">
        <v>2278020</v>
      </c>
    </row>
    <row r="24" spans="1:25" ht="75" x14ac:dyDescent="0.25">
      <c r="A24" s="48">
        <v>9576770</v>
      </c>
      <c r="B24" s="49">
        <v>1</v>
      </c>
      <c r="C24" s="50">
        <v>23373901</v>
      </c>
      <c r="D24" s="49">
        <v>4</v>
      </c>
      <c r="E24" s="51" t="s">
        <v>213</v>
      </c>
      <c r="F24" s="51" t="s">
        <v>56</v>
      </c>
      <c r="G24" s="51"/>
      <c r="H24" s="51"/>
      <c r="I24" s="51"/>
      <c r="J24" s="49"/>
      <c r="K24" s="52"/>
      <c r="L24" s="52"/>
      <c r="M24" s="49"/>
      <c r="N24" s="49"/>
      <c r="O24" s="51" t="s">
        <v>71</v>
      </c>
      <c r="P24" s="53" t="e">
        <f>CONCATENATE([1]!Tabela_FREQUENCIA_05_01_12[[#This Row],[QUANTITATIVO]]," - ",[1]!Tabela_FREQUENCIA_05_01_12[[#This Row],[GERÊNCIA]])</f>
        <v>#REF!</v>
      </c>
      <c r="Q24" s="49"/>
      <c r="R24" s="49">
        <v>12208638125</v>
      </c>
      <c r="S24" s="54">
        <v>6693800831</v>
      </c>
      <c r="T24" s="55"/>
      <c r="U24" s="56"/>
      <c r="V24" s="51"/>
      <c r="W24" s="51"/>
      <c r="X24" s="51"/>
      <c r="Y24" s="57"/>
    </row>
    <row r="25" spans="1:25" ht="90" x14ac:dyDescent="0.25">
      <c r="A25" s="39">
        <v>13416534</v>
      </c>
      <c r="B25" s="40" t="s">
        <v>38</v>
      </c>
      <c r="C25" s="41" t="s">
        <v>214</v>
      </c>
      <c r="D25" s="40" t="s">
        <v>38</v>
      </c>
      <c r="E25" s="42" t="s">
        <v>215</v>
      </c>
      <c r="F25" s="42" t="s">
        <v>89</v>
      </c>
      <c r="G25" s="42"/>
      <c r="H25" s="42"/>
      <c r="I25" s="42" t="s">
        <v>80</v>
      </c>
      <c r="J25" s="40" t="s">
        <v>43</v>
      </c>
      <c r="K25" s="43">
        <v>29706</v>
      </c>
      <c r="L25" s="43">
        <v>38873</v>
      </c>
      <c r="M25" s="40">
        <v>30</v>
      </c>
      <c r="N25" s="40" t="s">
        <v>93</v>
      </c>
      <c r="O25" s="33" t="s">
        <v>89</v>
      </c>
      <c r="P25" s="34" t="e">
        <f>CONCATENATE([1]!Tabela_FREQUENCIA_05_01_12[[#This Row],[QUANTITATIVO]]," - ",[1]!Tabela_FREQUENCIA_05_01_12[[#This Row],[GERÊNCIA]])</f>
        <v>#REF!</v>
      </c>
      <c r="Q25" s="40">
        <v>763</v>
      </c>
      <c r="R25" s="40" t="s">
        <v>216</v>
      </c>
      <c r="S25" s="44">
        <v>28126789840</v>
      </c>
      <c r="T25" s="45">
        <v>32974334</v>
      </c>
      <c r="U25" s="46">
        <v>965003724</v>
      </c>
      <c r="V25" s="42" t="s">
        <v>217</v>
      </c>
      <c r="W25" s="42" t="s">
        <v>218</v>
      </c>
      <c r="X25" s="42" t="s">
        <v>142</v>
      </c>
      <c r="Y25" s="47">
        <v>3711001</v>
      </c>
    </row>
    <row r="26" spans="1:25" ht="105" x14ac:dyDescent="0.25">
      <c r="A26" s="28">
        <v>16636697</v>
      </c>
      <c r="B26" s="29">
        <v>1</v>
      </c>
      <c r="C26" s="89">
        <v>36067264</v>
      </c>
      <c r="D26" s="29">
        <v>4</v>
      </c>
      <c r="E26" s="31" t="s">
        <v>219</v>
      </c>
      <c r="F26" s="31" t="s">
        <v>220</v>
      </c>
      <c r="G26" s="31" t="s">
        <v>221</v>
      </c>
      <c r="H26" s="31" t="s">
        <v>222</v>
      </c>
      <c r="I26" s="31" t="s">
        <v>223</v>
      </c>
      <c r="J26" s="29" t="s">
        <v>43</v>
      </c>
      <c r="K26" s="32">
        <v>34969</v>
      </c>
      <c r="L26" s="32">
        <v>42212</v>
      </c>
      <c r="M26" s="29">
        <v>30</v>
      </c>
      <c r="N26" s="29" t="s">
        <v>224</v>
      </c>
      <c r="O26" s="33" t="s">
        <v>220</v>
      </c>
      <c r="P26" s="34" t="e">
        <f>CONCATENATE([1]!Tabela_FREQUENCIA_05_01_12[[#This Row],[QUANTITATIVO]]," - ",[1]!Tabela_FREQUENCIA_05_01_12[[#This Row],[GERÊNCIA]])</f>
        <v>#REF!</v>
      </c>
      <c r="Q26" s="29">
        <v>1072</v>
      </c>
      <c r="R26" s="29">
        <v>20788600316</v>
      </c>
      <c r="S26" s="35">
        <v>37447453846</v>
      </c>
      <c r="T26" s="36">
        <v>29922419</v>
      </c>
      <c r="U26" s="37">
        <v>977240460</v>
      </c>
      <c r="V26" s="31" t="s">
        <v>225</v>
      </c>
      <c r="W26" s="31" t="s">
        <v>226</v>
      </c>
      <c r="X26" s="31" t="s">
        <v>142</v>
      </c>
      <c r="Y26" s="38">
        <v>2327180</v>
      </c>
    </row>
    <row r="27" spans="1:25" ht="75" x14ac:dyDescent="0.25">
      <c r="A27" s="39">
        <v>12982428</v>
      </c>
      <c r="B27" s="40">
        <v>3</v>
      </c>
      <c r="C27" s="41" t="s">
        <v>227</v>
      </c>
      <c r="D27" s="40" t="s">
        <v>206</v>
      </c>
      <c r="E27" s="42" t="s">
        <v>228</v>
      </c>
      <c r="F27" s="42" t="s">
        <v>229</v>
      </c>
      <c r="G27" s="42" t="s">
        <v>114</v>
      </c>
      <c r="H27" s="42" t="s">
        <v>114</v>
      </c>
      <c r="I27" s="42" t="s">
        <v>115</v>
      </c>
      <c r="J27" s="40" t="s">
        <v>43</v>
      </c>
      <c r="K27" s="43">
        <v>28647</v>
      </c>
      <c r="L27" s="43">
        <v>41988</v>
      </c>
      <c r="M27" s="40">
        <v>30</v>
      </c>
      <c r="N27" s="40" t="s">
        <v>60</v>
      </c>
      <c r="O27" s="33" t="s">
        <v>229</v>
      </c>
      <c r="P27" s="34" t="e">
        <f>CONCATENATE([1]!Tabela_FREQUENCIA_05_01_12[[#This Row],[QUANTITATIVO]]," - ",[1]!Tabela_FREQUENCIA_05_01_12[[#This Row],[GERÊNCIA]])</f>
        <v>#REF!</v>
      </c>
      <c r="Q27" s="40">
        <v>800</v>
      </c>
      <c r="R27" s="40" t="s">
        <v>230</v>
      </c>
      <c r="S27" s="44">
        <v>26668962858</v>
      </c>
      <c r="T27" s="45">
        <v>20332041</v>
      </c>
      <c r="U27" s="46" t="s">
        <v>231</v>
      </c>
      <c r="V27" s="42" t="s">
        <v>232</v>
      </c>
      <c r="W27" s="42" t="s">
        <v>233</v>
      </c>
      <c r="X27" s="42" t="s">
        <v>142</v>
      </c>
      <c r="Y27" s="47">
        <v>8020370</v>
      </c>
    </row>
    <row r="28" spans="1:25" ht="75" x14ac:dyDescent="0.25">
      <c r="A28" s="28">
        <v>11369322</v>
      </c>
      <c r="B28" s="29" t="s">
        <v>52</v>
      </c>
      <c r="C28" s="30" t="s">
        <v>234</v>
      </c>
      <c r="D28" s="29"/>
      <c r="E28" s="31" t="s">
        <v>235</v>
      </c>
      <c r="F28" s="31" t="s">
        <v>229</v>
      </c>
      <c r="G28" s="31" t="s">
        <v>236</v>
      </c>
      <c r="H28" s="31" t="s">
        <v>237</v>
      </c>
      <c r="I28" s="31" t="s">
        <v>92</v>
      </c>
      <c r="J28" s="29" t="s">
        <v>137</v>
      </c>
      <c r="K28" s="32">
        <v>26234</v>
      </c>
      <c r="L28" s="32">
        <v>36054</v>
      </c>
      <c r="M28" s="29">
        <v>30</v>
      </c>
      <c r="N28" s="29" t="s">
        <v>60</v>
      </c>
      <c r="O28" s="33" t="s">
        <v>229</v>
      </c>
      <c r="P28" s="34" t="e">
        <f>CONCATENATE([1]!Tabela_FREQUENCIA_05_01_12[[#This Row],[QUANTITATIVO]]," - ",[1]!Tabela_FREQUENCIA_05_01_12[[#This Row],[GERÊNCIA]])</f>
        <v>#REF!</v>
      </c>
      <c r="Q28" s="29">
        <v>348</v>
      </c>
      <c r="R28" s="29" t="s">
        <v>238</v>
      </c>
      <c r="S28" s="35">
        <v>17422483814</v>
      </c>
      <c r="T28" s="36">
        <v>98676147</v>
      </c>
      <c r="U28" s="37">
        <v>986761473</v>
      </c>
      <c r="V28" s="31" t="s">
        <v>239</v>
      </c>
      <c r="W28" s="31" t="s">
        <v>240</v>
      </c>
      <c r="X28" s="31" t="s">
        <v>64</v>
      </c>
      <c r="Y28" s="38">
        <v>7133200</v>
      </c>
    </row>
    <row r="29" spans="1:25" ht="90" x14ac:dyDescent="0.25">
      <c r="A29" s="39">
        <v>14887885</v>
      </c>
      <c r="B29" s="40" t="s">
        <v>66</v>
      </c>
      <c r="C29" s="41" t="s">
        <v>241</v>
      </c>
      <c r="D29" s="40" t="s">
        <v>101</v>
      </c>
      <c r="E29" s="42" t="s">
        <v>242</v>
      </c>
      <c r="F29" s="42" t="s">
        <v>220</v>
      </c>
      <c r="G29" s="42" t="s">
        <v>243</v>
      </c>
      <c r="H29" s="42" t="s">
        <v>243</v>
      </c>
      <c r="I29" s="42" t="s">
        <v>42</v>
      </c>
      <c r="J29" s="40" t="s">
        <v>43</v>
      </c>
      <c r="K29" s="43">
        <v>28902</v>
      </c>
      <c r="L29" s="43">
        <v>40481</v>
      </c>
      <c r="M29" s="40">
        <v>30</v>
      </c>
      <c r="N29" s="40" t="s">
        <v>244</v>
      </c>
      <c r="O29" s="33" t="s">
        <v>220</v>
      </c>
      <c r="P29" s="34" t="e">
        <f>CONCATENATE([1]!Tabela_FREQUENCIA_05_01_12[[#This Row],[QUANTITATIVO]]," - ",[1]!Tabela_FREQUENCIA_05_01_12[[#This Row],[GERÊNCIA]])</f>
        <v>#REF!</v>
      </c>
      <c r="Q29" s="40">
        <v>1019</v>
      </c>
      <c r="R29" s="40" t="s">
        <v>245</v>
      </c>
      <c r="S29" s="44">
        <v>28126868805</v>
      </c>
      <c r="T29" s="45">
        <v>24664805</v>
      </c>
      <c r="U29" s="46">
        <v>973823213</v>
      </c>
      <c r="V29" s="42" t="s">
        <v>246</v>
      </c>
      <c r="W29" s="42" t="s">
        <v>247</v>
      </c>
      <c r="X29" s="42" t="s">
        <v>64</v>
      </c>
      <c r="Y29" s="47">
        <v>7151760</v>
      </c>
    </row>
    <row r="30" spans="1:25" ht="90" x14ac:dyDescent="0.25">
      <c r="A30" s="28">
        <v>14888865</v>
      </c>
      <c r="B30" s="29" t="s">
        <v>52</v>
      </c>
      <c r="C30" s="30" t="s">
        <v>248</v>
      </c>
      <c r="D30" s="29" t="s">
        <v>54</v>
      </c>
      <c r="E30" s="31" t="s">
        <v>249</v>
      </c>
      <c r="F30" s="31" t="s">
        <v>89</v>
      </c>
      <c r="G30" s="31"/>
      <c r="H30" s="31"/>
      <c r="I30" s="31" t="s">
        <v>59</v>
      </c>
      <c r="J30" s="29" t="s">
        <v>43</v>
      </c>
      <c r="K30" s="32">
        <v>28477</v>
      </c>
      <c r="L30" s="32">
        <v>40400</v>
      </c>
      <c r="M30" s="29">
        <v>30</v>
      </c>
      <c r="N30" s="29" t="s">
        <v>81</v>
      </c>
      <c r="O30" s="33" t="s">
        <v>89</v>
      </c>
      <c r="P30" s="34" t="e">
        <f>CONCATENATE([1]!Tabela_FREQUENCIA_05_01_12[[#This Row],[QUANTITATIVO]]," - ",[1]!Tabela_FREQUENCIA_05_01_12[[#This Row],[GERÊNCIA]])</f>
        <v>#REF!</v>
      </c>
      <c r="Q30" s="29">
        <v>369</v>
      </c>
      <c r="R30" s="29" t="s">
        <v>250</v>
      </c>
      <c r="S30" s="35">
        <v>19479264897</v>
      </c>
      <c r="T30" s="36">
        <v>24680555</v>
      </c>
      <c r="U30" s="37">
        <v>967526176</v>
      </c>
      <c r="V30" s="31" t="s">
        <v>251</v>
      </c>
      <c r="W30" s="31" t="s">
        <v>47</v>
      </c>
      <c r="X30" s="31" t="s">
        <v>64</v>
      </c>
      <c r="Y30" s="38">
        <v>7012050</v>
      </c>
    </row>
    <row r="31" spans="1:25" ht="90" x14ac:dyDescent="0.25">
      <c r="A31" s="39">
        <v>16503983</v>
      </c>
      <c r="B31" s="40" t="s">
        <v>52</v>
      </c>
      <c r="C31" s="41" t="s">
        <v>252</v>
      </c>
      <c r="D31" s="40" t="s">
        <v>206</v>
      </c>
      <c r="E31" s="42" t="s">
        <v>253</v>
      </c>
      <c r="F31" s="42" t="s">
        <v>98</v>
      </c>
      <c r="G31" s="42" t="s">
        <v>136</v>
      </c>
      <c r="H31" s="42" t="s">
        <v>136</v>
      </c>
      <c r="I31" s="42" t="s">
        <v>115</v>
      </c>
      <c r="J31" s="40" t="s">
        <v>43</v>
      </c>
      <c r="K31" s="43">
        <v>27505</v>
      </c>
      <c r="L31" s="43">
        <v>41988</v>
      </c>
      <c r="M31" s="40">
        <v>30</v>
      </c>
      <c r="N31" s="40" t="s">
        <v>254</v>
      </c>
      <c r="O31" s="33" t="s">
        <v>98</v>
      </c>
      <c r="P31" s="34" t="e">
        <f>CONCATENATE([1]!Tabela_FREQUENCIA_05_01_12[[#This Row],[QUANTITATIVO]]," - ",[1]!Tabela_FREQUENCIA_05_01_12[[#This Row],[GERÊNCIA]])</f>
        <v>#REF!</v>
      </c>
      <c r="Q31" s="40">
        <v>729</v>
      </c>
      <c r="R31" s="40" t="s">
        <v>255</v>
      </c>
      <c r="S31" s="44">
        <v>27051483889</v>
      </c>
      <c r="T31" s="45">
        <v>20863336</v>
      </c>
      <c r="U31" s="46" t="s">
        <v>256</v>
      </c>
      <c r="V31" s="42" t="s">
        <v>257</v>
      </c>
      <c r="W31" s="42" t="s">
        <v>258</v>
      </c>
      <c r="X31" s="42" t="s">
        <v>64</v>
      </c>
      <c r="Y31" s="47">
        <v>7123290</v>
      </c>
    </row>
    <row r="32" spans="1:25" ht="90" x14ac:dyDescent="0.25">
      <c r="A32" s="28">
        <v>12281220</v>
      </c>
      <c r="B32" s="29" t="s">
        <v>52</v>
      </c>
      <c r="C32" s="30" t="s">
        <v>259</v>
      </c>
      <c r="D32" s="29" t="s">
        <v>54</v>
      </c>
      <c r="E32" s="31" t="s">
        <v>260</v>
      </c>
      <c r="F32" s="31" t="s">
        <v>98</v>
      </c>
      <c r="G32" s="31" t="s">
        <v>261</v>
      </c>
      <c r="H32" s="31" t="s">
        <v>124</v>
      </c>
      <c r="I32" s="31" t="s">
        <v>92</v>
      </c>
      <c r="J32" s="29" t="s">
        <v>137</v>
      </c>
      <c r="K32" s="32">
        <v>26367</v>
      </c>
      <c r="L32" s="32">
        <v>37405</v>
      </c>
      <c r="M32" s="29">
        <v>30</v>
      </c>
      <c r="N32" s="29" t="s">
        <v>93</v>
      </c>
      <c r="O32" s="33" t="s">
        <v>98</v>
      </c>
      <c r="P32" s="34" t="e">
        <f>CONCATENATE([1]!Tabela_FREQUENCIA_05_01_12[[#This Row],[QUANTITATIVO]]," - ",[1]!Tabela_FREQUENCIA_05_01_12[[#This Row],[GERÊNCIA]])</f>
        <v>#REF!</v>
      </c>
      <c r="Q32" s="29">
        <v>908</v>
      </c>
      <c r="R32" s="29" t="s">
        <v>262</v>
      </c>
      <c r="S32" s="35">
        <v>15376614859</v>
      </c>
      <c r="T32" s="36">
        <v>37942537</v>
      </c>
      <c r="U32" s="37" t="s">
        <v>263</v>
      </c>
      <c r="V32" s="31" t="s">
        <v>264</v>
      </c>
      <c r="W32" s="31" t="s">
        <v>265</v>
      </c>
      <c r="X32" s="31" t="s">
        <v>142</v>
      </c>
      <c r="Y32" s="38">
        <v>3378060</v>
      </c>
    </row>
    <row r="33" spans="1:25" ht="105" x14ac:dyDescent="0.25">
      <c r="A33" s="39">
        <v>15686838</v>
      </c>
      <c r="B33" s="40" t="s">
        <v>52</v>
      </c>
      <c r="C33" s="41" t="s">
        <v>266</v>
      </c>
      <c r="D33" s="40" t="s">
        <v>54</v>
      </c>
      <c r="E33" s="42" t="s">
        <v>267</v>
      </c>
      <c r="F33" s="42" t="s">
        <v>268</v>
      </c>
      <c r="G33" s="42" t="s">
        <v>79</v>
      </c>
      <c r="H33" s="42" t="s">
        <v>79</v>
      </c>
      <c r="I33" s="42" t="s">
        <v>80</v>
      </c>
      <c r="J33" s="40" t="s">
        <v>43</v>
      </c>
      <c r="K33" s="43">
        <v>26899</v>
      </c>
      <c r="L33" s="43">
        <v>41120</v>
      </c>
      <c r="M33" s="40">
        <v>24</v>
      </c>
      <c r="N33" s="40" t="s">
        <v>269</v>
      </c>
      <c r="O33" s="33" t="s">
        <v>268</v>
      </c>
      <c r="P33" s="34" t="e">
        <f>CONCATENATE([1]!Tabela_FREQUENCIA_05_01_12[[#This Row],[QUANTITATIVO]]," - ",[1]!Tabela_FREQUENCIA_05_01_12[[#This Row],[GERÊNCIA]])</f>
        <v>#REF!</v>
      </c>
      <c r="Q33" s="40">
        <v>1150</v>
      </c>
      <c r="R33" s="40" t="s">
        <v>270</v>
      </c>
      <c r="S33" s="44">
        <v>18454628827</v>
      </c>
      <c r="T33" s="45">
        <v>40161959</v>
      </c>
      <c r="U33" s="46">
        <v>993140222</v>
      </c>
      <c r="V33" s="42" t="s">
        <v>271</v>
      </c>
      <c r="W33" s="42" t="s">
        <v>272</v>
      </c>
      <c r="X33" s="42" t="s">
        <v>273</v>
      </c>
      <c r="Y33" s="47">
        <v>13262490</v>
      </c>
    </row>
    <row r="34" spans="1:25" ht="90" x14ac:dyDescent="0.25">
      <c r="A34" s="28">
        <v>13988402</v>
      </c>
      <c r="B34" s="29" t="s">
        <v>52</v>
      </c>
      <c r="C34" s="30" t="s">
        <v>274</v>
      </c>
      <c r="D34" s="29" t="s">
        <v>36</v>
      </c>
      <c r="E34" s="31" t="s">
        <v>275</v>
      </c>
      <c r="F34" s="31" t="s">
        <v>113</v>
      </c>
      <c r="G34" s="31" t="s">
        <v>114</v>
      </c>
      <c r="H34" s="31" t="s">
        <v>114</v>
      </c>
      <c r="I34" s="31" t="s">
        <v>115</v>
      </c>
      <c r="J34" s="29" t="s">
        <v>43</v>
      </c>
      <c r="K34" s="32">
        <v>28878</v>
      </c>
      <c r="L34" s="32">
        <v>39503</v>
      </c>
      <c r="M34" s="29">
        <v>20</v>
      </c>
      <c r="N34" s="29" t="s">
        <v>276</v>
      </c>
      <c r="O34" s="33" t="s">
        <v>113</v>
      </c>
      <c r="P34" s="34" t="e">
        <f>CONCATENATE([1]!Tabela_FREQUENCIA_05_01_12[[#This Row],[QUANTITATIVO]]," - ",[1]!Tabela_FREQUENCIA_05_01_12[[#This Row],[GERÊNCIA]])</f>
        <v>#REF!</v>
      </c>
      <c r="Q34" s="29">
        <v>572</v>
      </c>
      <c r="R34" s="29" t="s">
        <v>277</v>
      </c>
      <c r="S34" s="35">
        <v>26669138806</v>
      </c>
      <c r="T34" s="36">
        <v>50112300</v>
      </c>
      <c r="U34" s="37">
        <v>961514276</v>
      </c>
      <c r="V34" s="31" t="s">
        <v>278</v>
      </c>
      <c r="W34" s="31" t="s">
        <v>279</v>
      </c>
      <c r="X34" s="31" t="s">
        <v>142</v>
      </c>
      <c r="Y34" s="38">
        <v>4316060</v>
      </c>
    </row>
    <row r="35" spans="1:25" ht="90" x14ac:dyDescent="0.25">
      <c r="A35" s="39">
        <v>12054630</v>
      </c>
      <c r="B35" s="40" t="s">
        <v>38</v>
      </c>
      <c r="C35" s="41" t="s">
        <v>280</v>
      </c>
      <c r="D35" s="40" t="s">
        <v>206</v>
      </c>
      <c r="E35" s="42" t="s">
        <v>281</v>
      </c>
      <c r="F35" s="42" t="s">
        <v>89</v>
      </c>
      <c r="G35" s="42" t="s">
        <v>282</v>
      </c>
      <c r="H35" s="42" t="s">
        <v>283</v>
      </c>
      <c r="I35" s="42" t="s">
        <v>115</v>
      </c>
      <c r="J35" s="40" t="s">
        <v>137</v>
      </c>
      <c r="K35" s="43">
        <v>26330</v>
      </c>
      <c r="L35" s="43">
        <v>37085</v>
      </c>
      <c r="M35" s="40">
        <v>30</v>
      </c>
      <c r="N35" s="40" t="s">
        <v>81</v>
      </c>
      <c r="O35" s="33" t="s">
        <v>89</v>
      </c>
      <c r="P35" s="34" t="e">
        <f>CONCATENATE([1]!Tabela_FREQUENCIA_05_01_12[[#This Row],[QUANTITATIVO]]," - ",[1]!Tabela_FREQUENCIA_05_01_12[[#This Row],[GERÊNCIA]])</f>
        <v>#REF!</v>
      </c>
      <c r="Q35" s="40">
        <v>859</v>
      </c>
      <c r="R35" s="40" t="s">
        <v>284</v>
      </c>
      <c r="S35" s="44">
        <v>16641204839</v>
      </c>
      <c r="T35" s="45">
        <v>41078573</v>
      </c>
      <c r="U35" s="46"/>
      <c r="V35" s="42" t="s">
        <v>285</v>
      </c>
      <c r="W35" s="42" t="s">
        <v>286</v>
      </c>
      <c r="X35" s="42" t="s">
        <v>142</v>
      </c>
      <c r="Y35" s="47">
        <v>2319150</v>
      </c>
    </row>
    <row r="36" spans="1:25" ht="90" x14ac:dyDescent="0.25">
      <c r="A36" s="28">
        <v>14889249</v>
      </c>
      <c r="B36" s="29" t="s">
        <v>52</v>
      </c>
      <c r="C36" s="30" t="s">
        <v>287</v>
      </c>
      <c r="D36" s="29" t="s">
        <v>101</v>
      </c>
      <c r="E36" s="31" t="s">
        <v>288</v>
      </c>
      <c r="F36" s="31" t="s">
        <v>89</v>
      </c>
      <c r="G36" s="31" t="s">
        <v>171</v>
      </c>
      <c r="H36" s="31" t="s">
        <v>171</v>
      </c>
      <c r="I36" s="31" t="s">
        <v>80</v>
      </c>
      <c r="J36" s="29" t="s">
        <v>43</v>
      </c>
      <c r="K36" s="32">
        <v>29068</v>
      </c>
      <c r="L36" s="32">
        <v>40400</v>
      </c>
      <c r="M36" s="29">
        <v>30</v>
      </c>
      <c r="N36" s="29" t="s">
        <v>93</v>
      </c>
      <c r="O36" s="33" t="s">
        <v>89</v>
      </c>
      <c r="P36" s="34" t="e">
        <f>CONCATENATE([1]!Tabela_FREQUENCIA_05_01_12[[#This Row],[QUANTITATIVO]]," - ",[1]!Tabela_FREQUENCIA_05_01_12[[#This Row],[GERÊNCIA]])</f>
        <v>#REF!</v>
      </c>
      <c r="Q36" s="29">
        <v>679</v>
      </c>
      <c r="R36" s="29" t="s">
        <v>289</v>
      </c>
      <c r="S36" s="35">
        <v>28471569841</v>
      </c>
      <c r="T36" s="36">
        <v>49652192</v>
      </c>
      <c r="U36" s="37">
        <v>958272224</v>
      </c>
      <c r="V36" s="31" t="s">
        <v>290</v>
      </c>
      <c r="W36" s="31" t="s">
        <v>291</v>
      </c>
      <c r="X36" s="31" t="s">
        <v>64</v>
      </c>
      <c r="Y36" s="38">
        <v>7244370</v>
      </c>
    </row>
    <row r="37" spans="1:25" ht="75" x14ac:dyDescent="0.25">
      <c r="A37" s="39">
        <v>14738466</v>
      </c>
      <c r="B37" s="40" t="s">
        <v>66</v>
      </c>
      <c r="C37" s="41" t="s">
        <v>292</v>
      </c>
      <c r="D37" s="40" t="s">
        <v>49</v>
      </c>
      <c r="E37" s="42" t="s">
        <v>293</v>
      </c>
      <c r="F37" s="42" t="s">
        <v>89</v>
      </c>
      <c r="G37" s="42" t="s">
        <v>90</v>
      </c>
      <c r="H37" s="42" t="s">
        <v>91</v>
      </c>
      <c r="I37" s="42" t="s">
        <v>92</v>
      </c>
      <c r="J37" s="40" t="s">
        <v>43</v>
      </c>
      <c r="K37" s="43">
        <v>29136</v>
      </c>
      <c r="L37" s="43">
        <v>40725</v>
      </c>
      <c r="M37" s="40">
        <v>30</v>
      </c>
      <c r="N37" s="40" t="s">
        <v>294</v>
      </c>
      <c r="O37" s="33" t="s">
        <v>89</v>
      </c>
      <c r="P37" s="34" t="e">
        <f>CONCATENATE([1]!Tabela_FREQUENCIA_05_01_12[[#This Row],[QUANTITATIVO]]," - ",[1]!Tabela_FREQUENCIA_05_01_12[[#This Row],[GERÊNCIA]])</f>
        <v>#REF!</v>
      </c>
      <c r="Q37" s="40">
        <v>784</v>
      </c>
      <c r="R37" s="40" t="s">
        <v>295</v>
      </c>
      <c r="S37" s="44">
        <v>21311138897</v>
      </c>
      <c r="T37" s="45"/>
      <c r="U37" s="46">
        <v>983668256</v>
      </c>
      <c r="V37" s="42" t="s">
        <v>296</v>
      </c>
      <c r="W37" s="42" t="s">
        <v>297</v>
      </c>
      <c r="X37" s="42" t="s">
        <v>142</v>
      </c>
      <c r="Y37" s="47">
        <v>3807330</v>
      </c>
    </row>
    <row r="38" spans="1:25" ht="60" x14ac:dyDescent="0.25">
      <c r="A38" s="28">
        <v>8201936</v>
      </c>
      <c r="B38" s="29" t="s">
        <v>66</v>
      </c>
      <c r="C38" s="30" t="s">
        <v>298</v>
      </c>
      <c r="D38" s="29">
        <v>0</v>
      </c>
      <c r="E38" s="31" t="s">
        <v>299</v>
      </c>
      <c r="F38" s="31" t="s">
        <v>135</v>
      </c>
      <c r="G38" s="31" t="s">
        <v>41</v>
      </c>
      <c r="H38" s="31" t="s">
        <v>41</v>
      </c>
      <c r="I38" s="31" t="s">
        <v>42</v>
      </c>
      <c r="J38" s="29" t="s">
        <v>43</v>
      </c>
      <c r="K38" s="32">
        <v>26939</v>
      </c>
      <c r="L38" s="32">
        <v>33750</v>
      </c>
      <c r="M38" s="29">
        <v>40</v>
      </c>
      <c r="N38" s="29" t="s">
        <v>93</v>
      </c>
      <c r="O38" s="33" t="s">
        <v>135</v>
      </c>
      <c r="P38" s="34" t="e">
        <f>CONCATENATE([1]!Tabela_FREQUENCIA_05_01_12[[#This Row],[QUANTITATIVO]]," - ",[1]!Tabela_FREQUENCIA_05_01_12[[#This Row],[GERÊNCIA]])</f>
        <v>#REF!</v>
      </c>
      <c r="Q38" s="29">
        <v>189</v>
      </c>
      <c r="R38" s="29" t="s">
        <v>300</v>
      </c>
      <c r="S38" s="35">
        <v>14859503848</v>
      </c>
      <c r="T38" s="36">
        <v>24662660</v>
      </c>
      <c r="U38" s="37">
        <v>969691802</v>
      </c>
      <c r="V38" s="31" t="s">
        <v>301</v>
      </c>
      <c r="W38" s="31" t="s">
        <v>302</v>
      </c>
      <c r="X38" s="31" t="s">
        <v>64</v>
      </c>
      <c r="Y38" s="38">
        <v>7154100</v>
      </c>
    </row>
    <row r="39" spans="1:25" ht="90" x14ac:dyDescent="0.25">
      <c r="A39" s="39">
        <v>16380162</v>
      </c>
      <c r="B39" s="40" t="s">
        <v>52</v>
      </c>
      <c r="C39" s="41" t="s">
        <v>303</v>
      </c>
      <c r="D39" s="40" t="s">
        <v>36</v>
      </c>
      <c r="E39" s="42" t="s">
        <v>304</v>
      </c>
      <c r="F39" s="42" t="s">
        <v>268</v>
      </c>
      <c r="G39" s="42" t="s">
        <v>171</v>
      </c>
      <c r="H39" s="42" t="s">
        <v>171</v>
      </c>
      <c r="I39" s="42" t="s">
        <v>80</v>
      </c>
      <c r="J39" s="40" t="s">
        <v>43</v>
      </c>
      <c r="K39" s="43">
        <v>27489</v>
      </c>
      <c r="L39" s="43">
        <v>41751</v>
      </c>
      <c r="M39" s="40">
        <v>20</v>
      </c>
      <c r="N39" s="40" t="s">
        <v>305</v>
      </c>
      <c r="O39" s="33" t="s">
        <v>268</v>
      </c>
      <c r="P39" s="34" t="e">
        <f>CONCATENATE([1]!Tabela_FREQUENCIA_05_01_12[[#This Row],[QUANTITATIVO]]," - ",[1]!Tabela_FREQUENCIA_05_01_12[[#This Row],[GERÊNCIA]])</f>
        <v>#REF!</v>
      </c>
      <c r="Q39" s="40">
        <v>480</v>
      </c>
      <c r="R39" s="40" t="s">
        <v>306</v>
      </c>
      <c r="S39" s="44">
        <v>25337462822</v>
      </c>
      <c r="T39" s="45">
        <v>43010227</v>
      </c>
      <c r="U39" s="46">
        <v>970733393</v>
      </c>
      <c r="V39" s="42" t="s">
        <v>307</v>
      </c>
      <c r="W39" s="42" t="s">
        <v>308</v>
      </c>
      <c r="X39" s="42" t="s">
        <v>142</v>
      </c>
      <c r="Y39" s="47">
        <v>4101300</v>
      </c>
    </row>
    <row r="40" spans="1:25" ht="90" x14ac:dyDescent="0.25">
      <c r="A40" s="28">
        <v>14889171</v>
      </c>
      <c r="B40" s="29" t="s">
        <v>52</v>
      </c>
      <c r="C40" s="30" t="s">
        <v>309</v>
      </c>
      <c r="D40" s="29" t="s">
        <v>206</v>
      </c>
      <c r="E40" s="31" t="s">
        <v>310</v>
      </c>
      <c r="F40" s="31" t="s">
        <v>89</v>
      </c>
      <c r="G40" s="31" t="s">
        <v>171</v>
      </c>
      <c r="H40" s="31" t="s">
        <v>171</v>
      </c>
      <c r="I40" s="31" t="s">
        <v>80</v>
      </c>
      <c r="J40" s="29" t="s">
        <v>43</v>
      </c>
      <c r="K40" s="32">
        <v>26029</v>
      </c>
      <c r="L40" s="32">
        <v>40400</v>
      </c>
      <c r="M40" s="29">
        <v>30</v>
      </c>
      <c r="N40" s="29" t="s">
        <v>294</v>
      </c>
      <c r="O40" s="33" t="s">
        <v>89</v>
      </c>
      <c r="P40" s="34" t="e">
        <f>CONCATENATE([1]!Tabela_FREQUENCIA_05_01_12[[#This Row],[QUANTITATIVO]]," - ",[1]!Tabela_FREQUENCIA_05_01_12[[#This Row],[GERÊNCIA]])</f>
        <v>#REF!</v>
      </c>
      <c r="Q40" s="29">
        <v>484</v>
      </c>
      <c r="R40" s="29" t="s">
        <v>311</v>
      </c>
      <c r="S40" s="35">
        <v>11422043835</v>
      </c>
      <c r="T40" s="36">
        <v>24958516</v>
      </c>
      <c r="U40" s="37">
        <v>994518386</v>
      </c>
      <c r="V40" s="31" t="s">
        <v>312</v>
      </c>
      <c r="W40" s="31" t="s">
        <v>313</v>
      </c>
      <c r="X40" s="31" t="s">
        <v>142</v>
      </c>
      <c r="Y40" s="38">
        <v>3658060</v>
      </c>
    </row>
    <row r="41" spans="1:25" ht="90" x14ac:dyDescent="0.25">
      <c r="A41" s="39">
        <v>8204226</v>
      </c>
      <c r="B41" s="40" t="s">
        <v>38</v>
      </c>
      <c r="C41" s="41" t="s">
        <v>314</v>
      </c>
      <c r="D41" s="40" t="s">
        <v>121</v>
      </c>
      <c r="E41" s="42" t="s">
        <v>315</v>
      </c>
      <c r="F41" s="42" t="s">
        <v>316</v>
      </c>
      <c r="G41" s="42" t="s">
        <v>317</v>
      </c>
      <c r="H41" s="42" t="s">
        <v>199</v>
      </c>
      <c r="I41" s="42" t="s">
        <v>92</v>
      </c>
      <c r="J41" s="40" t="s">
        <v>137</v>
      </c>
      <c r="K41" s="43">
        <v>20641</v>
      </c>
      <c r="L41" s="43">
        <v>33778</v>
      </c>
      <c r="M41" s="40">
        <v>30</v>
      </c>
      <c r="N41" s="40" t="s">
        <v>318</v>
      </c>
      <c r="O41" s="33" t="s">
        <v>40</v>
      </c>
      <c r="P41" s="34" t="e">
        <f>CONCATENATE([1]!Tabela_FREQUENCIA_05_01_12[[#This Row],[QUANTITATIVO]]," - ",[1]!Tabela_FREQUENCIA_05_01_12[[#This Row],[GERÊNCIA]])</f>
        <v>#REF!</v>
      </c>
      <c r="Q41" s="40">
        <v>668</v>
      </c>
      <c r="R41" s="40">
        <v>12340212806</v>
      </c>
      <c r="S41" s="44">
        <v>1235347800</v>
      </c>
      <c r="T41" s="45">
        <v>44854352</v>
      </c>
      <c r="U41" s="46">
        <v>999418869</v>
      </c>
      <c r="V41" s="42" t="s">
        <v>319</v>
      </c>
      <c r="W41" s="42" t="s">
        <v>320</v>
      </c>
      <c r="X41" s="42" t="s">
        <v>48</v>
      </c>
      <c r="Y41" s="47">
        <v>7600000</v>
      </c>
    </row>
    <row r="42" spans="1:25" ht="90" x14ac:dyDescent="0.25">
      <c r="A42" s="28">
        <v>9576861</v>
      </c>
      <c r="B42" s="29" t="s">
        <v>52</v>
      </c>
      <c r="C42" s="30" t="s">
        <v>321</v>
      </c>
      <c r="D42" s="29"/>
      <c r="E42" s="31" t="s">
        <v>322</v>
      </c>
      <c r="F42" s="31" t="s">
        <v>323</v>
      </c>
      <c r="G42" s="31" t="s">
        <v>136</v>
      </c>
      <c r="H42" s="31" t="s">
        <v>136</v>
      </c>
      <c r="I42" s="31" t="s">
        <v>115</v>
      </c>
      <c r="J42" s="29" t="s">
        <v>43</v>
      </c>
      <c r="K42" s="32">
        <v>23849</v>
      </c>
      <c r="L42" s="32">
        <v>34642</v>
      </c>
      <c r="M42" s="29">
        <v>30</v>
      </c>
      <c r="N42" s="29" t="s">
        <v>324</v>
      </c>
      <c r="O42" s="33" t="s">
        <v>323</v>
      </c>
      <c r="P42" s="34" t="e">
        <f>CONCATENATE([1]!Tabela_FREQUENCIA_05_01_12[[#This Row],[QUANTITATIVO]]," - ",[1]!Tabela_FREQUENCIA_05_01_12[[#This Row],[GERÊNCIA]])</f>
        <v>#REF!</v>
      </c>
      <c r="Q42" s="29">
        <v>483</v>
      </c>
      <c r="R42" s="29" t="s">
        <v>325</v>
      </c>
      <c r="S42" s="35">
        <v>7452577809</v>
      </c>
      <c r="T42" s="36">
        <v>29535593</v>
      </c>
      <c r="U42" s="37">
        <v>991914679</v>
      </c>
      <c r="V42" s="31" t="s">
        <v>326</v>
      </c>
      <c r="W42" s="31" t="s">
        <v>327</v>
      </c>
      <c r="X42" s="31" t="s">
        <v>142</v>
      </c>
      <c r="Y42" s="38">
        <v>2352100</v>
      </c>
    </row>
    <row r="43" spans="1:25" ht="90" x14ac:dyDescent="0.25">
      <c r="A43" s="39">
        <v>8180556</v>
      </c>
      <c r="B43" s="40" t="s">
        <v>66</v>
      </c>
      <c r="C43" s="41" t="s">
        <v>328</v>
      </c>
      <c r="D43" s="40" t="s">
        <v>121</v>
      </c>
      <c r="E43" s="42" t="s">
        <v>329</v>
      </c>
      <c r="F43" s="42" t="s">
        <v>330</v>
      </c>
      <c r="G43" s="42" t="s">
        <v>331</v>
      </c>
      <c r="H43" s="42" t="s">
        <v>283</v>
      </c>
      <c r="I43" s="42" t="s">
        <v>115</v>
      </c>
      <c r="J43" s="40" t="s">
        <v>137</v>
      </c>
      <c r="K43" s="43">
        <v>20854</v>
      </c>
      <c r="L43" s="43">
        <v>33808</v>
      </c>
      <c r="M43" s="40">
        <v>20</v>
      </c>
      <c r="N43" s="40" t="s">
        <v>81</v>
      </c>
      <c r="O43" s="33" t="s">
        <v>330</v>
      </c>
      <c r="P43" s="34" t="e">
        <f>CONCATENATE([1]!Tabela_FREQUENCIA_05_01_12[[#This Row],[QUANTITATIVO]]," - ",[1]!Tabela_FREQUENCIA_05_01_12[[#This Row],[GERÊNCIA]])</f>
        <v>#REF!</v>
      </c>
      <c r="Q43" s="40">
        <v>883</v>
      </c>
      <c r="R43" s="40" t="s">
        <v>332</v>
      </c>
      <c r="S43" s="44">
        <v>4730922808</v>
      </c>
      <c r="T43" s="45">
        <v>23041260</v>
      </c>
      <c r="U43" s="46">
        <v>970990294</v>
      </c>
      <c r="V43" s="42" t="s">
        <v>333</v>
      </c>
      <c r="W43" s="42" t="s">
        <v>334</v>
      </c>
      <c r="X43" s="42" t="s">
        <v>64</v>
      </c>
      <c r="Y43" s="47">
        <v>7083010</v>
      </c>
    </row>
    <row r="44" spans="1:25" ht="90" x14ac:dyDescent="0.25">
      <c r="A44" s="28">
        <v>16504320</v>
      </c>
      <c r="B44" s="29" t="s">
        <v>52</v>
      </c>
      <c r="C44" s="30" t="s">
        <v>335</v>
      </c>
      <c r="D44" s="29" t="s">
        <v>206</v>
      </c>
      <c r="E44" s="31" t="s">
        <v>336</v>
      </c>
      <c r="F44" s="31" t="s">
        <v>220</v>
      </c>
      <c r="G44" s="31" t="s">
        <v>58</v>
      </c>
      <c r="H44" s="31" t="s">
        <v>124</v>
      </c>
      <c r="I44" s="31" t="s">
        <v>59</v>
      </c>
      <c r="J44" s="29" t="s">
        <v>43</v>
      </c>
      <c r="K44" s="32">
        <v>30920</v>
      </c>
      <c r="L44" s="32">
        <v>41988</v>
      </c>
      <c r="M44" s="29">
        <v>30</v>
      </c>
      <c r="N44" s="29" t="s">
        <v>161</v>
      </c>
      <c r="O44" s="33" t="s">
        <v>220</v>
      </c>
      <c r="P44" s="34" t="e">
        <f>CONCATENATE([1]!Tabela_FREQUENCIA_05_01_12[[#This Row],[QUANTITATIVO]]," - ",[1]!Tabela_FREQUENCIA_05_01_12[[#This Row],[GERÊNCIA]])</f>
        <v>#REF!</v>
      </c>
      <c r="Q44" s="29">
        <v>169</v>
      </c>
      <c r="R44" s="29" t="s">
        <v>337</v>
      </c>
      <c r="S44" s="35">
        <v>32905281898</v>
      </c>
      <c r="T44" s="36">
        <v>24921858</v>
      </c>
      <c r="U44" s="37">
        <v>965319088</v>
      </c>
      <c r="V44" s="31" t="s">
        <v>338</v>
      </c>
      <c r="W44" s="31" t="s">
        <v>339</v>
      </c>
      <c r="X44" s="31" t="s">
        <v>64</v>
      </c>
      <c r="Y44" s="38">
        <v>7194340</v>
      </c>
    </row>
    <row r="45" spans="1:25" ht="60" x14ac:dyDescent="0.25">
      <c r="A45" s="39">
        <v>15476534</v>
      </c>
      <c r="B45" s="40">
        <v>2</v>
      </c>
      <c r="C45" s="41" t="s">
        <v>340</v>
      </c>
      <c r="D45" s="40" t="s">
        <v>121</v>
      </c>
      <c r="E45" s="42" t="s">
        <v>341</v>
      </c>
      <c r="F45" s="42" t="s">
        <v>268</v>
      </c>
      <c r="G45" s="42" t="s">
        <v>342</v>
      </c>
      <c r="H45" s="42" t="s">
        <v>343</v>
      </c>
      <c r="I45" s="42" t="s">
        <v>59</v>
      </c>
      <c r="J45" s="40" t="s">
        <v>43</v>
      </c>
      <c r="K45" s="43">
        <v>28819</v>
      </c>
      <c r="L45" s="43">
        <v>40998</v>
      </c>
      <c r="M45" s="40">
        <v>20</v>
      </c>
      <c r="N45" s="40" t="s">
        <v>344</v>
      </c>
      <c r="O45" s="33" t="s">
        <v>268</v>
      </c>
      <c r="P45" s="34" t="e">
        <f>CONCATENATE([1]!Tabela_FREQUENCIA_05_01_12[[#This Row],[QUANTITATIVO]]," - ",[1]!Tabela_FREQUENCIA_05_01_12[[#This Row],[GERÊNCIA]])</f>
        <v>#REF!</v>
      </c>
      <c r="Q45" s="40">
        <v>606</v>
      </c>
      <c r="R45" s="40" t="s">
        <v>345</v>
      </c>
      <c r="S45" s="44">
        <v>21593016808</v>
      </c>
      <c r="T45" s="45">
        <v>50521685</v>
      </c>
      <c r="U45" s="46">
        <v>996096799</v>
      </c>
      <c r="V45" s="42" t="s">
        <v>346</v>
      </c>
      <c r="W45" s="42" t="s">
        <v>347</v>
      </c>
      <c r="X45" s="42" t="s">
        <v>142</v>
      </c>
      <c r="Y45" s="47">
        <v>5431000</v>
      </c>
    </row>
    <row r="46" spans="1:25" ht="105" x14ac:dyDescent="0.25">
      <c r="A46" s="48">
        <v>15473508</v>
      </c>
      <c r="B46" s="49" t="s">
        <v>52</v>
      </c>
      <c r="C46" s="50" t="s">
        <v>348</v>
      </c>
      <c r="D46" s="49" t="s">
        <v>206</v>
      </c>
      <c r="E46" s="51" t="s">
        <v>349</v>
      </c>
      <c r="F46" s="51" t="s">
        <v>166</v>
      </c>
      <c r="G46" s="51" t="s">
        <v>350</v>
      </c>
      <c r="H46" s="51" t="s">
        <v>350</v>
      </c>
      <c r="I46" s="51" t="s">
        <v>167</v>
      </c>
      <c r="J46" s="49" t="s">
        <v>43</v>
      </c>
      <c r="K46" s="52">
        <v>31993</v>
      </c>
      <c r="L46" s="52">
        <v>40973</v>
      </c>
      <c r="M46" s="49">
        <v>30</v>
      </c>
      <c r="N46" s="49" t="s">
        <v>60</v>
      </c>
      <c r="O46" s="72" t="s">
        <v>168</v>
      </c>
      <c r="P46" s="74" t="e">
        <f>CONCATENATE([1]!Tabela_FREQUENCIA_05_01_12[[#This Row],[QUANTITATIVO]]," - ",[1]!Tabela_FREQUENCIA_05_01_12[[#This Row],[GERÊNCIA]])</f>
        <v>#REF!</v>
      </c>
      <c r="Q46" s="49">
        <v>142</v>
      </c>
      <c r="R46" s="49" t="s">
        <v>351</v>
      </c>
      <c r="S46" s="54">
        <v>35304183827</v>
      </c>
      <c r="T46" s="55">
        <v>26817356</v>
      </c>
      <c r="U46" s="56">
        <v>967229535</v>
      </c>
      <c r="V46" s="51" t="s">
        <v>352</v>
      </c>
      <c r="W46" s="51" t="s">
        <v>353</v>
      </c>
      <c r="X46" s="51" t="s">
        <v>142</v>
      </c>
      <c r="Y46" s="57">
        <v>3552010</v>
      </c>
    </row>
    <row r="47" spans="1:25" ht="75" x14ac:dyDescent="0.25">
      <c r="A47" s="90">
        <v>7040064</v>
      </c>
      <c r="B47" s="91" t="s">
        <v>175</v>
      </c>
      <c r="C47" s="92" t="s">
        <v>354</v>
      </c>
      <c r="D47" s="91" t="s">
        <v>175</v>
      </c>
      <c r="E47" s="93" t="s">
        <v>355</v>
      </c>
      <c r="F47" s="93" t="s">
        <v>40</v>
      </c>
      <c r="G47" s="42" t="s">
        <v>114</v>
      </c>
      <c r="H47" s="42" t="s">
        <v>114</v>
      </c>
      <c r="I47" s="93" t="s">
        <v>115</v>
      </c>
      <c r="J47" s="40" t="s">
        <v>137</v>
      </c>
      <c r="K47" s="43">
        <v>22206</v>
      </c>
      <c r="L47" s="43">
        <v>35388</v>
      </c>
      <c r="M47" s="91">
        <v>20</v>
      </c>
      <c r="N47" s="91" t="s">
        <v>356</v>
      </c>
      <c r="O47" s="94" t="s">
        <v>40</v>
      </c>
      <c r="P47" s="95" t="e">
        <f>CONCATENATE([1]!Tabela_FREQUENCIA_05_01_12[[#This Row],[QUANTITATIVO]]," - ",[1]!Tabela_FREQUENCIA_05_01_12[[#This Row],[GERÊNCIA]])</f>
        <v>#REF!</v>
      </c>
      <c r="Q47" s="40">
        <v>87</v>
      </c>
      <c r="R47" s="40" t="s">
        <v>357</v>
      </c>
      <c r="S47" s="44">
        <v>8322951833</v>
      </c>
      <c r="T47" s="45">
        <v>36289813</v>
      </c>
      <c r="U47" s="46">
        <v>991667000</v>
      </c>
      <c r="V47" s="42" t="s">
        <v>358</v>
      </c>
      <c r="W47" s="42" t="s">
        <v>359</v>
      </c>
      <c r="X47" s="42" t="s">
        <v>142</v>
      </c>
      <c r="Y47" s="47">
        <v>5586901</v>
      </c>
    </row>
    <row r="48" spans="1:25" ht="75" x14ac:dyDescent="0.25">
      <c r="A48" s="28">
        <v>9158649</v>
      </c>
      <c r="B48" s="29" t="s">
        <v>52</v>
      </c>
      <c r="C48" s="30" t="s">
        <v>360</v>
      </c>
      <c r="D48" s="29" t="s">
        <v>54</v>
      </c>
      <c r="E48" s="31" t="s">
        <v>361</v>
      </c>
      <c r="F48" s="31" t="s">
        <v>56</v>
      </c>
      <c r="G48" s="31" t="s">
        <v>362</v>
      </c>
      <c r="H48" s="31" t="s">
        <v>283</v>
      </c>
      <c r="I48" s="31" t="s">
        <v>115</v>
      </c>
      <c r="J48" s="29" t="s">
        <v>43</v>
      </c>
      <c r="K48" s="32">
        <v>22178</v>
      </c>
      <c r="L48" s="32">
        <v>34323</v>
      </c>
      <c r="M48" s="29">
        <v>40</v>
      </c>
      <c r="N48" s="29" t="s">
        <v>81</v>
      </c>
      <c r="O48" s="33" t="s">
        <v>56</v>
      </c>
      <c r="P48" s="34" t="e">
        <f>CONCATENATE([1]!Tabela_FREQUENCIA_05_01_12[[#This Row],[QUANTITATIVO]]," - ",[1]!Tabela_FREQUENCIA_05_01_12[[#This Row],[GERÊNCIA]])</f>
        <v>#REF!</v>
      </c>
      <c r="Q48" s="29">
        <v>737</v>
      </c>
      <c r="R48" s="29" t="s">
        <v>363</v>
      </c>
      <c r="S48" s="35">
        <v>2653766884</v>
      </c>
      <c r="T48" s="36">
        <v>22415769</v>
      </c>
      <c r="U48" s="37">
        <v>953700214</v>
      </c>
      <c r="V48" s="31" t="s">
        <v>364</v>
      </c>
      <c r="W48" s="31" t="s">
        <v>63</v>
      </c>
      <c r="X48" s="31" t="s">
        <v>64</v>
      </c>
      <c r="Y48" s="38" t="s">
        <v>365</v>
      </c>
    </row>
    <row r="49" spans="1:25" ht="90" x14ac:dyDescent="0.25">
      <c r="A49" s="39">
        <v>3726216</v>
      </c>
      <c r="B49" s="40" t="s">
        <v>52</v>
      </c>
      <c r="C49" s="41" t="s">
        <v>366</v>
      </c>
      <c r="D49" s="40" t="s">
        <v>52</v>
      </c>
      <c r="E49" s="42" t="s">
        <v>367</v>
      </c>
      <c r="F49" s="42" t="s">
        <v>56</v>
      </c>
      <c r="G49" s="42" t="s">
        <v>368</v>
      </c>
      <c r="H49" s="42" t="s">
        <v>369</v>
      </c>
      <c r="I49" s="42" t="s">
        <v>69</v>
      </c>
      <c r="J49" s="40" t="s">
        <v>137</v>
      </c>
      <c r="K49" s="43">
        <v>20688</v>
      </c>
      <c r="L49" s="43">
        <v>29664</v>
      </c>
      <c r="M49" s="40">
        <v>40</v>
      </c>
      <c r="N49" s="40" t="s">
        <v>93</v>
      </c>
      <c r="O49" s="33" t="s">
        <v>56</v>
      </c>
      <c r="P49" s="34" t="e">
        <f>CONCATENATE([1]!Tabela_FREQUENCIA_05_01_12[[#This Row],[QUANTITATIVO]]," - ",[1]!Tabela_FREQUENCIA_05_01_12[[#This Row],[GERÊNCIA]])</f>
        <v>#REF!</v>
      </c>
      <c r="Q49" s="40">
        <v>174</v>
      </c>
      <c r="R49" s="40" t="s">
        <v>370</v>
      </c>
      <c r="S49" s="44">
        <v>99094720825</v>
      </c>
      <c r="T49" s="45">
        <v>23043731</v>
      </c>
      <c r="U49" s="46"/>
      <c r="V49" s="42" t="s">
        <v>371</v>
      </c>
      <c r="W49" s="42" t="s">
        <v>372</v>
      </c>
      <c r="X49" s="42" t="s">
        <v>64</v>
      </c>
      <c r="Y49" s="47">
        <v>7082650</v>
      </c>
    </row>
    <row r="50" spans="1:25" ht="75" x14ac:dyDescent="0.25">
      <c r="A50" s="28">
        <v>5012314</v>
      </c>
      <c r="B50" s="29" t="s">
        <v>49</v>
      </c>
      <c r="C50" s="30" t="s">
        <v>373</v>
      </c>
      <c r="D50" s="29" t="s">
        <v>206</v>
      </c>
      <c r="E50" s="31" t="s">
        <v>374</v>
      </c>
      <c r="F50" s="31" t="s">
        <v>375</v>
      </c>
      <c r="G50" s="31" t="s">
        <v>376</v>
      </c>
      <c r="H50" s="31" t="s">
        <v>283</v>
      </c>
      <c r="I50" s="31" t="s">
        <v>115</v>
      </c>
      <c r="J50" s="29" t="s">
        <v>137</v>
      </c>
      <c r="K50" s="32">
        <v>23233</v>
      </c>
      <c r="L50" s="32">
        <v>31436</v>
      </c>
      <c r="M50" s="29">
        <v>30</v>
      </c>
      <c r="N50" s="29" t="s">
        <v>254</v>
      </c>
      <c r="O50" s="33" t="s">
        <v>375</v>
      </c>
      <c r="P50" s="34" t="e">
        <f>CONCATENATE([1]!Tabela_FREQUENCIA_05_01_12[[#This Row],[QUANTITATIVO]]," - ",[1]!Tabela_FREQUENCIA_05_01_12[[#This Row],[GERÊNCIA]])</f>
        <v>#REF!</v>
      </c>
      <c r="Q50" s="29">
        <v>953</v>
      </c>
      <c r="R50" s="29" t="s">
        <v>377</v>
      </c>
      <c r="S50" s="35">
        <v>7389171847</v>
      </c>
      <c r="T50" s="36">
        <v>26218087</v>
      </c>
      <c r="U50" s="37">
        <v>987774818</v>
      </c>
      <c r="V50" s="31" t="s">
        <v>378</v>
      </c>
      <c r="W50" s="31" t="s">
        <v>379</v>
      </c>
      <c r="X50" s="31" t="s">
        <v>142</v>
      </c>
      <c r="Y50" s="38">
        <v>3637020</v>
      </c>
    </row>
    <row r="51" spans="1:25" ht="90" x14ac:dyDescent="0.25">
      <c r="A51" s="39">
        <v>11369383</v>
      </c>
      <c r="B51" s="40" t="s">
        <v>52</v>
      </c>
      <c r="C51" s="41" t="s">
        <v>380</v>
      </c>
      <c r="D51" s="40"/>
      <c r="E51" s="42" t="s">
        <v>381</v>
      </c>
      <c r="F51" s="42" t="s">
        <v>229</v>
      </c>
      <c r="G51" s="42" t="s">
        <v>236</v>
      </c>
      <c r="H51" s="42" t="s">
        <v>237</v>
      </c>
      <c r="I51" s="42" t="s">
        <v>92</v>
      </c>
      <c r="J51" s="40" t="s">
        <v>137</v>
      </c>
      <c r="K51" s="43">
        <v>24099</v>
      </c>
      <c r="L51" s="43">
        <v>36061</v>
      </c>
      <c r="M51" s="40">
        <v>30</v>
      </c>
      <c r="N51" s="40" t="s">
        <v>81</v>
      </c>
      <c r="O51" s="33" t="s">
        <v>229</v>
      </c>
      <c r="P51" s="34" t="e">
        <f>CONCATENATE([1]!Tabela_FREQUENCIA_05_01_12[[#This Row],[QUANTITATIVO]]," - ",[1]!Tabela_FREQUENCIA_05_01_12[[#This Row],[GERÊNCIA]])</f>
        <v>#REF!</v>
      </c>
      <c r="Q51" s="40">
        <v>309</v>
      </c>
      <c r="R51" s="40" t="s">
        <v>382</v>
      </c>
      <c r="S51" s="44">
        <v>30544106253</v>
      </c>
      <c r="T51" s="45">
        <v>25416261</v>
      </c>
      <c r="U51" s="46">
        <v>962154884</v>
      </c>
      <c r="V51" s="42" t="s">
        <v>383</v>
      </c>
      <c r="W51" s="42" t="s">
        <v>384</v>
      </c>
      <c r="X51" s="42" t="s">
        <v>142</v>
      </c>
      <c r="Y51" s="47">
        <v>3821010</v>
      </c>
    </row>
    <row r="52" spans="1:25" ht="90" x14ac:dyDescent="0.25">
      <c r="A52" s="28">
        <v>11884307</v>
      </c>
      <c r="B52" s="29" t="s">
        <v>66</v>
      </c>
      <c r="C52" s="30" t="s">
        <v>385</v>
      </c>
      <c r="D52" s="29" t="s">
        <v>36</v>
      </c>
      <c r="E52" s="31" t="s">
        <v>386</v>
      </c>
      <c r="F52" s="31" t="s">
        <v>40</v>
      </c>
      <c r="G52" s="31" t="s">
        <v>79</v>
      </c>
      <c r="H52" s="31" t="s">
        <v>79</v>
      </c>
      <c r="I52" s="31" t="s">
        <v>80</v>
      </c>
      <c r="J52" s="29" t="s">
        <v>137</v>
      </c>
      <c r="K52" s="32">
        <v>23667</v>
      </c>
      <c r="L52" s="32">
        <v>36781</v>
      </c>
      <c r="M52" s="29">
        <v>20</v>
      </c>
      <c r="N52" s="29" t="s">
        <v>387</v>
      </c>
      <c r="O52" s="33" t="s">
        <v>40</v>
      </c>
      <c r="P52" s="34" t="e">
        <f>CONCATENATE([1]!Tabela_FREQUENCIA_05_01_12[[#This Row],[QUANTITATIVO]]," - ",[1]!Tabela_FREQUENCIA_05_01_12[[#This Row],[GERÊNCIA]])</f>
        <v>#REF!</v>
      </c>
      <c r="Q52" s="29">
        <v>478</v>
      </c>
      <c r="R52" s="29" t="s">
        <v>388</v>
      </c>
      <c r="S52" s="35">
        <v>54464056920</v>
      </c>
      <c r="T52" s="36">
        <v>24417684</v>
      </c>
      <c r="U52" s="37">
        <v>998552908</v>
      </c>
      <c r="V52" s="31" t="s">
        <v>389</v>
      </c>
      <c r="W52" s="31" t="s">
        <v>390</v>
      </c>
      <c r="X52" s="31" t="s">
        <v>64</v>
      </c>
      <c r="Y52" s="38">
        <v>7023000</v>
      </c>
    </row>
    <row r="53" spans="1:25" ht="90" x14ac:dyDescent="0.25">
      <c r="A53" s="39">
        <v>7227292</v>
      </c>
      <c r="B53" s="40" t="s">
        <v>52</v>
      </c>
      <c r="C53" s="41" t="s">
        <v>391</v>
      </c>
      <c r="D53" s="40" t="s">
        <v>49</v>
      </c>
      <c r="E53" s="42" t="s">
        <v>392</v>
      </c>
      <c r="F53" s="42" t="s">
        <v>56</v>
      </c>
      <c r="G53" s="42" t="s">
        <v>393</v>
      </c>
      <c r="H53" s="42" t="s">
        <v>393</v>
      </c>
      <c r="I53" s="42" t="s">
        <v>69</v>
      </c>
      <c r="J53" s="40" t="s">
        <v>106</v>
      </c>
      <c r="K53" s="43">
        <v>23328</v>
      </c>
      <c r="L53" s="43">
        <v>32863</v>
      </c>
      <c r="M53" s="40">
        <v>40</v>
      </c>
      <c r="N53" s="40" t="s">
        <v>93</v>
      </c>
      <c r="O53" s="33" t="s">
        <v>56</v>
      </c>
      <c r="P53" s="34" t="e">
        <f>CONCATENATE([1]!Tabela_FREQUENCIA_05_01_12[[#This Row],[QUANTITATIVO]]," - ",[1]!Tabela_FREQUENCIA_05_01_12[[#This Row],[GERÊNCIA]])</f>
        <v>#REF!</v>
      </c>
      <c r="Q53" s="40">
        <v>289</v>
      </c>
      <c r="R53" s="40" t="s">
        <v>394</v>
      </c>
      <c r="S53" s="44">
        <v>8297832880</v>
      </c>
      <c r="T53" s="45">
        <v>24711691</v>
      </c>
      <c r="U53" s="46">
        <v>963429805</v>
      </c>
      <c r="V53" s="42" t="s">
        <v>395</v>
      </c>
      <c r="W53" s="42" t="s">
        <v>396</v>
      </c>
      <c r="X53" s="42" t="s">
        <v>64</v>
      </c>
      <c r="Y53" s="47">
        <v>7142000</v>
      </c>
    </row>
    <row r="54" spans="1:25" ht="75" x14ac:dyDescent="0.25">
      <c r="A54" s="28">
        <v>15781227</v>
      </c>
      <c r="B54" s="29" t="s">
        <v>52</v>
      </c>
      <c r="C54" s="30" t="s">
        <v>397</v>
      </c>
      <c r="D54" s="29" t="s">
        <v>36</v>
      </c>
      <c r="E54" s="31" t="s">
        <v>398</v>
      </c>
      <c r="F54" s="31" t="s">
        <v>113</v>
      </c>
      <c r="G54" s="31" t="s">
        <v>184</v>
      </c>
      <c r="H54" s="31" t="s">
        <v>114</v>
      </c>
      <c r="I54" s="31" t="s">
        <v>115</v>
      </c>
      <c r="J54" s="29" t="s">
        <v>43</v>
      </c>
      <c r="K54" s="32">
        <v>30860</v>
      </c>
      <c r="L54" s="32">
        <v>41234</v>
      </c>
      <c r="M54" s="29">
        <v>20</v>
      </c>
      <c r="N54" s="29" t="s">
        <v>399</v>
      </c>
      <c r="O54" s="33" t="s">
        <v>113</v>
      </c>
      <c r="P54" s="34" t="e">
        <f>CONCATENATE([1]!Tabela_FREQUENCIA_05_01_12[[#This Row],[QUANTITATIVO]]," - ",[1]!Tabela_FREQUENCIA_05_01_12[[#This Row],[GERÊNCIA]])</f>
        <v>#REF!</v>
      </c>
      <c r="Q54" s="29">
        <v>1170</v>
      </c>
      <c r="R54" s="29" t="s">
        <v>400</v>
      </c>
      <c r="S54" s="35">
        <v>32022228804</v>
      </c>
      <c r="T54" s="36">
        <v>22612807</v>
      </c>
      <c r="U54" s="37">
        <v>984117501</v>
      </c>
      <c r="V54" s="31" t="s">
        <v>401</v>
      </c>
      <c r="W54" s="31" t="s">
        <v>402</v>
      </c>
      <c r="X54" s="31" t="s">
        <v>142</v>
      </c>
      <c r="Y54" s="38">
        <v>2347010</v>
      </c>
    </row>
    <row r="55" spans="1:25" ht="90" x14ac:dyDescent="0.25">
      <c r="A55" s="39">
        <v>16338900</v>
      </c>
      <c r="B55" s="40" t="s">
        <v>66</v>
      </c>
      <c r="C55" s="41" t="s">
        <v>403</v>
      </c>
      <c r="D55" s="40" t="s">
        <v>206</v>
      </c>
      <c r="E55" s="42" t="s">
        <v>404</v>
      </c>
      <c r="F55" s="42" t="s">
        <v>220</v>
      </c>
      <c r="G55" s="42" t="s">
        <v>57</v>
      </c>
      <c r="H55" s="42" t="s">
        <v>58</v>
      </c>
      <c r="I55" s="42" t="s">
        <v>59</v>
      </c>
      <c r="J55" s="40" t="s">
        <v>43</v>
      </c>
      <c r="K55" s="43">
        <v>32829</v>
      </c>
      <c r="L55" s="43">
        <v>41988</v>
      </c>
      <c r="M55" s="40">
        <v>30</v>
      </c>
      <c r="N55" s="40" t="s">
        <v>405</v>
      </c>
      <c r="O55" s="33" t="s">
        <v>220</v>
      </c>
      <c r="P55" s="34" t="e">
        <f>CONCATENATE([1]!Tabela_FREQUENCIA_05_01_12[[#This Row],[QUANTITATIVO]]," - ",[1]!Tabela_FREQUENCIA_05_01_12[[#This Row],[GERÊNCIA]])</f>
        <v>#REF!</v>
      </c>
      <c r="Q55" s="40">
        <v>537</v>
      </c>
      <c r="R55" s="40" t="s">
        <v>406</v>
      </c>
      <c r="S55" s="44">
        <v>37505198890</v>
      </c>
      <c r="T55" s="45">
        <v>987655124</v>
      </c>
      <c r="U55" s="46">
        <v>958033849</v>
      </c>
      <c r="V55" s="42" t="s">
        <v>407</v>
      </c>
      <c r="W55" s="42" t="s">
        <v>408</v>
      </c>
      <c r="X55" s="42" t="s">
        <v>64</v>
      </c>
      <c r="Y55" s="47">
        <v>7141450</v>
      </c>
    </row>
    <row r="56" spans="1:25" ht="75" x14ac:dyDescent="0.25">
      <c r="A56" s="28">
        <v>7156200</v>
      </c>
      <c r="B56" s="29" t="s">
        <v>66</v>
      </c>
      <c r="C56" s="30" t="s">
        <v>409</v>
      </c>
      <c r="D56" s="29" t="s">
        <v>66</v>
      </c>
      <c r="E56" s="31" t="s">
        <v>410</v>
      </c>
      <c r="F56" s="31" t="s">
        <v>56</v>
      </c>
      <c r="G56" s="31" t="s">
        <v>411</v>
      </c>
      <c r="H56" s="31" t="s">
        <v>124</v>
      </c>
      <c r="I56" s="31" t="s">
        <v>115</v>
      </c>
      <c r="J56" s="29" t="s">
        <v>106</v>
      </c>
      <c r="K56" s="32">
        <v>24664</v>
      </c>
      <c r="L56" s="32">
        <v>32286</v>
      </c>
      <c r="M56" s="29">
        <v>40</v>
      </c>
      <c r="N56" s="29" t="s">
        <v>412</v>
      </c>
      <c r="O56" s="33" t="s">
        <v>56</v>
      </c>
      <c r="P56" s="34" t="e">
        <f>CONCATENATE([1]!Tabela_FREQUENCIA_05_01_12[[#This Row],[QUANTITATIVO]]," - ",[1]!Tabela_FREQUENCIA_05_01_12[[#This Row],[GERÊNCIA]])</f>
        <v>#REF!</v>
      </c>
      <c r="Q56" s="29">
        <v>628</v>
      </c>
      <c r="R56" s="29" t="s">
        <v>413</v>
      </c>
      <c r="S56" s="35">
        <v>10015867862</v>
      </c>
      <c r="T56" s="36">
        <v>24041413</v>
      </c>
      <c r="U56" s="37"/>
      <c r="V56" s="31" t="s">
        <v>414</v>
      </c>
      <c r="W56" s="31" t="s">
        <v>415</v>
      </c>
      <c r="X56" s="31" t="s">
        <v>64</v>
      </c>
      <c r="Y56" s="38">
        <v>7142219</v>
      </c>
    </row>
    <row r="57" spans="1:25" ht="90" x14ac:dyDescent="0.25">
      <c r="A57" s="39">
        <v>15050002</v>
      </c>
      <c r="B57" s="40" t="s">
        <v>52</v>
      </c>
      <c r="C57" s="41" t="s">
        <v>416</v>
      </c>
      <c r="D57" s="40" t="s">
        <v>175</v>
      </c>
      <c r="E57" s="42" t="s">
        <v>417</v>
      </c>
      <c r="F57" s="42" t="s">
        <v>316</v>
      </c>
      <c r="G57" s="42" t="s">
        <v>171</v>
      </c>
      <c r="H57" s="42" t="s">
        <v>171</v>
      </c>
      <c r="I57" s="42" t="s">
        <v>80</v>
      </c>
      <c r="J57" s="40" t="s">
        <v>43</v>
      </c>
      <c r="K57" s="43">
        <v>20599</v>
      </c>
      <c r="L57" s="43">
        <v>40604</v>
      </c>
      <c r="M57" s="40">
        <v>30</v>
      </c>
      <c r="N57" s="40" t="s">
        <v>418</v>
      </c>
      <c r="O57" s="33" t="s">
        <v>268</v>
      </c>
      <c r="P57" s="34" t="e">
        <f>CONCATENATE([1]!Tabela_FREQUENCIA_05_01_12[[#This Row],[QUANTITATIVO]]," - ",[1]!Tabela_FREQUENCIA_05_01_12[[#This Row],[GERÊNCIA]])</f>
        <v>#REF!</v>
      </c>
      <c r="Q57" s="40">
        <v>503</v>
      </c>
      <c r="R57" s="40">
        <v>10689451277</v>
      </c>
      <c r="S57" s="44">
        <v>2896381864</v>
      </c>
      <c r="T57" s="45">
        <v>44122822</v>
      </c>
      <c r="U57" s="46">
        <v>982699757</v>
      </c>
      <c r="V57" s="42" t="s">
        <v>419</v>
      </c>
      <c r="W57" s="42" t="s">
        <v>420</v>
      </c>
      <c r="X57" s="42" t="s">
        <v>421</v>
      </c>
      <c r="Y57" s="47">
        <v>12946795</v>
      </c>
    </row>
    <row r="58" spans="1:25" ht="105" x14ac:dyDescent="0.25">
      <c r="A58" s="59">
        <v>9147366</v>
      </c>
      <c r="B58" s="60" t="s">
        <v>175</v>
      </c>
      <c r="C58" s="61" t="s">
        <v>422</v>
      </c>
      <c r="D58" s="60" t="s">
        <v>175</v>
      </c>
      <c r="E58" s="62" t="s">
        <v>423</v>
      </c>
      <c r="F58" s="62" t="s">
        <v>89</v>
      </c>
      <c r="G58" s="62" t="s">
        <v>424</v>
      </c>
      <c r="H58" s="62" t="s">
        <v>425</v>
      </c>
      <c r="I58" s="62" t="s">
        <v>59</v>
      </c>
      <c r="J58" s="60" t="s">
        <v>43</v>
      </c>
      <c r="K58" s="63">
        <v>20125</v>
      </c>
      <c r="L58" s="63">
        <v>40400</v>
      </c>
      <c r="M58" s="60">
        <v>30</v>
      </c>
      <c r="N58" s="60" t="s">
        <v>81</v>
      </c>
      <c r="O58" s="62" t="s">
        <v>426</v>
      </c>
      <c r="P58" s="64" t="e">
        <f>CONCATENATE([1]!Tabela_FREQUENCIA_05_01_12[[#This Row],[QUANTITATIVO]]," - ",[1]!Tabela_FREQUENCIA_05_01_12[[#This Row],[GERÊNCIA]])</f>
        <v>#REF!</v>
      </c>
      <c r="Q58" s="60">
        <v>474</v>
      </c>
      <c r="R58" s="60" t="s">
        <v>427</v>
      </c>
      <c r="S58" s="65">
        <v>18490014809</v>
      </c>
      <c r="T58" s="66">
        <v>20871326</v>
      </c>
      <c r="U58" s="67">
        <v>986387652</v>
      </c>
      <c r="V58" s="62" t="s">
        <v>428</v>
      </c>
      <c r="W58" s="62" t="s">
        <v>429</v>
      </c>
      <c r="X58" s="62" t="s">
        <v>64</v>
      </c>
      <c r="Y58" s="68">
        <v>7021260</v>
      </c>
    </row>
    <row r="59" spans="1:25" ht="105" x14ac:dyDescent="0.25">
      <c r="A59" s="39">
        <v>15121835</v>
      </c>
      <c r="B59" s="40" t="s">
        <v>52</v>
      </c>
      <c r="C59" s="41" t="s">
        <v>430</v>
      </c>
      <c r="D59" s="40" t="s">
        <v>175</v>
      </c>
      <c r="E59" s="42" t="s">
        <v>431</v>
      </c>
      <c r="F59" s="42" t="s">
        <v>220</v>
      </c>
      <c r="G59" s="42" t="s">
        <v>152</v>
      </c>
      <c r="H59" s="42" t="s">
        <v>124</v>
      </c>
      <c r="I59" s="42" t="s">
        <v>92</v>
      </c>
      <c r="J59" s="40" t="s">
        <v>43</v>
      </c>
      <c r="K59" s="43">
        <v>32479</v>
      </c>
      <c r="L59" s="43">
        <v>40721</v>
      </c>
      <c r="M59" s="40">
        <v>30</v>
      </c>
      <c r="N59" s="40" t="s">
        <v>60</v>
      </c>
      <c r="O59" s="33" t="s">
        <v>220</v>
      </c>
      <c r="P59" s="34" t="e">
        <f>CONCATENATE([1]!Tabela_FREQUENCIA_05_01_12[[#This Row],[QUANTITATIVO]]," - ",[1]!Tabela_FREQUENCIA_05_01_12[[#This Row],[GERÊNCIA]])</f>
        <v>#REF!</v>
      </c>
      <c r="Q59" s="40">
        <v>719</v>
      </c>
      <c r="R59" s="40" t="s">
        <v>432</v>
      </c>
      <c r="S59" s="44">
        <v>37580619890</v>
      </c>
      <c r="T59" s="45">
        <v>24141270</v>
      </c>
      <c r="U59" s="46">
        <v>961516588</v>
      </c>
      <c r="V59" s="42" t="s">
        <v>433</v>
      </c>
      <c r="W59" s="42" t="s">
        <v>434</v>
      </c>
      <c r="X59" s="42" t="s">
        <v>64</v>
      </c>
      <c r="Y59" s="47">
        <v>7040000</v>
      </c>
    </row>
    <row r="60" spans="1:25" ht="105" x14ac:dyDescent="0.25">
      <c r="A60" s="28">
        <v>15263022</v>
      </c>
      <c r="B60" s="29" t="s">
        <v>52</v>
      </c>
      <c r="C60" s="30" t="s">
        <v>435</v>
      </c>
      <c r="D60" s="29" t="s">
        <v>121</v>
      </c>
      <c r="E60" s="31" t="s">
        <v>436</v>
      </c>
      <c r="F60" s="31" t="s">
        <v>220</v>
      </c>
      <c r="G60" s="31" t="s">
        <v>437</v>
      </c>
      <c r="H60" s="31" t="s">
        <v>124</v>
      </c>
      <c r="I60" s="31" t="s">
        <v>80</v>
      </c>
      <c r="J60" s="29" t="s">
        <v>43</v>
      </c>
      <c r="K60" s="32">
        <v>27767</v>
      </c>
      <c r="L60" s="32">
        <v>40863</v>
      </c>
      <c r="M60" s="29">
        <v>30</v>
      </c>
      <c r="N60" s="29" t="s">
        <v>224</v>
      </c>
      <c r="O60" s="33" t="s">
        <v>220</v>
      </c>
      <c r="P60" s="34" t="e">
        <f>CONCATENATE([1]!Tabela_FREQUENCIA_05_01_12[[#This Row],[QUANTITATIVO]]," - ",[1]!Tabela_FREQUENCIA_05_01_12[[#This Row],[GERÊNCIA]])</f>
        <v>#REF!</v>
      </c>
      <c r="Q60" s="29">
        <v>355</v>
      </c>
      <c r="R60" s="29" t="s">
        <v>438</v>
      </c>
      <c r="S60" s="35">
        <v>25338343860</v>
      </c>
      <c r="T60" s="36">
        <v>24216004</v>
      </c>
      <c r="U60" s="37">
        <v>952447420</v>
      </c>
      <c r="V60" s="31" t="s">
        <v>439</v>
      </c>
      <c r="W60" s="31" t="s">
        <v>434</v>
      </c>
      <c r="X60" s="31" t="s">
        <v>64</v>
      </c>
      <c r="Y60" s="38">
        <v>7040000</v>
      </c>
    </row>
    <row r="61" spans="1:25" ht="75" x14ac:dyDescent="0.25">
      <c r="A61" s="39">
        <v>9595181</v>
      </c>
      <c r="B61" s="40" t="s">
        <v>66</v>
      </c>
      <c r="C61" s="41" t="s">
        <v>440</v>
      </c>
      <c r="D61" s="40" t="s">
        <v>52</v>
      </c>
      <c r="E61" s="42" t="s">
        <v>441</v>
      </c>
      <c r="F61" s="42" t="s">
        <v>89</v>
      </c>
      <c r="G61" s="42" t="s">
        <v>424</v>
      </c>
      <c r="H61" s="42" t="s">
        <v>425</v>
      </c>
      <c r="I61" s="42" t="s">
        <v>59</v>
      </c>
      <c r="J61" s="40" t="s">
        <v>137</v>
      </c>
      <c r="K61" s="43">
        <v>24054</v>
      </c>
      <c r="L61" s="43">
        <v>35121</v>
      </c>
      <c r="M61" s="40">
        <v>30</v>
      </c>
      <c r="N61" s="40" t="s">
        <v>81</v>
      </c>
      <c r="O61" s="33" t="s">
        <v>89</v>
      </c>
      <c r="P61" s="34" t="e">
        <f>CONCATENATE([1]!Tabela_FREQUENCIA_05_01_12[[#This Row],[QUANTITATIVO]]," - ",[1]!Tabela_FREQUENCIA_05_01_12[[#This Row],[GERÊNCIA]])</f>
        <v>#REF!</v>
      </c>
      <c r="Q61" s="40">
        <v>620</v>
      </c>
      <c r="R61" s="40" t="s">
        <v>442</v>
      </c>
      <c r="S61" s="44">
        <v>17454895840</v>
      </c>
      <c r="T61" s="45">
        <v>24581387</v>
      </c>
      <c r="U61" s="46">
        <v>981549609</v>
      </c>
      <c r="V61" s="42" t="s">
        <v>443</v>
      </c>
      <c r="W61" s="42" t="s">
        <v>444</v>
      </c>
      <c r="X61" s="42" t="s">
        <v>64</v>
      </c>
      <c r="Y61" s="47">
        <v>7124110</v>
      </c>
    </row>
    <row r="62" spans="1:25" ht="90" x14ac:dyDescent="0.25">
      <c r="A62" s="28">
        <v>14929739</v>
      </c>
      <c r="B62" s="29" t="s">
        <v>52</v>
      </c>
      <c r="C62" s="30" t="s">
        <v>445</v>
      </c>
      <c r="D62" s="29" t="s">
        <v>101</v>
      </c>
      <c r="E62" s="31" t="s">
        <v>446</v>
      </c>
      <c r="F62" s="31" t="s">
        <v>220</v>
      </c>
      <c r="G62" s="31" t="s">
        <v>447</v>
      </c>
      <c r="H62" s="31" t="s">
        <v>124</v>
      </c>
      <c r="I62" s="31" t="s">
        <v>115</v>
      </c>
      <c r="J62" s="29" t="s">
        <v>43</v>
      </c>
      <c r="K62" s="32">
        <v>32860</v>
      </c>
      <c r="L62" s="32">
        <v>40436</v>
      </c>
      <c r="M62" s="29">
        <v>30</v>
      </c>
      <c r="N62" s="29" t="s">
        <v>161</v>
      </c>
      <c r="O62" s="33" t="s">
        <v>220</v>
      </c>
      <c r="P62" s="34" t="e">
        <f>CONCATENATE([1]!Tabela_FREQUENCIA_05_01_12[[#This Row],[QUANTITATIVO]]," - ",[1]!Tabela_FREQUENCIA_05_01_12[[#This Row],[GERÊNCIA]])</f>
        <v>#REF!</v>
      </c>
      <c r="Q62" s="29">
        <v>994</v>
      </c>
      <c r="R62" s="29" t="s">
        <v>448</v>
      </c>
      <c r="S62" s="35">
        <v>36954465879</v>
      </c>
      <c r="T62" s="36">
        <v>44861397</v>
      </c>
      <c r="U62" s="37">
        <v>983085509</v>
      </c>
      <c r="V62" s="31" t="s">
        <v>449</v>
      </c>
      <c r="W62" s="31" t="s">
        <v>450</v>
      </c>
      <c r="X62" s="31" t="s">
        <v>48</v>
      </c>
      <c r="Y62" s="38">
        <v>7600000</v>
      </c>
    </row>
    <row r="63" spans="1:25" ht="75" x14ac:dyDescent="0.25">
      <c r="A63" s="39">
        <v>8362075</v>
      </c>
      <c r="B63" s="40" t="s">
        <v>52</v>
      </c>
      <c r="C63" s="41" t="s">
        <v>451</v>
      </c>
      <c r="D63" s="40" t="s">
        <v>76</v>
      </c>
      <c r="E63" s="42" t="s">
        <v>452</v>
      </c>
      <c r="F63" s="42" t="s">
        <v>135</v>
      </c>
      <c r="G63" s="42" t="s">
        <v>159</v>
      </c>
      <c r="H63" s="42" t="s">
        <v>159</v>
      </c>
      <c r="I63" s="42" t="s">
        <v>453</v>
      </c>
      <c r="J63" s="40" t="s">
        <v>106</v>
      </c>
      <c r="K63" s="43">
        <v>26928</v>
      </c>
      <c r="L63" s="43">
        <v>33855</v>
      </c>
      <c r="M63" s="40">
        <v>30</v>
      </c>
      <c r="N63" s="40" t="s">
        <v>60</v>
      </c>
      <c r="O63" s="33" t="s">
        <v>135</v>
      </c>
      <c r="P63" s="34" t="e">
        <f>CONCATENATE([1]!Tabela_FREQUENCIA_05_01_12[[#This Row],[QUANTITATIVO]]," - ",[1]!Tabela_FREQUENCIA_05_01_12[[#This Row],[GERÊNCIA]])</f>
        <v>#REF!</v>
      </c>
      <c r="Q63" s="40">
        <v>646</v>
      </c>
      <c r="R63" s="40" t="s">
        <v>454</v>
      </c>
      <c r="S63" s="44">
        <v>14251494806</v>
      </c>
      <c r="T63" s="45">
        <v>24580247</v>
      </c>
      <c r="U63" s="46">
        <v>989896563</v>
      </c>
      <c r="V63" s="42" t="s">
        <v>455</v>
      </c>
      <c r="W63" s="42" t="s">
        <v>141</v>
      </c>
      <c r="X63" s="42" t="s">
        <v>142</v>
      </c>
      <c r="Y63" s="47">
        <v>2227001</v>
      </c>
    </row>
    <row r="64" spans="1:25" ht="60" x14ac:dyDescent="0.25">
      <c r="A64" s="28">
        <v>12054641</v>
      </c>
      <c r="B64" s="29" t="s">
        <v>66</v>
      </c>
      <c r="C64" s="30" t="s">
        <v>456</v>
      </c>
      <c r="D64" s="29" t="s">
        <v>206</v>
      </c>
      <c r="E64" s="31" t="s">
        <v>457</v>
      </c>
      <c r="F64" s="31" t="s">
        <v>89</v>
      </c>
      <c r="G64" s="31" t="s">
        <v>283</v>
      </c>
      <c r="H64" s="31" t="s">
        <v>283</v>
      </c>
      <c r="I64" s="31" t="s">
        <v>115</v>
      </c>
      <c r="J64" s="29" t="s">
        <v>137</v>
      </c>
      <c r="K64" s="32">
        <v>26916</v>
      </c>
      <c r="L64" s="32">
        <v>37082</v>
      </c>
      <c r="M64" s="29">
        <v>30</v>
      </c>
      <c r="N64" s="29" t="s">
        <v>81</v>
      </c>
      <c r="O64" s="33" t="s">
        <v>89</v>
      </c>
      <c r="P64" s="34" t="e">
        <f>CONCATENATE([1]!Tabela_FREQUENCIA_05_01_12[[#This Row],[QUANTITATIVO]]," - ",[1]!Tabela_FREQUENCIA_05_01_12[[#This Row],[GERÊNCIA]])</f>
        <v>#REF!</v>
      </c>
      <c r="Q64" s="29">
        <v>864</v>
      </c>
      <c r="R64" s="29" t="s">
        <v>458</v>
      </c>
      <c r="S64" s="35">
        <v>19466167880</v>
      </c>
      <c r="T64" s="36">
        <v>22655501</v>
      </c>
      <c r="U64" s="37">
        <v>972052382</v>
      </c>
      <c r="V64" s="31" t="s">
        <v>459</v>
      </c>
      <c r="W64" s="31" t="s">
        <v>460</v>
      </c>
      <c r="X64" s="31" t="s">
        <v>142</v>
      </c>
      <c r="Y64" s="38">
        <v>2319120</v>
      </c>
    </row>
    <row r="65" spans="1:25" ht="90" x14ac:dyDescent="0.25">
      <c r="A65" s="39">
        <v>6950309</v>
      </c>
      <c r="B65" s="40" t="s">
        <v>66</v>
      </c>
      <c r="C65" s="41" t="s">
        <v>461</v>
      </c>
      <c r="D65" s="40">
        <v>9</v>
      </c>
      <c r="E65" s="42" t="s">
        <v>462</v>
      </c>
      <c r="F65" s="42" t="s">
        <v>197</v>
      </c>
      <c r="G65" s="42" t="s">
        <v>463</v>
      </c>
      <c r="H65" s="42" t="s">
        <v>464</v>
      </c>
      <c r="I65" s="42" t="s">
        <v>59</v>
      </c>
      <c r="J65" s="40" t="s">
        <v>137</v>
      </c>
      <c r="K65" s="43">
        <v>19773</v>
      </c>
      <c r="L65" s="43">
        <v>31187</v>
      </c>
      <c r="M65" s="40">
        <v>20</v>
      </c>
      <c r="N65" s="40" t="s">
        <v>465</v>
      </c>
      <c r="O65" s="33" t="s">
        <v>197</v>
      </c>
      <c r="P65" s="34" t="e">
        <f>CONCATENATE([1]!Tabela_FREQUENCIA_05_01_12[[#This Row],[QUANTITATIVO]]," - ",[1]!Tabela_FREQUENCIA_05_01_12[[#This Row],[GERÊNCIA]])</f>
        <v>#REF!</v>
      </c>
      <c r="Q65" s="40">
        <v>42</v>
      </c>
      <c r="R65" s="40" t="s">
        <v>466</v>
      </c>
      <c r="S65" s="44">
        <v>382314840</v>
      </c>
      <c r="T65" s="45">
        <v>31049836</v>
      </c>
      <c r="U65" s="46">
        <v>994520319</v>
      </c>
      <c r="V65" s="42" t="s">
        <v>467</v>
      </c>
      <c r="W65" s="42" t="s">
        <v>468</v>
      </c>
      <c r="X65" s="42" t="s">
        <v>142</v>
      </c>
      <c r="Y65" s="47">
        <v>1328010</v>
      </c>
    </row>
    <row r="66" spans="1:25" ht="90" x14ac:dyDescent="0.25">
      <c r="A66" s="28">
        <v>6925157</v>
      </c>
      <c r="B66" s="29" t="s">
        <v>38</v>
      </c>
      <c r="C66" s="30" t="s">
        <v>469</v>
      </c>
      <c r="D66" s="29" t="s">
        <v>206</v>
      </c>
      <c r="E66" s="31" t="s">
        <v>470</v>
      </c>
      <c r="F66" s="31" t="s">
        <v>330</v>
      </c>
      <c r="G66" s="31" t="s">
        <v>376</v>
      </c>
      <c r="H66" s="31" t="s">
        <v>283</v>
      </c>
      <c r="I66" s="31" t="s">
        <v>115</v>
      </c>
      <c r="J66" s="29" t="s">
        <v>43</v>
      </c>
      <c r="K66" s="32">
        <v>23221</v>
      </c>
      <c r="L66" s="32">
        <v>34338</v>
      </c>
      <c r="M66" s="29">
        <v>20</v>
      </c>
      <c r="N66" s="29" t="s">
        <v>471</v>
      </c>
      <c r="O66" s="33" t="s">
        <v>330</v>
      </c>
      <c r="P66" s="34" t="e">
        <f>CONCATENATE([1]!Tabela_FREQUENCIA_05_01_12[[#This Row],[QUANTITATIVO]]," - ",[1]!Tabela_FREQUENCIA_05_01_12[[#This Row],[GERÊNCIA]])</f>
        <v>#REF!</v>
      </c>
      <c r="Q66" s="29">
        <v>385</v>
      </c>
      <c r="R66" s="29" t="s">
        <v>472</v>
      </c>
      <c r="S66" s="35">
        <v>4429455821</v>
      </c>
      <c r="T66" s="36">
        <v>24574822</v>
      </c>
      <c r="U66" s="37">
        <v>973687085</v>
      </c>
      <c r="V66" s="31" t="s">
        <v>473</v>
      </c>
      <c r="W66" s="31" t="s">
        <v>474</v>
      </c>
      <c r="X66" s="31" t="s">
        <v>64</v>
      </c>
      <c r="Y66" s="38">
        <v>7083080</v>
      </c>
    </row>
    <row r="67" spans="1:25" ht="105" x14ac:dyDescent="0.25">
      <c r="A67" s="39">
        <v>6999554</v>
      </c>
      <c r="B67" s="40" t="s">
        <v>52</v>
      </c>
      <c r="C67" s="41" t="s">
        <v>475</v>
      </c>
      <c r="D67" s="40" t="s">
        <v>66</v>
      </c>
      <c r="E67" s="42" t="s">
        <v>476</v>
      </c>
      <c r="F67" s="42" t="s">
        <v>56</v>
      </c>
      <c r="G67" s="42" t="s">
        <v>477</v>
      </c>
      <c r="H67" s="42" t="s">
        <v>369</v>
      </c>
      <c r="I67" s="42" t="s">
        <v>69</v>
      </c>
      <c r="J67" s="40" t="s">
        <v>106</v>
      </c>
      <c r="K67" s="43">
        <v>24298</v>
      </c>
      <c r="L67" s="43">
        <v>32667</v>
      </c>
      <c r="M67" s="40">
        <v>40</v>
      </c>
      <c r="N67" s="40" t="s">
        <v>478</v>
      </c>
      <c r="O67" s="33" t="s">
        <v>56</v>
      </c>
      <c r="P67" s="34" t="e">
        <f>CONCATENATE([1]!Tabela_FREQUENCIA_05_01_12[[#This Row],[QUANTITATIVO]]," - ",[1]!Tabela_FREQUENCIA_05_01_12[[#This Row],[GERÊNCIA]])</f>
        <v>#REF!</v>
      </c>
      <c r="Q67" s="40">
        <v>513</v>
      </c>
      <c r="R67" s="40" t="s">
        <v>479</v>
      </c>
      <c r="S67" s="44">
        <v>6695444854</v>
      </c>
      <c r="T67" s="45">
        <v>24402203</v>
      </c>
      <c r="U67" s="46">
        <v>981697708</v>
      </c>
      <c r="V67" s="42" t="s">
        <v>480</v>
      </c>
      <c r="W67" s="42" t="s">
        <v>156</v>
      </c>
      <c r="X67" s="42" t="s">
        <v>64</v>
      </c>
      <c r="Y67" s="47">
        <v>7051090</v>
      </c>
    </row>
    <row r="68" spans="1:25" ht="75" x14ac:dyDescent="0.25">
      <c r="A68" s="28">
        <v>6946318</v>
      </c>
      <c r="B68" s="29" t="s">
        <v>52</v>
      </c>
      <c r="C68" s="30" t="s">
        <v>481</v>
      </c>
      <c r="D68" s="29"/>
      <c r="E68" s="31" t="s">
        <v>482</v>
      </c>
      <c r="F68" s="31" t="s">
        <v>135</v>
      </c>
      <c r="G68" s="31" t="s">
        <v>483</v>
      </c>
      <c r="H68" s="31" t="s">
        <v>393</v>
      </c>
      <c r="I68" s="31" t="s">
        <v>69</v>
      </c>
      <c r="J68" s="29" t="s">
        <v>106</v>
      </c>
      <c r="K68" s="32">
        <v>20104</v>
      </c>
      <c r="L68" s="32">
        <v>32356</v>
      </c>
      <c r="M68" s="29">
        <v>40</v>
      </c>
      <c r="N68" s="29" t="s">
        <v>484</v>
      </c>
      <c r="O68" s="33" t="s">
        <v>135</v>
      </c>
      <c r="P68" s="34" t="e">
        <f>CONCATENATE([1]!Tabela_FREQUENCIA_05_01_12[[#This Row],[QUANTITATIVO]]," - ",[1]!Tabela_FREQUENCIA_05_01_12[[#This Row],[GERÊNCIA]])</f>
        <v>#REF!</v>
      </c>
      <c r="Q68" s="29">
        <v>73</v>
      </c>
      <c r="R68" s="29" t="s">
        <v>485</v>
      </c>
      <c r="S68" s="35">
        <v>87609770868</v>
      </c>
      <c r="T68" s="36">
        <v>23047320</v>
      </c>
      <c r="U68" s="37">
        <v>975092157</v>
      </c>
      <c r="V68" s="31" t="s">
        <v>486</v>
      </c>
      <c r="W68" s="31" t="s">
        <v>487</v>
      </c>
      <c r="X68" s="31" t="s">
        <v>64</v>
      </c>
      <c r="Y68" s="38">
        <v>7063021</v>
      </c>
    </row>
    <row r="69" spans="1:25" ht="60" x14ac:dyDescent="0.25">
      <c r="A69" s="48">
        <v>9829544</v>
      </c>
      <c r="B69" s="49">
        <v>3</v>
      </c>
      <c r="C69" s="50">
        <v>5589440</v>
      </c>
      <c r="D69" s="49">
        <v>9</v>
      </c>
      <c r="E69" s="51" t="s">
        <v>488</v>
      </c>
      <c r="F69" s="51" t="s">
        <v>89</v>
      </c>
      <c r="G69" s="51"/>
      <c r="H69" s="51"/>
      <c r="I69" s="51"/>
      <c r="J69" s="49"/>
      <c r="K69" s="52"/>
      <c r="L69" s="52"/>
      <c r="M69" s="49"/>
      <c r="N69" s="49"/>
      <c r="O69" s="51" t="s">
        <v>489</v>
      </c>
      <c r="P69" s="53" t="e">
        <f>CONCATENATE([1]!Tabela_FREQUENCIA_05_01_12[[#This Row],[QUANTITATIVO]]," - ",[1]!Tabela_FREQUENCIA_05_01_12[[#This Row],[GERÊNCIA]])</f>
        <v>#REF!</v>
      </c>
      <c r="Q69" s="49"/>
      <c r="R69" s="49">
        <v>10374163631</v>
      </c>
      <c r="S69" s="54">
        <v>51476495815</v>
      </c>
      <c r="T69" s="55"/>
      <c r="U69" s="56"/>
      <c r="V69" s="51"/>
      <c r="W69" s="51"/>
      <c r="X69" s="51"/>
      <c r="Y69" s="57"/>
    </row>
    <row r="70" spans="1:25" ht="105" x14ac:dyDescent="0.25">
      <c r="A70" s="28">
        <v>4109740</v>
      </c>
      <c r="B70" s="29" t="s">
        <v>52</v>
      </c>
      <c r="C70" s="30" t="s">
        <v>490</v>
      </c>
      <c r="D70" s="29" t="s">
        <v>121</v>
      </c>
      <c r="E70" s="31" t="s">
        <v>491</v>
      </c>
      <c r="F70" s="31" t="s">
        <v>56</v>
      </c>
      <c r="G70" s="31" t="s">
        <v>492</v>
      </c>
      <c r="H70" s="31" t="s">
        <v>393</v>
      </c>
      <c r="I70" s="31" t="s">
        <v>69</v>
      </c>
      <c r="J70" s="29" t="s">
        <v>137</v>
      </c>
      <c r="K70" s="32">
        <v>18850</v>
      </c>
      <c r="L70" s="32">
        <v>30713</v>
      </c>
      <c r="M70" s="29">
        <v>40</v>
      </c>
      <c r="N70" s="29" t="s">
        <v>81</v>
      </c>
      <c r="O70" s="33" t="s">
        <v>56</v>
      </c>
      <c r="P70" s="34" t="e">
        <f>CONCATENATE([1]!Tabela_FREQUENCIA_05_01_12[[#This Row],[QUANTITATIVO]]," - ",[1]!Tabela_FREQUENCIA_05_01_12[[#This Row],[GERÊNCIA]])</f>
        <v>#REF!</v>
      </c>
      <c r="Q70" s="29">
        <v>625</v>
      </c>
      <c r="R70" s="29" t="s">
        <v>493</v>
      </c>
      <c r="S70" s="35">
        <v>87773988820</v>
      </c>
      <c r="T70" s="36">
        <v>24429512</v>
      </c>
      <c r="U70" s="37">
        <v>991831580</v>
      </c>
      <c r="V70" s="31" t="s">
        <v>494</v>
      </c>
      <c r="W70" s="31" t="s">
        <v>156</v>
      </c>
      <c r="X70" s="31" t="s">
        <v>64</v>
      </c>
      <c r="Y70" s="38">
        <v>7051090</v>
      </c>
    </row>
    <row r="71" spans="1:25" ht="75" x14ac:dyDescent="0.25">
      <c r="A71" s="96">
        <v>10440</v>
      </c>
      <c r="B71" s="40" t="s">
        <v>52</v>
      </c>
      <c r="C71" s="41" t="s">
        <v>495</v>
      </c>
      <c r="D71" s="40">
        <v>2</v>
      </c>
      <c r="E71" s="42" t="s">
        <v>496</v>
      </c>
      <c r="F71" s="42" t="s">
        <v>497</v>
      </c>
      <c r="G71" s="42" t="s">
        <v>447</v>
      </c>
      <c r="H71" s="42" t="s">
        <v>124</v>
      </c>
      <c r="I71" s="42" t="s">
        <v>115</v>
      </c>
      <c r="J71" s="40" t="s">
        <v>106</v>
      </c>
      <c r="K71" s="43">
        <v>19523</v>
      </c>
      <c r="L71" s="43">
        <v>39290</v>
      </c>
      <c r="M71" s="40">
        <v>40</v>
      </c>
      <c r="N71" s="40" t="s">
        <v>153</v>
      </c>
      <c r="O71" s="33" t="s">
        <v>497</v>
      </c>
      <c r="P71" s="34" t="e">
        <f>CONCATENATE([1]!Tabela_FREQUENCIA_05_01_12[[#This Row],[QUANTITATIVO]]," - ",[1]!Tabela_FREQUENCIA_05_01_12[[#This Row],[GERÊNCIA]])</f>
        <v>#REF!</v>
      </c>
      <c r="Q71" s="40">
        <v>641</v>
      </c>
      <c r="R71" s="40">
        <v>10554755286</v>
      </c>
      <c r="S71" s="44">
        <v>178765830</v>
      </c>
      <c r="T71" s="45">
        <v>24216366</v>
      </c>
      <c r="U71" s="46">
        <v>988068301</v>
      </c>
      <c r="V71" s="42" t="s">
        <v>498</v>
      </c>
      <c r="W71" s="42" t="s">
        <v>499</v>
      </c>
      <c r="X71" s="42" t="s">
        <v>64</v>
      </c>
      <c r="Y71" s="47">
        <v>7051010</v>
      </c>
    </row>
    <row r="72" spans="1:25" ht="75" x14ac:dyDescent="0.25">
      <c r="A72" s="28">
        <v>10372167</v>
      </c>
      <c r="B72" s="29" t="s">
        <v>66</v>
      </c>
      <c r="C72" s="30" t="s">
        <v>500</v>
      </c>
      <c r="D72" s="29" t="s">
        <v>101</v>
      </c>
      <c r="E72" s="31" t="s">
        <v>501</v>
      </c>
      <c r="F72" s="31" t="s">
        <v>89</v>
      </c>
      <c r="G72" s="31" t="s">
        <v>502</v>
      </c>
      <c r="H72" s="31" t="s">
        <v>502</v>
      </c>
      <c r="I72" s="31" t="s">
        <v>59</v>
      </c>
      <c r="J72" s="29" t="s">
        <v>43</v>
      </c>
      <c r="K72" s="32">
        <v>26578</v>
      </c>
      <c r="L72" s="32">
        <v>36021</v>
      </c>
      <c r="M72" s="29">
        <v>30</v>
      </c>
      <c r="N72" s="29" t="s">
        <v>93</v>
      </c>
      <c r="O72" s="33" t="s">
        <v>89</v>
      </c>
      <c r="P72" s="34" t="e">
        <f>CONCATENATE([1]!Tabela_FREQUENCIA_05_01_12[[#This Row],[QUANTITATIVO]]," - ",[1]!Tabela_FREQUENCIA_05_01_12[[#This Row],[GERÊNCIA]])</f>
        <v>#REF!</v>
      </c>
      <c r="Q72" s="29">
        <v>122</v>
      </c>
      <c r="R72" s="29" t="s">
        <v>503</v>
      </c>
      <c r="S72" s="35">
        <v>11496777832</v>
      </c>
      <c r="T72" s="36">
        <v>43071594</v>
      </c>
      <c r="U72" s="37">
        <v>999030311</v>
      </c>
      <c r="V72" s="31" t="s">
        <v>504</v>
      </c>
      <c r="W72" s="31" t="s">
        <v>505</v>
      </c>
      <c r="X72" s="31" t="s">
        <v>64</v>
      </c>
      <c r="Y72" s="38">
        <v>1709727</v>
      </c>
    </row>
    <row r="73" spans="1:25" ht="90" x14ac:dyDescent="0.25">
      <c r="A73" s="39">
        <v>16504902</v>
      </c>
      <c r="B73" s="40" t="s">
        <v>52</v>
      </c>
      <c r="C73" s="41" t="s">
        <v>506</v>
      </c>
      <c r="D73" s="40" t="s">
        <v>206</v>
      </c>
      <c r="E73" s="42" t="s">
        <v>507</v>
      </c>
      <c r="F73" s="42" t="s">
        <v>229</v>
      </c>
      <c r="G73" s="42" t="s">
        <v>79</v>
      </c>
      <c r="H73" s="42" t="s">
        <v>79</v>
      </c>
      <c r="I73" s="42" t="s">
        <v>80</v>
      </c>
      <c r="J73" s="40" t="s">
        <v>43</v>
      </c>
      <c r="K73" s="43">
        <v>26378</v>
      </c>
      <c r="L73" s="43">
        <v>41988</v>
      </c>
      <c r="M73" s="40">
        <v>30</v>
      </c>
      <c r="N73" s="40" t="s">
        <v>508</v>
      </c>
      <c r="O73" s="33" t="s">
        <v>229</v>
      </c>
      <c r="P73" s="34" t="e">
        <f>CONCATENATE([1]!Tabela_FREQUENCIA_05_01_12[[#This Row],[QUANTITATIVO]]," - ",[1]!Tabela_FREQUENCIA_05_01_12[[#This Row],[GERÊNCIA]])</f>
        <v>#REF!</v>
      </c>
      <c r="Q73" s="40">
        <v>872</v>
      </c>
      <c r="R73" s="40" t="s">
        <v>509</v>
      </c>
      <c r="S73" s="44">
        <v>15653292877</v>
      </c>
      <c r="T73" s="45">
        <v>24568950</v>
      </c>
      <c r="U73" s="46" t="s">
        <v>510</v>
      </c>
      <c r="V73" s="42" t="s">
        <v>511</v>
      </c>
      <c r="W73" s="42" t="s">
        <v>512</v>
      </c>
      <c r="X73" s="42" t="s">
        <v>64</v>
      </c>
      <c r="Y73" s="47">
        <v>7114300</v>
      </c>
    </row>
    <row r="74" spans="1:25" ht="60" x14ac:dyDescent="0.25">
      <c r="A74" s="28">
        <v>15138082</v>
      </c>
      <c r="B74" s="29" t="s">
        <v>52</v>
      </c>
      <c r="C74" s="30" t="s">
        <v>513</v>
      </c>
      <c r="D74" s="29" t="s">
        <v>36</v>
      </c>
      <c r="E74" s="31" t="s">
        <v>514</v>
      </c>
      <c r="F74" s="31" t="s">
        <v>89</v>
      </c>
      <c r="G74" s="31" t="s">
        <v>114</v>
      </c>
      <c r="H74" s="31" t="s">
        <v>114</v>
      </c>
      <c r="I74" s="31" t="s">
        <v>115</v>
      </c>
      <c r="J74" s="29" t="s">
        <v>43</v>
      </c>
      <c r="K74" s="32">
        <v>31038</v>
      </c>
      <c r="L74" s="32">
        <v>40725</v>
      </c>
      <c r="M74" s="29">
        <v>30</v>
      </c>
      <c r="N74" s="29" t="s">
        <v>515</v>
      </c>
      <c r="O74" s="33" t="s">
        <v>89</v>
      </c>
      <c r="P74" s="34" t="e">
        <f>CONCATENATE([1]!Tabela_FREQUENCIA_05_01_12[[#This Row],[QUANTITATIVO]]," - ",[1]!Tabela_FREQUENCIA_05_01_12[[#This Row],[GERÊNCIA]])</f>
        <v>#REF!</v>
      </c>
      <c r="Q74" s="29">
        <v>813</v>
      </c>
      <c r="R74" s="29" t="s">
        <v>516</v>
      </c>
      <c r="S74" s="35">
        <v>33014331899</v>
      </c>
      <c r="T74" s="36">
        <v>24082441</v>
      </c>
      <c r="U74" s="37" t="s">
        <v>517</v>
      </c>
      <c r="V74" s="31" t="s">
        <v>518</v>
      </c>
      <c r="W74" s="31" t="s">
        <v>468</v>
      </c>
      <c r="X74" s="31" t="s">
        <v>64</v>
      </c>
      <c r="Y74" s="38">
        <v>7122080</v>
      </c>
    </row>
    <row r="75" spans="1:25" ht="90" x14ac:dyDescent="0.25">
      <c r="A75" s="39">
        <v>16504896</v>
      </c>
      <c r="B75" s="40" t="s">
        <v>52</v>
      </c>
      <c r="C75" s="41" t="s">
        <v>519</v>
      </c>
      <c r="D75" s="40" t="s">
        <v>49</v>
      </c>
      <c r="E75" s="42" t="s">
        <v>520</v>
      </c>
      <c r="F75" s="42" t="s">
        <v>229</v>
      </c>
      <c r="G75" s="42" t="s">
        <v>79</v>
      </c>
      <c r="H75" s="93" t="s">
        <v>79</v>
      </c>
      <c r="I75" s="42" t="s">
        <v>80</v>
      </c>
      <c r="J75" s="40" t="s">
        <v>43</v>
      </c>
      <c r="K75" s="43">
        <v>27153</v>
      </c>
      <c r="L75" s="43">
        <v>41988</v>
      </c>
      <c r="M75" s="40">
        <v>30</v>
      </c>
      <c r="N75" s="40" t="s">
        <v>294</v>
      </c>
      <c r="O75" s="33" t="s">
        <v>229</v>
      </c>
      <c r="P75" s="34" t="e">
        <f>CONCATENATE([1]!Tabela_FREQUENCIA_05_01_12[[#This Row],[QUANTITATIVO]]," - ",[1]!Tabela_FREQUENCIA_05_01_12[[#This Row],[GERÊNCIA]])</f>
        <v>#REF!</v>
      </c>
      <c r="Q75" s="40">
        <v>841</v>
      </c>
      <c r="R75" s="40" t="s">
        <v>521</v>
      </c>
      <c r="S75" s="44">
        <v>14365892827</v>
      </c>
      <c r="T75" s="45">
        <v>24554964</v>
      </c>
      <c r="U75" s="46" t="s">
        <v>522</v>
      </c>
      <c r="V75" s="42" t="s">
        <v>523</v>
      </c>
      <c r="W75" s="42" t="s">
        <v>524</v>
      </c>
      <c r="X75" s="42" t="s">
        <v>64</v>
      </c>
      <c r="Y75" s="47">
        <v>7061032</v>
      </c>
    </row>
    <row r="76" spans="1:25" ht="75" x14ac:dyDescent="0.25">
      <c r="A76" s="28">
        <v>9418581</v>
      </c>
      <c r="B76" s="29" t="s">
        <v>52</v>
      </c>
      <c r="C76" s="30" t="s">
        <v>525</v>
      </c>
      <c r="D76" s="29" t="s">
        <v>52</v>
      </c>
      <c r="E76" s="31" t="s">
        <v>526</v>
      </c>
      <c r="F76" s="31" t="s">
        <v>56</v>
      </c>
      <c r="G76" s="31" t="s">
        <v>41</v>
      </c>
      <c r="H76" s="31" t="s">
        <v>41</v>
      </c>
      <c r="I76" s="31" t="s">
        <v>42</v>
      </c>
      <c r="J76" s="29" t="s">
        <v>43</v>
      </c>
      <c r="K76" s="32">
        <v>26434</v>
      </c>
      <c r="L76" s="32">
        <v>34505</v>
      </c>
      <c r="M76" s="29">
        <v>30</v>
      </c>
      <c r="N76" s="29" t="s">
        <v>60</v>
      </c>
      <c r="O76" s="33" t="s">
        <v>56</v>
      </c>
      <c r="P76" s="34" t="e">
        <f>CONCATENATE([1]!Tabela_FREQUENCIA_05_01_12[[#This Row],[QUANTITATIVO]]," - ",[1]!Tabela_FREQUENCIA_05_01_12[[#This Row],[GERÊNCIA]])</f>
        <v>#REF!</v>
      </c>
      <c r="Q76" s="29">
        <v>759</v>
      </c>
      <c r="R76" s="29" t="s">
        <v>527</v>
      </c>
      <c r="S76" s="35">
        <v>18745390819</v>
      </c>
      <c r="T76" s="36">
        <v>24574561</v>
      </c>
      <c r="U76" s="37">
        <v>960375777</v>
      </c>
      <c r="V76" s="31" t="s">
        <v>528</v>
      </c>
      <c r="W76" s="31" t="s">
        <v>258</v>
      </c>
      <c r="X76" s="31" t="s">
        <v>64</v>
      </c>
      <c r="Y76" s="38">
        <v>7123330</v>
      </c>
    </row>
    <row r="77" spans="1:25" ht="120" x14ac:dyDescent="0.25">
      <c r="A77" s="69">
        <v>10501447</v>
      </c>
      <c r="B77" s="70">
        <v>1</v>
      </c>
      <c r="C77" s="71">
        <v>33224955</v>
      </c>
      <c r="D77" s="70">
        <v>4</v>
      </c>
      <c r="E77" s="72" t="s">
        <v>529</v>
      </c>
      <c r="F77" s="72" t="s">
        <v>78</v>
      </c>
      <c r="G77" s="72"/>
      <c r="H77" s="72"/>
      <c r="I77" s="72" t="s">
        <v>59</v>
      </c>
      <c r="J77" s="70" t="s">
        <v>43</v>
      </c>
      <c r="K77" s="73"/>
      <c r="L77" s="73"/>
      <c r="M77" s="70"/>
      <c r="N77" s="70"/>
      <c r="O77" s="72" t="s">
        <v>530</v>
      </c>
      <c r="P77" s="74" t="e">
        <f>CONCATENATE([1]!Tabela_FREQUENCIA_05_01_12[[#This Row],[QUANTITATIVO]]," - ",[1]!Tabela_FREQUENCIA_05_01_12[[#This Row],[GERÊNCIA]])</f>
        <v>#REF!</v>
      </c>
      <c r="Q77" s="70"/>
      <c r="R77" s="70"/>
      <c r="S77" s="75"/>
      <c r="T77" s="76"/>
      <c r="U77" s="77"/>
      <c r="V77" s="72"/>
      <c r="W77" s="72"/>
      <c r="X77" s="72"/>
      <c r="Y77" s="78"/>
    </row>
    <row r="78" spans="1:25" ht="105" x14ac:dyDescent="0.25">
      <c r="A78" s="59">
        <v>13353834</v>
      </c>
      <c r="B78" s="60" t="s">
        <v>66</v>
      </c>
      <c r="C78" s="61" t="s">
        <v>531</v>
      </c>
      <c r="D78" s="60"/>
      <c r="E78" s="62" t="s">
        <v>532</v>
      </c>
      <c r="F78" s="62" t="s">
        <v>229</v>
      </c>
      <c r="G78" s="62"/>
      <c r="H78" s="62"/>
      <c r="I78" s="62" t="s">
        <v>115</v>
      </c>
      <c r="J78" s="60" t="s">
        <v>137</v>
      </c>
      <c r="K78" s="63">
        <v>24947</v>
      </c>
      <c r="L78" s="63">
        <v>38777</v>
      </c>
      <c r="M78" s="60">
        <v>30</v>
      </c>
      <c r="N78" s="60" t="s">
        <v>93</v>
      </c>
      <c r="O78" s="62" t="s">
        <v>533</v>
      </c>
      <c r="P78" s="64" t="e">
        <f>CONCATENATE([1]!Tabela_FREQUENCIA_05_01_12[[#This Row],[QUANTITATIVO]]," - ",[1]!Tabela_FREQUENCIA_05_01_12[[#This Row],[GERÊNCIA]])</f>
        <v>#REF!</v>
      </c>
      <c r="Q78" s="60">
        <v>426</v>
      </c>
      <c r="R78" s="60" t="s">
        <v>534</v>
      </c>
      <c r="S78" s="65">
        <v>12649064803</v>
      </c>
      <c r="T78" s="66">
        <v>29545970</v>
      </c>
      <c r="U78" s="67">
        <v>995641278</v>
      </c>
      <c r="V78" s="62" t="s">
        <v>535</v>
      </c>
      <c r="W78" s="62" t="s">
        <v>536</v>
      </c>
      <c r="X78" s="62" t="s">
        <v>142</v>
      </c>
      <c r="Y78" s="68">
        <v>2118001</v>
      </c>
    </row>
    <row r="79" spans="1:25" ht="75" x14ac:dyDescent="0.25">
      <c r="A79" s="39">
        <v>10361856</v>
      </c>
      <c r="B79" s="40" t="s">
        <v>66</v>
      </c>
      <c r="C79" s="41" t="s">
        <v>537</v>
      </c>
      <c r="D79" s="40" t="s">
        <v>121</v>
      </c>
      <c r="E79" s="42" t="s">
        <v>538</v>
      </c>
      <c r="F79" s="42" t="s">
        <v>229</v>
      </c>
      <c r="G79" s="42" t="s">
        <v>58</v>
      </c>
      <c r="H79" s="42" t="s">
        <v>58</v>
      </c>
      <c r="I79" s="42" t="s">
        <v>59</v>
      </c>
      <c r="J79" s="40" t="s">
        <v>137</v>
      </c>
      <c r="K79" s="43">
        <v>23858</v>
      </c>
      <c r="L79" s="43">
        <v>35717</v>
      </c>
      <c r="M79" s="40">
        <v>30</v>
      </c>
      <c r="N79" s="40" t="s">
        <v>60</v>
      </c>
      <c r="O79" s="33" t="s">
        <v>229</v>
      </c>
      <c r="P79" s="34" t="e">
        <f>CONCATENATE([1]!Tabela_FREQUENCIA_05_01_12[[#This Row],[QUANTITATIVO]]," - ",[1]!Tabela_FREQUENCIA_05_01_12[[#This Row],[GERÊNCIA]])</f>
        <v>#REF!</v>
      </c>
      <c r="Q79" s="40">
        <v>527</v>
      </c>
      <c r="R79" s="40" t="s">
        <v>539</v>
      </c>
      <c r="S79" s="44">
        <v>6924116825</v>
      </c>
      <c r="T79" s="45">
        <v>24640719</v>
      </c>
      <c r="U79" s="46">
        <v>999650769</v>
      </c>
      <c r="V79" s="42" t="s">
        <v>540</v>
      </c>
      <c r="W79" s="42" t="s">
        <v>541</v>
      </c>
      <c r="X79" s="42" t="s">
        <v>64</v>
      </c>
      <c r="Y79" s="47">
        <v>7096190</v>
      </c>
    </row>
    <row r="80" spans="1:25" ht="90" x14ac:dyDescent="0.25">
      <c r="A80" s="28">
        <v>7869794</v>
      </c>
      <c r="B80" s="29" t="s">
        <v>175</v>
      </c>
      <c r="C80" s="30" t="s">
        <v>542</v>
      </c>
      <c r="D80" s="29" t="s">
        <v>49</v>
      </c>
      <c r="E80" s="31" t="s">
        <v>543</v>
      </c>
      <c r="F80" s="31" t="s">
        <v>135</v>
      </c>
      <c r="G80" s="31" t="s">
        <v>544</v>
      </c>
      <c r="H80" s="31" t="s">
        <v>114</v>
      </c>
      <c r="I80" s="31" t="s">
        <v>115</v>
      </c>
      <c r="J80" s="29" t="s">
        <v>137</v>
      </c>
      <c r="K80" s="32">
        <v>25233</v>
      </c>
      <c r="L80" s="32">
        <v>33630</v>
      </c>
      <c r="M80" s="29">
        <v>30</v>
      </c>
      <c r="N80" s="29" t="s">
        <v>545</v>
      </c>
      <c r="O80" s="33" t="s">
        <v>135</v>
      </c>
      <c r="P80" s="34" t="e">
        <f>CONCATENATE([1]!Tabela_FREQUENCIA_05_01_12[[#This Row],[QUANTITATIVO]]," - ",[1]!Tabela_FREQUENCIA_05_01_12[[#This Row],[GERÊNCIA]])</f>
        <v>#REF!</v>
      </c>
      <c r="Q80" s="29">
        <v>796</v>
      </c>
      <c r="R80" s="29" t="s">
        <v>546</v>
      </c>
      <c r="S80" s="35">
        <v>9199526824</v>
      </c>
      <c r="T80" s="36">
        <v>22294276</v>
      </c>
      <c r="U80" s="37">
        <v>973625346</v>
      </c>
      <c r="V80" s="31" t="s">
        <v>547</v>
      </c>
      <c r="W80" s="31" t="s">
        <v>548</v>
      </c>
      <c r="X80" s="31" t="s">
        <v>64</v>
      </c>
      <c r="Y80" s="38">
        <v>7162280</v>
      </c>
    </row>
    <row r="81" spans="1:25" ht="90" x14ac:dyDescent="0.25">
      <c r="A81" s="39">
        <v>15473466</v>
      </c>
      <c r="B81" s="40" t="s">
        <v>52</v>
      </c>
      <c r="C81" s="41" t="s">
        <v>549</v>
      </c>
      <c r="D81" s="40" t="s">
        <v>121</v>
      </c>
      <c r="E81" s="42" t="s">
        <v>550</v>
      </c>
      <c r="F81" s="42" t="s">
        <v>220</v>
      </c>
      <c r="G81" s="42" t="s">
        <v>551</v>
      </c>
      <c r="H81" s="42" t="s">
        <v>145</v>
      </c>
      <c r="I81" s="42" t="s">
        <v>59</v>
      </c>
      <c r="J81" s="40" t="s">
        <v>43</v>
      </c>
      <c r="K81" s="43">
        <v>32153</v>
      </c>
      <c r="L81" s="43">
        <v>40988</v>
      </c>
      <c r="M81" s="40">
        <v>30</v>
      </c>
      <c r="N81" s="40" t="s">
        <v>60</v>
      </c>
      <c r="O81" s="33" t="s">
        <v>220</v>
      </c>
      <c r="P81" s="34" t="e">
        <f>CONCATENATE([1]!Tabela_FREQUENCIA_05_01_12[[#This Row],[QUANTITATIVO]]," - ",[1]!Tabela_FREQUENCIA_05_01_12[[#This Row],[GERÊNCIA]])</f>
        <v>#REF!</v>
      </c>
      <c r="Q81" s="40">
        <v>395</v>
      </c>
      <c r="R81" s="40" t="s">
        <v>552</v>
      </c>
      <c r="S81" s="44">
        <v>8386073659</v>
      </c>
      <c r="T81" s="45">
        <v>24670993</v>
      </c>
      <c r="U81" s="46">
        <v>9582148510</v>
      </c>
      <c r="V81" s="42" t="s">
        <v>553</v>
      </c>
      <c r="W81" s="42" t="s">
        <v>554</v>
      </c>
      <c r="X81" s="42" t="s">
        <v>64</v>
      </c>
      <c r="Y81" s="47">
        <v>7162420</v>
      </c>
    </row>
    <row r="82" spans="1:25" ht="90" x14ac:dyDescent="0.25">
      <c r="A82" s="28">
        <v>5381770</v>
      </c>
      <c r="B82" s="29" t="s">
        <v>52</v>
      </c>
      <c r="C82" s="30" t="s">
        <v>555</v>
      </c>
      <c r="D82" s="29" t="s">
        <v>76</v>
      </c>
      <c r="E82" s="31" t="s">
        <v>556</v>
      </c>
      <c r="F82" s="31" t="s">
        <v>56</v>
      </c>
      <c r="G82" s="31" t="s">
        <v>557</v>
      </c>
      <c r="H82" s="31" t="s">
        <v>393</v>
      </c>
      <c r="I82" s="31" t="s">
        <v>69</v>
      </c>
      <c r="J82" s="29" t="s">
        <v>43</v>
      </c>
      <c r="K82" s="32">
        <v>22922</v>
      </c>
      <c r="L82" s="32">
        <v>31642</v>
      </c>
      <c r="M82" s="29">
        <v>30</v>
      </c>
      <c r="N82" s="29" t="s">
        <v>60</v>
      </c>
      <c r="O82" s="33" t="s">
        <v>56</v>
      </c>
      <c r="P82" s="34" t="e">
        <f>CONCATENATE([1]!Tabela_FREQUENCIA_05_01_12[[#This Row],[QUANTITATIVO]]," - ",[1]!Tabela_FREQUENCIA_05_01_12[[#This Row],[GERÊNCIA]])</f>
        <v>#REF!</v>
      </c>
      <c r="Q82" s="29">
        <v>317</v>
      </c>
      <c r="R82" s="29" t="s">
        <v>558</v>
      </c>
      <c r="S82" s="35">
        <v>2752423829</v>
      </c>
      <c r="T82" s="36">
        <v>24855213</v>
      </c>
      <c r="U82" s="37">
        <v>979977540</v>
      </c>
      <c r="V82" s="31" t="s">
        <v>559</v>
      </c>
      <c r="W82" s="31" t="s">
        <v>499</v>
      </c>
      <c r="X82" s="31" t="s">
        <v>64</v>
      </c>
      <c r="Y82" s="38">
        <v>7052000</v>
      </c>
    </row>
    <row r="83" spans="1:25" ht="75" x14ac:dyDescent="0.25">
      <c r="A83" s="39">
        <v>11385730</v>
      </c>
      <c r="B83" s="40" t="s">
        <v>52</v>
      </c>
      <c r="C83" s="41" t="s">
        <v>560</v>
      </c>
      <c r="D83" s="40" t="s">
        <v>76</v>
      </c>
      <c r="E83" s="42" t="s">
        <v>561</v>
      </c>
      <c r="F83" s="42" t="s">
        <v>135</v>
      </c>
      <c r="G83" s="42" t="s">
        <v>562</v>
      </c>
      <c r="H83" s="42" t="s">
        <v>124</v>
      </c>
      <c r="I83" s="42" t="s">
        <v>59</v>
      </c>
      <c r="J83" s="40" t="s">
        <v>137</v>
      </c>
      <c r="K83" s="43">
        <v>27018</v>
      </c>
      <c r="L83" s="43">
        <v>36102</v>
      </c>
      <c r="M83" s="40">
        <v>40</v>
      </c>
      <c r="N83" s="40" t="s">
        <v>93</v>
      </c>
      <c r="O83" s="33" t="s">
        <v>135</v>
      </c>
      <c r="P83" s="34" t="e">
        <f>CONCATENATE([1]!Tabela_FREQUENCIA_05_01_12[[#This Row],[QUANTITATIVO]]," - ",[1]!Tabela_FREQUENCIA_05_01_12[[#This Row],[GERÊNCIA]])</f>
        <v>#REF!</v>
      </c>
      <c r="Q83" s="40">
        <v>373</v>
      </c>
      <c r="R83" s="40" t="s">
        <v>563</v>
      </c>
      <c r="S83" s="44">
        <v>17444157812</v>
      </c>
      <c r="T83" s="45"/>
      <c r="U83" s="46">
        <v>976231278</v>
      </c>
      <c r="V83" s="42" t="s">
        <v>564</v>
      </c>
      <c r="W83" s="42" t="s">
        <v>47</v>
      </c>
      <c r="X83" s="42" t="s">
        <v>64</v>
      </c>
      <c r="Y83" s="47">
        <v>7094050</v>
      </c>
    </row>
    <row r="84" spans="1:25" ht="90" x14ac:dyDescent="0.25">
      <c r="A84" s="28">
        <v>15539726</v>
      </c>
      <c r="B84" s="29" t="s">
        <v>52</v>
      </c>
      <c r="C84" s="30" t="s">
        <v>565</v>
      </c>
      <c r="D84" s="29" t="s">
        <v>175</v>
      </c>
      <c r="E84" s="31" t="s">
        <v>566</v>
      </c>
      <c r="F84" s="31" t="s">
        <v>323</v>
      </c>
      <c r="G84" s="31" t="s">
        <v>136</v>
      </c>
      <c r="H84" s="31" t="s">
        <v>136</v>
      </c>
      <c r="I84" s="31" t="s">
        <v>115</v>
      </c>
      <c r="J84" s="29" t="s">
        <v>43</v>
      </c>
      <c r="K84" s="32">
        <v>28033</v>
      </c>
      <c r="L84" s="32">
        <v>41031</v>
      </c>
      <c r="M84" s="29">
        <v>30</v>
      </c>
      <c r="N84" s="29" t="s">
        <v>567</v>
      </c>
      <c r="O84" s="33" t="s">
        <v>323</v>
      </c>
      <c r="P84" s="34" t="e">
        <f>CONCATENATE([1]!Tabela_FREQUENCIA_05_01_12[[#This Row],[QUANTITATIVO]]," - ",[1]!Tabela_FREQUENCIA_05_01_12[[#This Row],[GERÊNCIA]])</f>
        <v>#REF!</v>
      </c>
      <c r="Q84" s="29">
        <v>988</v>
      </c>
      <c r="R84" s="29" t="s">
        <v>568</v>
      </c>
      <c r="S84" s="35">
        <v>16106560838</v>
      </c>
      <c r="T84" s="36">
        <v>44448285</v>
      </c>
      <c r="U84" s="37">
        <v>981835709</v>
      </c>
      <c r="V84" s="31" t="s">
        <v>569</v>
      </c>
      <c r="W84" s="31" t="s">
        <v>570</v>
      </c>
      <c r="X84" s="31" t="s">
        <v>571</v>
      </c>
      <c r="Y84" s="38">
        <v>7810200</v>
      </c>
    </row>
    <row r="85" spans="1:25" ht="90" x14ac:dyDescent="0.25">
      <c r="A85" s="39">
        <v>15050191</v>
      </c>
      <c r="B85" s="40" t="s">
        <v>52</v>
      </c>
      <c r="C85" s="41" t="s">
        <v>572</v>
      </c>
      <c r="D85" s="40" t="s">
        <v>573</v>
      </c>
      <c r="E85" s="42" t="s">
        <v>574</v>
      </c>
      <c r="F85" s="42" t="s">
        <v>268</v>
      </c>
      <c r="G85" s="42" t="s">
        <v>171</v>
      </c>
      <c r="H85" s="42" t="s">
        <v>171</v>
      </c>
      <c r="I85" s="42" t="s">
        <v>80</v>
      </c>
      <c r="J85" s="40" t="s">
        <v>43</v>
      </c>
      <c r="K85" s="43">
        <v>26778</v>
      </c>
      <c r="L85" s="43">
        <v>40615</v>
      </c>
      <c r="M85" s="40">
        <v>20</v>
      </c>
      <c r="N85" s="40" t="s">
        <v>575</v>
      </c>
      <c r="O85" s="33" t="s">
        <v>268</v>
      </c>
      <c r="P85" s="34" t="e">
        <f>CONCATENATE([1]!Tabela_FREQUENCIA_05_01_12[[#This Row],[QUANTITATIVO]]," - ",[1]!Tabela_FREQUENCIA_05_01_12[[#This Row],[GERÊNCIA]])</f>
        <v>#REF!</v>
      </c>
      <c r="Q85" s="40">
        <v>545</v>
      </c>
      <c r="R85" s="40" t="s">
        <v>576</v>
      </c>
      <c r="S85" s="44">
        <v>75539624653</v>
      </c>
      <c r="T85" s="45">
        <v>32625059</v>
      </c>
      <c r="U85" s="46">
        <v>989665091</v>
      </c>
      <c r="V85" s="42" t="s">
        <v>577</v>
      </c>
      <c r="W85" s="42" t="s">
        <v>468</v>
      </c>
      <c r="X85" s="42" t="s">
        <v>142</v>
      </c>
      <c r="Y85" s="47">
        <v>1321000</v>
      </c>
    </row>
    <row r="86" spans="1:25" ht="75" x14ac:dyDescent="0.25">
      <c r="A86" s="28">
        <v>11784209</v>
      </c>
      <c r="B86" s="29" t="s">
        <v>578</v>
      </c>
      <c r="C86" s="30" t="s">
        <v>579</v>
      </c>
      <c r="D86" s="29" t="s">
        <v>38</v>
      </c>
      <c r="E86" s="31" t="s">
        <v>580</v>
      </c>
      <c r="F86" s="31" t="s">
        <v>268</v>
      </c>
      <c r="G86" s="31" t="s">
        <v>463</v>
      </c>
      <c r="H86" s="31" t="s">
        <v>464</v>
      </c>
      <c r="I86" s="31" t="s">
        <v>59</v>
      </c>
      <c r="J86" s="29" t="s">
        <v>137</v>
      </c>
      <c r="K86" s="32">
        <v>26545</v>
      </c>
      <c r="L86" s="32">
        <v>38628</v>
      </c>
      <c r="M86" s="29">
        <v>20</v>
      </c>
      <c r="N86" s="29" t="s">
        <v>581</v>
      </c>
      <c r="O86" s="33" t="s">
        <v>268</v>
      </c>
      <c r="P86" s="34" t="e">
        <f>CONCATENATE([1]!Tabela_FREQUENCIA_05_01_12[[#This Row],[QUANTITATIVO]]," - ",[1]!Tabela_FREQUENCIA_05_01_12[[#This Row],[GERÊNCIA]])</f>
        <v>#REF!</v>
      </c>
      <c r="Q86" s="29">
        <v>16</v>
      </c>
      <c r="R86" s="29" t="s">
        <v>582</v>
      </c>
      <c r="S86" s="35">
        <v>59564415187</v>
      </c>
      <c r="T86" s="36">
        <v>26157083</v>
      </c>
      <c r="U86" s="37">
        <v>983350175</v>
      </c>
      <c r="V86" s="31" t="s">
        <v>583</v>
      </c>
      <c r="W86" s="31" t="s">
        <v>584</v>
      </c>
      <c r="X86" s="31" t="s">
        <v>142</v>
      </c>
      <c r="Y86" s="38">
        <v>4304000</v>
      </c>
    </row>
    <row r="87" spans="1:25" ht="135" x14ac:dyDescent="0.25">
      <c r="A87" s="39">
        <v>16504872</v>
      </c>
      <c r="B87" s="40" t="s">
        <v>52</v>
      </c>
      <c r="C87" s="41" t="s">
        <v>585</v>
      </c>
      <c r="D87" s="40" t="s">
        <v>38</v>
      </c>
      <c r="E87" s="42" t="s">
        <v>586</v>
      </c>
      <c r="F87" s="42" t="s">
        <v>220</v>
      </c>
      <c r="G87" s="42" t="s">
        <v>587</v>
      </c>
      <c r="H87" s="42" t="s">
        <v>587</v>
      </c>
      <c r="I87" s="42" t="s">
        <v>588</v>
      </c>
      <c r="J87" s="40" t="s">
        <v>43</v>
      </c>
      <c r="K87" s="43">
        <v>35112</v>
      </c>
      <c r="L87" s="43">
        <v>41988</v>
      </c>
      <c r="M87" s="40">
        <v>30</v>
      </c>
      <c r="N87" s="40" t="s">
        <v>224</v>
      </c>
      <c r="O87" s="33" t="s">
        <v>220</v>
      </c>
      <c r="P87" s="34" t="e">
        <f>CONCATENATE([1]!Tabela_FREQUENCIA_05_01_12[[#This Row],[QUANTITATIVO]]," - ",[1]!Tabela_FREQUENCIA_05_01_12[[#This Row],[GERÊNCIA]])</f>
        <v>#REF!</v>
      </c>
      <c r="Q87" s="40">
        <v>62</v>
      </c>
      <c r="R87" s="40" t="s">
        <v>589</v>
      </c>
      <c r="S87" s="44">
        <v>45290931821</v>
      </c>
      <c r="T87" s="45">
        <v>23583328</v>
      </c>
      <c r="U87" s="46">
        <v>953606541</v>
      </c>
      <c r="V87" s="42" t="s">
        <v>590</v>
      </c>
      <c r="W87" s="42" t="s">
        <v>591</v>
      </c>
      <c r="X87" s="42" t="s">
        <v>64</v>
      </c>
      <c r="Y87" s="47">
        <v>7072185</v>
      </c>
    </row>
    <row r="88" spans="1:25" ht="90" x14ac:dyDescent="0.25">
      <c r="A88" s="28">
        <v>15266278</v>
      </c>
      <c r="B88" s="29">
        <v>2</v>
      </c>
      <c r="C88" s="30">
        <v>17320285</v>
      </c>
      <c r="D88" s="29">
        <v>8</v>
      </c>
      <c r="E88" s="31" t="s">
        <v>592</v>
      </c>
      <c r="F88" s="31" t="s">
        <v>78</v>
      </c>
      <c r="G88" s="31"/>
      <c r="H88" s="31"/>
      <c r="I88" s="31" t="s">
        <v>59</v>
      </c>
      <c r="J88" s="29" t="s">
        <v>43</v>
      </c>
      <c r="K88" s="32">
        <v>24308</v>
      </c>
      <c r="L88" s="32">
        <v>42563</v>
      </c>
      <c r="M88" s="29">
        <v>30</v>
      </c>
      <c r="N88" s="32" t="s">
        <v>508</v>
      </c>
      <c r="O88" s="33" t="s">
        <v>78</v>
      </c>
      <c r="P88" s="34" t="e">
        <f>CONCATENATE([1]!Tabela_FREQUENCIA_05_01_12[[#This Row],[QUANTITATIVO]]," - ",[1]!Tabela_FREQUENCIA_05_01_12[[#This Row],[GERÊNCIA]])</f>
        <v>#REF!</v>
      </c>
      <c r="Q88" s="30"/>
      <c r="R88" s="29">
        <v>12075901726</v>
      </c>
      <c r="S88" s="35">
        <v>6667644844</v>
      </c>
      <c r="T88" s="36">
        <v>28092587</v>
      </c>
      <c r="U88" s="37">
        <v>982459981</v>
      </c>
      <c r="V88" s="97" t="s">
        <v>593</v>
      </c>
      <c r="W88" s="31" t="s">
        <v>594</v>
      </c>
      <c r="X88" s="31" t="s">
        <v>64</v>
      </c>
      <c r="Y88" s="38">
        <v>7160170</v>
      </c>
    </row>
    <row r="89" spans="1:25" ht="105" x14ac:dyDescent="0.25">
      <c r="A89" s="59">
        <v>14738004</v>
      </c>
      <c r="B89" s="60" t="s">
        <v>66</v>
      </c>
      <c r="C89" s="61" t="s">
        <v>595</v>
      </c>
      <c r="D89" s="60" t="s">
        <v>54</v>
      </c>
      <c r="E89" s="62" t="s">
        <v>596</v>
      </c>
      <c r="F89" s="62" t="s">
        <v>89</v>
      </c>
      <c r="G89" s="62" t="s">
        <v>597</v>
      </c>
      <c r="H89" s="62" t="s">
        <v>598</v>
      </c>
      <c r="I89" s="62" t="s">
        <v>59</v>
      </c>
      <c r="J89" s="60" t="s">
        <v>43</v>
      </c>
      <c r="K89" s="63">
        <v>27056</v>
      </c>
      <c r="L89" s="63">
        <v>40787</v>
      </c>
      <c r="M89" s="60">
        <v>30</v>
      </c>
      <c r="N89" s="60" t="s">
        <v>93</v>
      </c>
      <c r="O89" s="62" t="s">
        <v>426</v>
      </c>
      <c r="P89" s="64" t="e">
        <f>CONCATENATE([1]!Tabela_FREQUENCIA_05_01_12[[#This Row],[QUANTITATIVO]]," - ",[1]!Tabela_FREQUENCIA_05_01_12[[#This Row],[GERÊNCIA]])</f>
        <v>#REF!</v>
      </c>
      <c r="Q89" s="60">
        <v>1113</v>
      </c>
      <c r="R89" s="60" t="s">
        <v>599</v>
      </c>
      <c r="S89" s="65">
        <v>17462394847</v>
      </c>
      <c r="T89" s="66">
        <v>24045515</v>
      </c>
      <c r="U89" s="67">
        <v>986407461</v>
      </c>
      <c r="V89" s="62" t="s">
        <v>600</v>
      </c>
      <c r="W89" s="62" t="s">
        <v>601</v>
      </c>
      <c r="X89" s="62" t="s">
        <v>64</v>
      </c>
      <c r="Y89" s="68">
        <v>7132030</v>
      </c>
    </row>
    <row r="90" spans="1:25" ht="75" x14ac:dyDescent="0.25">
      <c r="A90" s="28">
        <v>12115782</v>
      </c>
      <c r="B90" s="29" t="s">
        <v>52</v>
      </c>
      <c r="C90" s="30" t="s">
        <v>602</v>
      </c>
      <c r="D90" s="29" t="s">
        <v>36</v>
      </c>
      <c r="E90" s="31" t="s">
        <v>603</v>
      </c>
      <c r="F90" s="31" t="s">
        <v>229</v>
      </c>
      <c r="G90" s="31" t="s">
        <v>604</v>
      </c>
      <c r="H90" s="31" t="s">
        <v>605</v>
      </c>
      <c r="I90" s="31" t="s">
        <v>69</v>
      </c>
      <c r="J90" s="29" t="s">
        <v>137</v>
      </c>
      <c r="K90" s="32">
        <v>26909</v>
      </c>
      <c r="L90" s="32">
        <v>37181</v>
      </c>
      <c r="M90" s="29">
        <v>30</v>
      </c>
      <c r="N90" s="29" t="s">
        <v>60</v>
      </c>
      <c r="O90" s="33" t="s">
        <v>229</v>
      </c>
      <c r="P90" s="34" t="e">
        <f>CONCATENATE([1]!Tabela_FREQUENCIA_05_01_12[[#This Row],[QUANTITATIVO]]," - ",[1]!Tabela_FREQUENCIA_05_01_12[[#This Row],[GERÊNCIA]])</f>
        <v>#REF!</v>
      </c>
      <c r="Q90" s="29">
        <v>879</v>
      </c>
      <c r="R90" s="29" t="s">
        <v>606</v>
      </c>
      <c r="S90" s="35">
        <v>25225785883</v>
      </c>
      <c r="T90" s="36">
        <v>28670718</v>
      </c>
      <c r="U90" s="37">
        <v>996556937</v>
      </c>
      <c r="V90" s="31" t="s">
        <v>607</v>
      </c>
      <c r="W90" s="31" t="s">
        <v>608</v>
      </c>
      <c r="X90" s="31" t="s">
        <v>64</v>
      </c>
      <c r="Y90" s="38">
        <v>7021040</v>
      </c>
    </row>
    <row r="91" spans="1:25" ht="75" x14ac:dyDescent="0.25">
      <c r="A91" s="39">
        <v>12115782</v>
      </c>
      <c r="B91" s="40" t="s">
        <v>66</v>
      </c>
      <c r="C91" s="41" t="s">
        <v>602</v>
      </c>
      <c r="D91" s="40" t="s">
        <v>36</v>
      </c>
      <c r="E91" s="42" t="s">
        <v>609</v>
      </c>
      <c r="F91" s="42" t="s">
        <v>229</v>
      </c>
      <c r="G91" s="42" t="s">
        <v>424</v>
      </c>
      <c r="H91" s="42" t="s">
        <v>425</v>
      </c>
      <c r="I91" s="42" t="s">
        <v>59</v>
      </c>
      <c r="J91" s="40" t="s">
        <v>43</v>
      </c>
      <c r="K91" s="43">
        <v>26909</v>
      </c>
      <c r="L91" s="43">
        <v>40596</v>
      </c>
      <c r="M91" s="40">
        <v>30</v>
      </c>
      <c r="N91" s="40" t="s">
        <v>81</v>
      </c>
      <c r="O91" s="33" t="s">
        <v>229</v>
      </c>
      <c r="P91" s="34" t="e">
        <f>CONCATENATE([1]!Tabela_FREQUENCIA_05_01_12[[#This Row],[QUANTITATIVO]]," - ",[1]!Tabela_FREQUENCIA_05_01_12[[#This Row],[GERÊNCIA]])</f>
        <v>#REF!</v>
      </c>
      <c r="Q91" s="40">
        <v>1055</v>
      </c>
      <c r="R91" s="40" t="s">
        <v>606</v>
      </c>
      <c r="S91" s="44">
        <v>25225785883</v>
      </c>
      <c r="T91" s="45">
        <v>28670718</v>
      </c>
      <c r="U91" s="46">
        <v>996556937</v>
      </c>
      <c r="V91" s="42" t="s">
        <v>607</v>
      </c>
      <c r="W91" s="42" t="s">
        <v>608</v>
      </c>
      <c r="X91" s="42" t="s">
        <v>64</v>
      </c>
      <c r="Y91" s="47">
        <v>7021040</v>
      </c>
    </row>
    <row r="92" spans="1:25" ht="105" x14ac:dyDescent="0.25">
      <c r="A92" s="28">
        <v>12327761</v>
      </c>
      <c r="B92" s="29" t="s">
        <v>76</v>
      </c>
      <c r="C92" s="30" t="s">
        <v>610</v>
      </c>
      <c r="D92" s="29" t="s">
        <v>52</v>
      </c>
      <c r="E92" s="31" t="s">
        <v>611</v>
      </c>
      <c r="F92" s="31" t="s">
        <v>268</v>
      </c>
      <c r="G92" s="31" t="s">
        <v>317</v>
      </c>
      <c r="H92" s="31" t="s">
        <v>199</v>
      </c>
      <c r="I92" s="31" t="s">
        <v>92</v>
      </c>
      <c r="J92" s="29" t="s">
        <v>43</v>
      </c>
      <c r="K92" s="32">
        <v>26952</v>
      </c>
      <c r="L92" s="32">
        <v>38862</v>
      </c>
      <c r="M92" s="29">
        <v>20</v>
      </c>
      <c r="N92" s="29" t="s">
        <v>612</v>
      </c>
      <c r="O92" s="33" t="s">
        <v>268</v>
      </c>
      <c r="P92" s="34" t="e">
        <f>CONCATENATE([1]!Tabela_FREQUENCIA_05_01_12[[#This Row],[QUANTITATIVO]]," - ",[1]!Tabela_FREQUENCIA_05_01_12[[#This Row],[GERÊNCIA]])</f>
        <v>#REF!</v>
      </c>
      <c r="Q92" s="29">
        <v>256</v>
      </c>
      <c r="R92" s="29" t="s">
        <v>613</v>
      </c>
      <c r="S92" s="35">
        <v>15772315897</v>
      </c>
      <c r="T92" s="36">
        <v>26980376</v>
      </c>
      <c r="U92" s="37">
        <v>981118695</v>
      </c>
      <c r="V92" s="31" t="s">
        <v>614</v>
      </c>
      <c r="W92" s="31" t="s">
        <v>615</v>
      </c>
      <c r="X92" s="31" t="s">
        <v>142</v>
      </c>
      <c r="Y92" s="38">
        <v>3050000</v>
      </c>
    </row>
    <row r="93" spans="1:25" ht="105" x14ac:dyDescent="0.25">
      <c r="A93" s="39">
        <v>15263009</v>
      </c>
      <c r="B93" s="40" t="s">
        <v>52</v>
      </c>
      <c r="C93" s="41" t="s">
        <v>616</v>
      </c>
      <c r="D93" s="40" t="s">
        <v>101</v>
      </c>
      <c r="E93" s="42" t="s">
        <v>617</v>
      </c>
      <c r="F93" s="42" t="s">
        <v>220</v>
      </c>
      <c r="G93" s="42" t="s">
        <v>221</v>
      </c>
      <c r="H93" s="42" t="s">
        <v>222</v>
      </c>
      <c r="I93" s="42" t="s">
        <v>223</v>
      </c>
      <c r="J93" s="40" t="s">
        <v>43</v>
      </c>
      <c r="K93" s="43">
        <v>26573</v>
      </c>
      <c r="L93" s="43">
        <v>40863</v>
      </c>
      <c r="M93" s="40">
        <v>30</v>
      </c>
      <c r="N93" s="40" t="s">
        <v>224</v>
      </c>
      <c r="O93" s="33" t="s">
        <v>220</v>
      </c>
      <c r="P93" s="34" t="e">
        <f>CONCATENATE([1]!Tabela_FREQUENCIA_05_01_12[[#This Row],[QUANTITATIVO]]," - ",[1]!Tabela_FREQUENCIA_05_01_12[[#This Row],[GERÊNCIA]])</f>
        <v>#REF!</v>
      </c>
      <c r="Q93" s="40">
        <v>2</v>
      </c>
      <c r="R93" s="40" t="s">
        <v>618</v>
      </c>
      <c r="S93" s="44">
        <v>13920777883</v>
      </c>
      <c r="T93" s="45">
        <v>24533188</v>
      </c>
      <c r="U93" s="46">
        <v>988824170</v>
      </c>
      <c r="V93" s="42" t="s">
        <v>619</v>
      </c>
      <c r="W93" s="42" t="s">
        <v>620</v>
      </c>
      <c r="X93" s="42" t="s">
        <v>64</v>
      </c>
      <c r="Y93" s="47">
        <v>7062060</v>
      </c>
    </row>
    <row r="94" spans="1:25" ht="90" x14ac:dyDescent="0.25">
      <c r="A94" s="28">
        <v>11422361</v>
      </c>
      <c r="B94" s="29" t="s">
        <v>66</v>
      </c>
      <c r="C94" s="30" t="s">
        <v>621</v>
      </c>
      <c r="D94" s="29" t="s">
        <v>76</v>
      </c>
      <c r="E94" s="31" t="s">
        <v>622</v>
      </c>
      <c r="F94" s="31" t="s">
        <v>89</v>
      </c>
      <c r="G94" s="31" t="s">
        <v>79</v>
      </c>
      <c r="H94" s="31" t="s">
        <v>79</v>
      </c>
      <c r="I94" s="31" t="s">
        <v>80</v>
      </c>
      <c r="J94" s="29" t="s">
        <v>137</v>
      </c>
      <c r="K94" s="32">
        <v>26652</v>
      </c>
      <c r="L94" s="32">
        <v>37340</v>
      </c>
      <c r="M94" s="29">
        <v>30</v>
      </c>
      <c r="N94" s="29" t="s">
        <v>93</v>
      </c>
      <c r="O94" s="33" t="s">
        <v>89</v>
      </c>
      <c r="P94" s="34" t="e">
        <f>CONCATENATE([1]!Tabela_FREQUENCIA_05_01_12[[#This Row],[QUANTITATIVO]]," - ",[1]!Tabela_FREQUENCIA_05_01_12[[#This Row],[GERÊNCIA]])</f>
        <v>#REF!</v>
      </c>
      <c r="Q94" s="29">
        <v>897</v>
      </c>
      <c r="R94" s="29" t="s">
        <v>623</v>
      </c>
      <c r="S94" s="35">
        <v>17632643869</v>
      </c>
      <c r="T94" s="36">
        <v>21193622</v>
      </c>
      <c r="U94" s="37"/>
      <c r="V94" s="31" t="s">
        <v>624</v>
      </c>
      <c r="W94" s="31" t="s">
        <v>625</v>
      </c>
      <c r="X94" s="31" t="s">
        <v>626</v>
      </c>
      <c r="Y94" s="38">
        <v>3974050</v>
      </c>
    </row>
    <row r="95" spans="1:25" ht="75" x14ac:dyDescent="0.25">
      <c r="A95" s="39">
        <v>12045184</v>
      </c>
      <c r="B95" s="40" t="s">
        <v>66</v>
      </c>
      <c r="C95" s="41" t="s">
        <v>627</v>
      </c>
      <c r="D95" s="40" t="s">
        <v>54</v>
      </c>
      <c r="E95" s="42" t="s">
        <v>628</v>
      </c>
      <c r="F95" s="42" t="s">
        <v>229</v>
      </c>
      <c r="G95" s="42" t="s">
        <v>236</v>
      </c>
      <c r="H95" s="42" t="s">
        <v>629</v>
      </c>
      <c r="I95" s="42" t="s">
        <v>59</v>
      </c>
      <c r="J95" s="40" t="s">
        <v>137</v>
      </c>
      <c r="K95" s="43">
        <v>23091</v>
      </c>
      <c r="L95" s="43">
        <v>37054</v>
      </c>
      <c r="M95" s="40">
        <v>30</v>
      </c>
      <c r="N95" s="40" t="s">
        <v>405</v>
      </c>
      <c r="O95" s="33" t="s">
        <v>229</v>
      </c>
      <c r="P95" s="34" t="e">
        <f>CONCATENATE([1]!Tabela_FREQUENCIA_05_01_12[[#This Row],[QUANTITATIVO]]," - ",[1]!Tabela_FREQUENCIA_05_01_12[[#This Row],[GERÊNCIA]])</f>
        <v>#REF!</v>
      </c>
      <c r="Q95" s="40">
        <v>881</v>
      </c>
      <c r="R95" s="40" t="s">
        <v>630</v>
      </c>
      <c r="S95" s="44">
        <v>5145372809</v>
      </c>
      <c r="T95" s="45">
        <v>45747390</v>
      </c>
      <c r="U95" s="46">
        <v>960749901</v>
      </c>
      <c r="V95" s="42" t="s">
        <v>631</v>
      </c>
      <c r="W95" s="42" t="s">
        <v>632</v>
      </c>
      <c r="X95" s="42" t="s">
        <v>64</v>
      </c>
      <c r="Y95" s="47">
        <v>7134060</v>
      </c>
    </row>
    <row r="96" spans="1:25" ht="90" x14ac:dyDescent="0.25">
      <c r="A96" s="28">
        <v>7253576</v>
      </c>
      <c r="B96" s="29" t="s">
        <v>52</v>
      </c>
      <c r="C96" s="30" t="s">
        <v>633</v>
      </c>
      <c r="D96" s="29" t="s">
        <v>101</v>
      </c>
      <c r="E96" s="31" t="s">
        <v>634</v>
      </c>
      <c r="F96" s="31" t="s">
        <v>135</v>
      </c>
      <c r="G96" s="31" t="s">
        <v>411</v>
      </c>
      <c r="H96" s="31" t="s">
        <v>124</v>
      </c>
      <c r="I96" s="31" t="s">
        <v>115</v>
      </c>
      <c r="J96" s="29" t="s">
        <v>106</v>
      </c>
      <c r="K96" s="32">
        <v>23642</v>
      </c>
      <c r="L96" s="32">
        <v>32245</v>
      </c>
      <c r="M96" s="29">
        <v>30</v>
      </c>
      <c r="N96" s="29" t="s">
        <v>161</v>
      </c>
      <c r="O96" s="33" t="s">
        <v>135</v>
      </c>
      <c r="P96" s="34" t="e">
        <f>CONCATENATE([1]!Tabela_FREQUENCIA_05_01_12[[#This Row],[QUANTITATIVO]]," - ",[1]!Tabela_FREQUENCIA_05_01_12[[#This Row],[GERÊNCIA]])</f>
        <v>#REF!</v>
      </c>
      <c r="Q96" s="29">
        <v>579</v>
      </c>
      <c r="R96" s="29" t="s">
        <v>635</v>
      </c>
      <c r="S96" s="35">
        <v>6306831827</v>
      </c>
      <c r="T96" s="36">
        <v>25898135</v>
      </c>
      <c r="U96" s="37">
        <v>982040601</v>
      </c>
      <c r="V96" s="31" t="s">
        <v>636</v>
      </c>
      <c r="W96" s="31" t="s">
        <v>637</v>
      </c>
      <c r="X96" s="31" t="s">
        <v>142</v>
      </c>
      <c r="Y96" s="38">
        <v>2245080</v>
      </c>
    </row>
    <row r="97" spans="1:25" ht="75" x14ac:dyDescent="0.25">
      <c r="A97" s="39">
        <v>15191448</v>
      </c>
      <c r="B97" s="40" t="s">
        <v>52</v>
      </c>
      <c r="C97" s="41" t="s">
        <v>638</v>
      </c>
      <c r="D97" s="40" t="s">
        <v>38</v>
      </c>
      <c r="E97" s="42" t="s">
        <v>639</v>
      </c>
      <c r="F97" s="42" t="s">
        <v>89</v>
      </c>
      <c r="G97" s="42" t="s">
        <v>597</v>
      </c>
      <c r="H97" s="42" t="s">
        <v>598</v>
      </c>
      <c r="I97" s="42" t="s">
        <v>59</v>
      </c>
      <c r="J97" s="40" t="s">
        <v>43</v>
      </c>
      <c r="K97" s="43">
        <v>27167</v>
      </c>
      <c r="L97" s="43">
        <v>40772</v>
      </c>
      <c r="M97" s="40">
        <v>30</v>
      </c>
      <c r="N97" s="40" t="s">
        <v>81</v>
      </c>
      <c r="O97" s="33" t="s">
        <v>89</v>
      </c>
      <c r="P97" s="34" t="e">
        <f>CONCATENATE([1]!Tabela_FREQUENCIA_05_01_12[[#This Row],[QUANTITATIVO]]," - ",[1]!Tabela_FREQUENCIA_05_01_12[[#This Row],[GERÊNCIA]])</f>
        <v>#REF!</v>
      </c>
      <c r="Q97" s="40">
        <v>822</v>
      </c>
      <c r="R97" s="40" t="s">
        <v>640</v>
      </c>
      <c r="S97" s="44">
        <v>9381477817</v>
      </c>
      <c r="T97" s="45">
        <v>24088116</v>
      </c>
      <c r="U97" s="46" t="s">
        <v>641</v>
      </c>
      <c r="V97" s="42" t="s">
        <v>642</v>
      </c>
      <c r="W97" s="42" t="s">
        <v>499</v>
      </c>
      <c r="X97" s="42" t="s">
        <v>64</v>
      </c>
      <c r="Y97" s="47">
        <v>7051220</v>
      </c>
    </row>
    <row r="98" spans="1:25" ht="105" x14ac:dyDescent="0.25">
      <c r="A98" s="58" t="s">
        <v>643</v>
      </c>
      <c r="B98" s="49" t="s">
        <v>66</v>
      </c>
      <c r="C98" s="50" t="s">
        <v>644</v>
      </c>
      <c r="D98" s="49" t="s">
        <v>36</v>
      </c>
      <c r="E98" s="51" t="s">
        <v>645</v>
      </c>
      <c r="F98" s="51" t="s">
        <v>89</v>
      </c>
      <c r="G98" s="51" t="s">
        <v>90</v>
      </c>
      <c r="H98" s="51" t="s">
        <v>91</v>
      </c>
      <c r="I98" s="51" t="s">
        <v>92</v>
      </c>
      <c r="J98" s="49" t="s">
        <v>43</v>
      </c>
      <c r="K98" s="52">
        <v>27115</v>
      </c>
      <c r="L98" s="52">
        <v>40787</v>
      </c>
      <c r="M98" s="49">
        <v>30</v>
      </c>
      <c r="N98" s="49" t="s">
        <v>93</v>
      </c>
      <c r="O98" s="51" t="s">
        <v>646</v>
      </c>
      <c r="P98" s="53" t="e">
        <f>CONCATENATE([1]!Tabela_FREQUENCIA_05_01_12[[#This Row],[QUANTITATIVO]]," - ",[1]!Tabela_FREQUENCIA_05_01_12[[#This Row],[GERÊNCIA]])</f>
        <v>#REF!</v>
      </c>
      <c r="Q98" s="49">
        <v>1114</v>
      </c>
      <c r="R98" s="49" t="s">
        <v>647</v>
      </c>
      <c r="S98" s="54">
        <v>9518742847</v>
      </c>
      <c r="T98" s="55">
        <v>24056142</v>
      </c>
      <c r="U98" s="56">
        <v>967526593</v>
      </c>
      <c r="V98" s="51" t="s">
        <v>648</v>
      </c>
      <c r="W98" s="51" t="s">
        <v>649</v>
      </c>
      <c r="X98" s="51" t="s">
        <v>64</v>
      </c>
      <c r="Y98" s="57">
        <v>7131190</v>
      </c>
    </row>
    <row r="99" spans="1:25" ht="105" x14ac:dyDescent="0.25">
      <c r="A99" s="39">
        <v>14737668</v>
      </c>
      <c r="B99" s="40">
        <v>3</v>
      </c>
      <c r="C99" s="41" t="s">
        <v>644</v>
      </c>
      <c r="D99" s="40" t="s">
        <v>36</v>
      </c>
      <c r="E99" s="42" t="s">
        <v>645</v>
      </c>
      <c r="F99" s="42" t="s">
        <v>78</v>
      </c>
      <c r="G99" s="42" t="s">
        <v>79</v>
      </c>
      <c r="H99" s="42" t="s">
        <v>79</v>
      </c>
      <c r="I99" s="42" t="s">
        <v>80</v>
      </c>
      <c r="J99" s="40" t="s">
        <v>43</v>
      </c>
      <c r="K99" s="43">
        <v>27115</v>
      </c>
      <c r="L99" s="43">
        <v>42592</v>
      </c>
      <c r="M99" s="40">
        <v>30</v>
      </c>
      <c r="N99" s="40" t="s">
        <v>93</v>
      </c>
      <c r="O99" s="33" t="s">
        <v>78</v>
      </c>
      <c r="P99" s="34" t="e">
        <f>CONCATENATE([1]!Tabela_FREQUENCIA_05_01_12[[#This Row],[QUANTITATIVO]]," - ",[1]!Tabela_FREQUENCIA_05_01_12[[#This Row],[GERÊNCIA]])</f>
        <v>#REF!</v>
      </c>
      <c r="Q99" s="40">
        <v>1114</v>
      </c>
      <c r="R99" s="40" t="s">
        <v>647</v>
      </c>
      <c r="S99" s="44">
        <v>9518742847</v>
      </c>
      <c r="T99" s="45">
        <v>24056142</v>
      </c>
      <c r="U99" s="46">
        <v>967526593</v>
      </c>
      <c r="V99" s="42" t="s">
        <v>648</v>
      </c>
      <c r="W99" s="42" t="s">
        <v>649</v>
      </c>
      <c r="X99" s="42" t="s">
        <v>64</v>
      </c>
      <c r="Y99" s="47">
        <v>7131190</v>
      </c>
    </row>
    <row r="100" spans="1:25" ht="60" x14ac:dyDescent="0.25">
      <c r="A100" s="28">
        <v>12909490</v>
      </c>
      <c r="B100" s="29" t="s">
        <v>66</v>
      </c>
      <c r="C100" s="30" t="s">
        <v>650</v>
      </c>
      <c r="D100" s="29" t="s">
        <v>49</v>
      </c>
      <c r="E100" s="31" t="s">
        <v>651</v>
      </c>
      <c r="F100" s="31" t="s">
        <v>652</v>
      </c>
      <c r="G100" s="31" t="s">
        <v>331</v>
      </c>
      <c r="H100" s="31" t="s">
        <v>283</v>
      </c>
      <c r="I100" s="31" t="s">
        <v>115</v>
      </c>
      <c r="J100" s="29" t="s">
        <v>137</v>
      </c>
      <c r="K100" s="32">
        <v>28715</v>
      </c>
      <c r="L100" s="32">
        <v>38868</v>
      </c>
      <c r="M100" s="29">
        <v>20</v>
      </c>
      <c r="N100" s="29" t="s">
        <v>93</v>
      </c>
      <c r="O100" s="33" t="s">
        <v>652</v>
      </c>
      <c r="P100" s="34" t="e">
        <f>CONCATENATE([1]!Tabela_FREQUENCIA_05_01_12[[#This Row],[QUANTITATIVO]]," - ",[1]!Tabela_FREQUENCIA_05_01_12[[#This Row],[GERÊNCIA]])</f>
        <v>#REF!</v>
      </c>
      <c r="Q100" s="29">
        <v>382</v>
      </c>
      <c r="R100" s="29" t="s">
        <v>653</v>
      </c>
      <c r="S100" s="35">
        <v>21438290861</v>
      </c>
      <c r="T100" s="36">
        <v>39722193</v>
      </c>
      <c r="U100" s="37">
        <v>997539578</v>
      </c>
      <c r="V100" s="31" t="s">
        <v>654</v>
      </c>
      <c r="W100" s="31" t="s">
        <v>655</v>
      </c>
      <c r="X100" s="31" t="s">
        <v>656</v>
      </c>
      <c r="Y100" s="38">
        <v>2859220</v>
      </c>
    </row>
    <row r="101" spans="1:25" ht="90" x14ac:dyDescent="0.25">
      <c r="A101" s="39">
        <v>9398200</v>
      </c>
      <c r="B101" s="40" t="s">
        <v>38</v>
      </c>
      <c r="C101" s="41" t="s">
        <v>657</v>
      </c>
      <c r="D101" s="40" t="s">
        <v>206</v>
      </c>
      <c r="E101" s="42" t="s">
        <v>658</v>
      </c>
      <c r="F101" s="42" t="s">
        <v>229</v>
      </c>
      <c r="G101" s="42" t="s">
        <v>236</v>
      </c>
      <c r="H101" s="42" t="s">
        <v>237</v>
      </c>
      <c r="I101" s="42" t="s">
        <v>92</v>
      </c>
      <c r="J101" s="40" t="s">
        <v>43</v>
      </c>
      <c r="K101" s="43">
        <v>23794</v>
      </c>
      <c r="L101" s="43">
        <v>40534</v>
      </c>
      <c r="M101" s="40">
        <v>30</v>
      </c>
      <c r="N101" s="40" t="s">
        <v>545</v>
      </c>
      <c r="O101" s="33" t="s">
        <v>229</v>
      </c>
      <c r="P101" s="34" t="e">
        <f>CONCATENATE([1]!Tabela_FREQUENCIA_05_01_12[[#This Row],[QUANTITATIVO]]," - ",[1]!Tabela_FREQUENCIA_05_01_12[[#This Row],[GERÊNCIA]])</f>
        <v>#REF!</v>
      </c>
      <c r="Q101" s="40">
        <v>978</v>
      </c>
      <c r="R101" s="40" t="s">
        <v>659</v>
      </c>
      <c r="S101" s="44">
        <v>8400692861</v>
      </c>
      <c r="T101" s="45"/>
      <c r="U101" s="46">
        <v>966765576</v>
      </c>
      <c r="V101" s="42" t="s">
        <v>660</v>
      </c>
      <c r="W101" s="42" t="s">
        <v>601</v>
      </c>
      <c r="X101" s="42" t="s">
        <v>64</v>
      </c>
      <c r="Y101" s="47">
        <v>7132260</v>
      </c>
    </row>
    <row r="102" spans="1:25" ht="90" x14ac:dyDescent="0.25">
      <c r="A102" s="28">
        <v>7287719</v>
      </c>
      <c r="B102" s="29" t="s">
        <v>66</v>
      </c>
      <c r="C102" s="30" t="s">
        <v>661</v>
      </c>
      <c r="D102" s="29" t="s">
        <v>101</v>
      </c>
      <c r="E102" s="31" t="s">
        <v>662</v>
      </c>
      <c r="F102" s="31" t="s">
        <v>56</v>
      </c>
      <c r="G102" s="31" t="s">
        <v>663</v>
      </c>
      <c r="H102" s="31" t="s">
        <v>605</v>
      </c>
      <c r="I102" s="31" t="s">
        <v>69</v>
      </c>
      <c r="J102" s="29" t="s">
        <v>43</v>
      </c>
      <c r="K102" s="32">
        <v>20674</v>
      </c>
      <c r="L102" s="32">
        <v>33031</v>
      </c>
      <c r="M102" s="29">
        <v>30</v>
      </c>
      <c r="N102" s="29" t="s">
        <v>224</v>
      </c>
      <c r="O102" s="33" t="s">
        <v>56</v>
      </c>
      <c r="P102" s="34" t="e">
        <f>CONCATENATE([1]!Tabela_FREQUENCIA_05_01_12[[#This Row],[QUANTITATIVO]]," - ",[1]!Tabela_FREQUENCIA_05_01_12[[#This Row],[GERÊNCIA]])</f>
        <v>#REF!</v>
      </c>
      <c r="Q102" s="29">
        <v>760</v>
      </c>
      <c r="R102" s="29" t="s">
        <v>664</v>
      </c>
      <c r="S102" s="35">
        <v>2730948821</v>
      </c>
      <c r="T102" s="36">
        <v>24461703</v>
      </c>
      <c r="U102" s="37">
        <v>985681975</v>
      </c>
      <c r="V102" s="31" t="s">
        <v>665</v>
      </c>
      <c r="W102" s="31" t="s">
        <v>666</v>
      </c>
      <c r="X102" s="31" t="s">
        <v>64</v>
      </c>
      <c r="Y102" s="38">
        <v>7183110</v>
      </c>
    </row>
    <row r="103" spans="1:25" ht="120" x14ac:dyDescent="0.25">
      <c r="A103" s="39">
        <v>7026523</v>
      </c>
      <c r="B103" s="40">
        <v>1</v>
      </c>
      <c r="C103" s="41" t="s">
        <v>667</v>
      </c>
      <c r="D103" s="40" t="s">
        <v>54</v>
      </c>
      <c r="E103" s="42" t="s">
        <v>668</v>
      </c>
      <c r="F103" s="42" t="s">
        <v>669</v>
      </c>
      <c r="G103" s="42" t="s">
        <v>670</v>
      </c>
      <c r="H103" s="42" t="s">
        <v>671</v>
      </c>
      <c r="I103" s="42" t="s">
        <v>672</v>
      </c>
      <c r="J103" s="40" t="s">
        <v>106</v>
      </c>
      <c r="K103" s="43">
        <v>20902</v>
      </c>
      <c r="L103" s="43">
        <v>40350</v>
      </c>
      <c r="M103" s="40">
        <v>30</v>
      </c>
      <c r="N103" s="40" t="s">
        <v>405</v>
      </c>
      <c r="O103" s="33" t="s">
        <v>673</v>
      </c>
      <c r="P103" s="34" t="e">
        <f>CONCATENATE([1]!Tabela_FREQUENCIA_05_01_12[[#This Row],[QUANTITATIVO]]," - ",[1]!Tabela_FREQUENCIA_05_01_12[[#This Row],[GERÊNCIA]])</f>
        <v>#REF!</v>
      </c>
      <c r="Q103" s="40">
        <v>293</v>
      </c>
      <c r="R103" s="40" t="s">
        <v>674</v>
      </c>
      <c r="S103" s="44">
        <v>83880810800</v>
      </c>
      <c r="T103" s="45">
        <v>26845157</v>
      </c>
      <c r="U103" s="46">
        <v>973680949</v>
      </c>
      <c r="V103" s="42" t="s">
        <v>675</v>
      </c>
      <c r="W103" s="42" t="s">
        <v>676</v>
      </c>
      <c r="X103" s="42" t="s">
        <v>142</v>
      </c>
      <c r="Y103" s="47">
        <v>3618000</v>
      </c>
    </row>
    <row r="104" spans="1:25" ht="90" x14ac:dyDescent="0.25">
      <c r="A104" s="58">
        <v>12073210</v>
      </c>
      <c r="B104" s="49" t="s">
        <v>66</v>
      </c>
      <c r="C104" s="50" t="s">
        <v>677</v>
      </c>
      <c r="D104" s="49" t="s">
        <v>52</v>
      </c>
      <c r="E104" s="51" t="s">
        <v>678</v>
      </c>
      <c r="F104" s="51" t="s">
        <v>679</v>
      </c>
      <c r="G104" s="51" t="s">
        <v>191</v>
      </c>
      <c r="H104" s="51" t="s">
        <v>393</v>
      </c>
      <c r="I104" s="51" t="s">
        <v>69</v>
      </c>
      <c r="J104" s="49" t="s">
        <v>137</v>
      </c>
      <c r="K104" s="52">
        <v>20049</v>
      </c>
      <c r="L104" s="52">
        <v>37117</v>
      </c>
      <c r="M104" s="49">
        <v>40</v>
      </c>
      <c r="N104" s="49" t="s">
        <v>93</v>
      </c>
      <c r="O104" s="51" t="s">
        <v>680</v>
      </c>
      <c r="P104" s="53" t="e">
        <f>CONCATENATE([1]!Tabela_FREQUENCIA_05_01_12[[#This Row],[QUANTITATIVO]]," - ",[1]!Tabela_FREQUENCIA_05_01_12[[#This Row],[GERÊNCIA]])</f>
        <v>#REF!</v>
      </c>
      <c r="Q104" s="49">
        <v>837</v>
      </c>
      <c r="R104" s="49" t="s">
        <v>681</v>
      </c>
      <c r="S104" s="54">
        <v>63881950834</v>
      </c>
      <c r="T104" s="55">
        <v>24557153</v>
      </c>
      <c r="U104" s="56">
        <v>997477211</v>
      </c>
      <c r="V104" s="51" t="s">
        <v>682</v>
      </c>
      <c r="W104" s="51" t="s">
        <v>683</v>
      </c>
      <c r="X104" s="51" t="s">
        <v>64</v>
      </c>
      <c r="Y104" s="57">
        <v>7077040</v>
      </c>
    </row>
    <row r="105" spans="1:25" ht="75" x14ac:dyDescent="0.25">
      <c r="A105" s="39">
        <v>15281887</v>
      </c>
      <c r="B105" s="40" t="s">
        <v>52</v>
      </c>
      <c r="C105" s="41" t="s">
        <v>684</v>
      </c>
      <c r="D105" s="40" t="s">
        <v>52</v>
      </c>
      <c r="E105" s="42" t="s">
        <v>685</v>
      </c>
      <c r="F105" s="42" t="s">
        <v>89</v>
      </c>
      <c r="G105" s="42" t="s">
        <v>463</v>
      </c>
      <c r="H105" s="42" t="s">
        <v>463</v>
      </c>
      <c r="I105" s="42" t="s">
        <v>59</v>
      </c>
      <c r="J105" s="40" t="s">
        <v>43</v>
      </c>
      <c r="K105" s="43">
        <v>28473</v>
      </c>
      <c r="L105" s="43">
        <v>40878</v>
      </c>
      <c r="M105" s="40">
        <v>30</v>
      </c>
      <c r="N105" s="40" t="s">
        <v>405</v>
      </c>
      <c r="O105" s="33" t="s">
        <v>89</v>
      </c>
      <c r="P105" s="34" t="e">
        <f>CONCATENATE([1]!Tabela_FREQUENCIA_05_01_12[[#This Row],[QUANTITATIVO]]," - ",[1]!Tabela_FREQUENCIA_05_01_12[[#This Row],[GERÊNCIA]])</f>
        <v>#REF!</v>
      </c>
      <c r="Q105" s="40">
        <v>639</v>
      </c>
      <c r="R105" s="40" t="s">
        <v>686</v>
      </c>
      <c r="S105" s="44">
        <v>27155258857</v>
      </c>
      <c r="T105" s="45">
        <v>23713905</v>
      </c>
      <c r="U105" s="46">
        <v>945431717</v>
      </c>
      <c r="V105" s="42" t="s">
        <v>687</v>
      </c>
      <c r="W105" s="42" t="s">
        <v>688</v>
      </c>
      <c r="X105" s="42" t="s">
        <v>142</v>
      </c>
      <c r="Y105" s="47">
        <v>2275120</v>
      </c>
    </row>
    <row r="106" spans="1:25" ht="105" x14ac:dyDescent="0.25">
      <c r="A106" s="28">
        <v>15191400</v>
      </c>
      <c r="B106" s="29" t="s">
        <v>52</v>
      </c>
      <c r="C106" s="30" t="s">
        <v>689</v>
      </c>
      <c r="D106" s="29" t="s">
        <v>38</v>
      </c>
      <c r="E106" s="31" t="s">
        <v>690</v>
      </c>
      <c r="F106" s="31" t="s">
        <v>89</v>
      </c>
      <c r="G106" s="31" t="s">
        <v>424</v>
      </c>
      <c r="H106" s="31" t="s">
        <v>425</v>
      </c>
      <c r="I106" s="31" t="s">
        <v>59</v>
      </c>
      <c r="J106" s="29" t="s">
        <v>43</v>
      </c>
      <c r="K106" s="32">
        <v>28629</v>
      </c>
      <c r="L106" s="32">
        <v>40777</v>
      </c>
      <c r="M106" s="29">
        <v>30</v>
      </c>
      <c r="N106" s="29" t="s">
        <v>93</v>
      </c>
      <c r="O106" s="33" t="s">
        <v>89</v>
      </c>
      <c r="P106" s="34" t="e">
        <f>CONCATENATE([1]!Tabela_FREQUENCIA_05_01_12[[#This Row],[QUANTITATIVO]]," - ",[1]!Tabela_FREQUENCIA_05_01_12[[#This Row],[GERÊNCIA]])</f>
        <v>#REF!</v>
      </c>
      <c r="Q106" s="29">
        <v>1120</v>
      </c>
      <c r="R106" s="29" t="s">
        <v>691</v>
      </c>
      <c r="S106" s="35">
        <v>26577970831</v>
      </c>
      <c r="T106" s="36">
        <v>24411310</v>
      </c>
      <c r="U106" s="37">
        <v>980481875</v>
      </c>
      <c r="V106" s="31" t="s">
        <v>692</v>
      </c>
      <c r="W106" s="31" t="s">
        <v>693</v>
      </c>
      <c r="X106" s="31" t="s">
        <v>64</v>
      </c>
      <c r="Y106" s="38">
        <v>7190050</v>
      </c>
    </row>
    <row r="107" spans="1:25" ht="120" x14ac:dyDescent="0.25">
      <c r="A107" s="39">
        <v>9418702</v>
      </c>
      <c r="B107" s="40" t="s">
        <v>52</v>
      </c>
      <c r="C107" s="41" t="s">
        <v>694</v>
      </c>
      <c r="D107" s="40" t="s">
        <v>52</v>
      </c>
      <c r="E107" s="42" t="s">
        <v>695</v>
      </c>
      <c r="F107" s="42" t="s">
        <v>56</v>
      </c>
      <c r="G107" s="42" t="s">
        <v>221</v>
      </c>
      <c r="H107" s="42" t="s">
        <v>222</v>
      </c>
      <c r="I107" s="42" t="s">
        <v>223</v>
      </c>
      <c r="J107" s="40" t="s">
        <v>43</v>
      </c>
      <c r="K107" s="43">
        <v>23953</v>
      </c>
      <c r="L107" s="43">
        <v>39899</v>
      </c>
      <c r="M107" s="40">
        <v>30</v>
      </c>
      <c r="N107" s="40" t="s">
        <v>161</v>
      </c>
      <c r="O107" s="33" t="s">
        <v>56</v>
      </c>
      <c r="P107" s="34" t="e">
        <f>CONCATENATE([1]!Tabela_FREQUENCIA_05_01_12[[#This Row],[QUANTITATIVO]]," - ",[1]!Tabela_FREQUENCIA_05_01_12[[#This Row],[GERÊNCIA]])</f>
        <v>#REF!</v>
      </c>
      <c r="Q107" s="40">
        <v>955</v>
      </c>
      <c r="R107" s="40" t="s">
        <v>696</v>
      </c>
      <c r="S107" s="44">
        <v>9074727883</v>
      </c>
      <c r="T107" s="45">
        <v>24691886</v>
      </c>
      <c r="U107" s="46"/>
      <c r="V107" s="42" t="s">
        <v>697</v>
      </c>
      <c r="W107" s="42" t="s">
        <v>698</v>
      </c>
      <c r="X107" s="42" t="s">
        <v>64</v>
      </c>
      <c r="Y107" s="47">
        <v>7162370</v>
      </c>
    </row>
    <row r="108" spans="1:25" ht="105" x14ac:dyDescent="0.25">
      <c r="A108" s="48">
        <v>5589605</v>
      </c>
      <c r="B108" s="49">
        <v>1</v>
      </c>
      <c r="C108" s="50">
        <v>14990004</v>
      </c>
      <c r="D108" s="49">
        <v>1</v>
      </c>
      <c r="E108" s="51" t="s">
        <v>699</v>
      </c>
      <c r="F108" s="51" t="s">
        <v>56</v>
      </c>
      <c r="G108" s="51"/>
      <c r="H108" s="51" t="s">
        <v>41</v>
      </c>
      <c r="I108" s="51" t="s">
        <v>42</v>
      </c>
      <c r="J108" s="49" t="s">
        <v>43</v>
      </c>
      <c r="K108" s="52">
        <v>19389</v>
      </c>
      <c r="L108" s="52">
        <v>31847</v>
      </c>
      <c r="M108" s="49"/>
      <c r="N108" s="49"/>
      <c r="O108" s="51" t="s">
        <v>71</v>
      </c>
      <c r="P108" s="53" t="e">
        <f>CONCATENATE([1]!Tabela_FREQUENCIA_05_01_12[[#This Row],[QUANTITATIVO]]," - ",[1]!Tabela_FREQUENCIA_05_01_12[[#This Row],[GERÊNCIA]])</f>
        <v>#REF!</v>
      </c>
      <c r="Q108" s="49"/>
      <c r="R108" s="49">
        <v>10790404416</v>
      </c>
      <c r="S108" s="54">
        <v>3199355809</v>
      </c>
      <c r="T108" s="55"/>
      <c r="U108" s="56"/>
      <c r="V108" s="51"/>
      <c r="W108" s="51"/>
      <c r="X108" s="51"/>
      <c r="Y108" s="57"/>
    </row>
    <row r="109" spans="1:25" ht="120" x14ac:dyDescent="0.25">
      <c r="A109" s="39">
        <v>9179951</v>
      </c>
      <c r="B109" s="40" t="s">
        <v>38</v>
      </c>
      <c r="C109" s="41" t="s">
        <v>700</v>
      </c>
      <c r="D109" s="40" t="s">
        <v>49</v>
      </c>
      <c r="E109" s="42" t="s">
        <v>701</v>
      </c>
      <c r="F109" s="42" t="s">
        <v>330</v>
      </c>
      <c r="G109" s="42" t="s">
        <v>376</v>
      </c>
      <c r="H109" s="42" t="s">
        <v>283</v>
      </c>
      <c r="I109" s="42" t="s">
        <v>115</v>
      </c>
      <c r="J109" s="40" t="s">
        <v>137</v>
      </c>
      <c r="K109" s="43">
        <v>23165</v>
      </c>
      <c r="L109" s="43">
        <v>34397</v>
      </c>
      <c r="M109" s="40">
        <v>20</v>
      </c>
      <c r="N109" s="40" t="s">
        <v>81</v>
      </c>
      <c r="O109" s="33" t="s">
        <v>330</v>
      </c>
      <c r="P109" s="34" t="e">
        <f>CONCATENATE([1]!Tabela_FREQUENCIA_05_01_12[[#This Row],[QUANTITATIVO]]," - ",[1]!Tabela_FREQUENCIA_05_01_12[[#This Row],[GERÊNCIA]])</f>
        <v>#REF!</v>
      </c>
      <c r="Q109" s="40">
        <v>660</v>
      </c>
      <c r="R109" s="40" t="s">
        <v>702</v>
      </c>
      <c r="S109" s="44">
        <v>5497202861</v>
      </c>
      <c r="T109" s="45">
        <v>49637110</v>
      </c>
      <c r="U109" s="46">
        <v>967803208</v>
      </c>
      <c r="V109" s="42" t="s">
        <v>703</v>
      </c>
      <c r="W109" s="42" t="s">
        <v>704</v>
      </c>
      <c r="X109" s="42" t="s">
        <v>64</v>
      </c>
      <c r="Y109" s="47">
        <v>7183410</v>
      </c>
    </row>
    <row r="110" spans="1:25" ht="90" x14ac:dyDescent="0.25">
      <c r="A110" s="28">
        <v>13416571</v>
      </c>
      <c r="B110" s="29" t="s">
        <v>66</v>
      </c>
      <c r="C110" s="30" t="s">
        <v>705</v>
      </c>
      <c r="D110" s="29" t="s">
        <v>49</v>
      </c>
      <c r="E110" s="31" t="s">
        <v>706</v>
      </c>
      <c r="F110" s="31" t="s">
        <v>89</v>
      </c>
      <c r="G110" s="31" t="s">
        <v>707</v>
      </c>
      <c r="H110" s="31" t="s">
        <v>708</v>
      </c>
      <c r="I110" s="31" t="s">
        <v>92</v>
      </c>
      <c r="J110" s="29" t="s">
        <v>137</v>
      </c>
      <c r="K110" s="32">
        <v>20381</v>
      </c>
      <c r="L110" s="32">
        <v>39422</v>
      </c>
      <c r="M110" s="29">
        <v>30</v>
      </c>
      <c r="N110" s="29" t="s">
        <v>93</v>
      </c>
      <c r="O110" s="33" t="s">
        <v>89</v>
      </c>
      <c r="P110" s="34" t="e">
        <f>CONCATENATE([1]!Tabela_FREQUENCIA_05_01_12[[#This Row],[QUANTITATIVO]]," - ",[1]!Tabela_FREQUENCIA_05_01_12[[#This Row],[GERÊNCIA]])</f>
        <v>#REF!</v>
      </c>
      <c r="Q110" s="29">
        <v>663</v>
      </c>
      <c r="R110" s="29" t="s">
        <v>709</v>
      </c>
      <c r="S110" s="35">
        <v>87197260825</v>
      </c>
      <c r="T110" s="36">
        <v>29318611</v>
      </c>
      <c r="U110" s="37"/>
      <c r="V110" s="31" t="s">
        <v>710</v>
      </c>
      <c r="W110" s="31" t="s">
        <v>711</v>
      </c>
      <c r="X110" s="31" t="s">
        <v>142</v>
      </c>
      <c r="Y110" s="38">
        <v>2161030</v>
      </c>
    </row>
    <row r="111" spans="1:25" ht="75" x14ac:dyDescent="0.25">
      <c r="A111" s="39">
        <v>7559033</v>
      </c>
      <c r="B111" s="40" t="s">
        <v>175</v>
      </c>
      <c r="C111" s="41" t="s">
        <v>712</v>
      </c>
      <c r="D111" s="40" t="s">
        <v>206</v>
      </c>
      <c r="E111" s="42" t="s">
        <v>713</v>
      </c>
      <c r="F111" s="42" t="s">
        <v>89</v>
      </c>
      <c r="G111" s="42" t="s">
        <v>261</v>
      </c>
      <c r="H111" s="42" t="s">
        <v>708</v>
      </c>
      <c r="I111" s="42" t="s">
        <v>92</v>
      </c>
      <c r="J111" s="40" t="s">
        <v>137</v>
      </c>
      <c r="K111" s="43">
        <v>20214</v>
      </c>
      <c r="L111" s="43">
        <v>35027</v>
      </c>
      <c r="M111" s="40">
        <v>30</v>
      </c>
      <c r="N111" s="40" t="s">
        <v>508</v>
      </c>
      <c r="O111" s="33" t="s">
        <v>89</v>
      </c>
      <c r="P111" s="34" t="e">
        <f>CONCATENATE([1]!Tabela_FREQUENCIA_05_01_12[[#This Row],[QUANTITATIVO]]," - ",[1]!Tabela_FREQUENCIA_05_01_12[[#This Row],[GERÊNCIA]])</f>
        <v>#REF!</v>
      </c>
      <c r="Q111" s="40">
        <v>303</v>
      </c>
      <c r="R111" s="40" t="s">
        <v>714</v>
      </c>
      <c r="S111" s="44">
        <v>98662392849</v>
      </c>
      <c r="T111" s="45">
        <v>24922290</v>
      </c>
      <c r="U111" s="46">
        <v>9966892472</v>
      </c>
      <c r="V111" s="42" t="s">
        <v>715</v>
      </c>
      <c r="W111" s="42" t="s">
        <v>716</v>
      </c>
      <c r="X111" s="42" t="s">
        <v>64</v>
      </c>
      <c r="Y111" s="47">
        <v>7132280</v>
      </c>
    </row>
    <row r="112" spans="1:25" ht="90" x14ac:dyDescent="0.25">
      <c r="A112" s="28">
        <v>11732222</v>
      </c>
      <c r="B112" s="29" t="s">
        <v>52</v>
      </c>
      <c r="C112" s="30" t="s">
        <v>717</v>
      </c>
      <c r="D112" s="29" t="s">
        <v>206</v>
      </c>
      <c r="E112" s="31" t="s">
        <v>718</v>
      </c>
      <c r="F112" s="31" t="s">
        <v>89</v>
      </c>
      <c r="G112" s="31" t="s">
        <v>171</v>
      </c>
      <c r="H112" s="31" t="s">
        <v>171</v>
      </c>
      <c r="I112" s="31" t="s">
        <v>80</v>
      </c>
      <c r="J112" s="29" t="s">
        <v>137</v>
      </c>
      <c r="K112" s="32">
        <v>22338</v>
      </c>
      <c r="L112" s="32">
        <v>36588</v>
      </c>
      <c r="M112" s="29">
        <v>30</v>
      </c>
      <c r="N112" s="29" t="s">
        <v>93</v>
      </c>
      <c r="O112" s="33" t="s">
        <v>89</v>
      </c>
      <c r="P112" s="34" t="e">
        <f>CONCATENATE([1]!Tabela_FREQUENCIA_05_01_12[[#This Row],[QUANTITATIVO]]," - ",[1]!Tabela_FREQUENCIA_05_01_12[[#This Row],[GERÊNCIA]])</f>
        <v>#REF!</v>
      </c>
      <c r="Q112" s="29">
        <v>853</v>
      </c>
      <c r="R112" s="29" t="s">
        <v>719</v>
      </c>
      <c r="S112" s="35">
        <v>985253878</v>
      </c>
      <c r="T112" s="36">
        <v>24222106</v>
      </c>
      <c r="U112" s="37" t="s">
        <v>720</v>
      </c>
      <c r="V112" s="31" t="s">
        <v>721</v>
      </c>
      <c r="W112" s="31" t="s">
        <v>722</v>
      </c>
      <c r="X112" s="31" t="s">
        <v>64</v>
      </c>
      <c r="Y112" s="38">
        <v>7044040</v>
      </c>
    </row>
    <row r="113" spans="1:25" ht="105" x14ac:dyDescent="0.25">
      <c r="A113" s="59">
        <v>5551912</v>
      </c>
      <c r="B113" s="60" t="s">
        <v>175</v>
      </c>
      <c r="C113" s="61" t="s">
        <v>723</v>
      </c>
      <c r="D113" s="60" t="s">
        <v>101</v>
      </c>
      <c r="E113" s="62" t="s">
        <v>724</v>
      </c>
      <c r="F113" s="62" t="s">
        <v>113</v>
      </c>
      <c r="G113" s="62" t="s">
        <v>184</v>
      </c>
      <c r="H113" s="62" t="s">
        <v>114</v>
      </c>
      <c r="I113" s="62" t="s">
        <v>115</v>
      </c>
      <c r="J113" s="60" t="s">
        <v>43</v>
      </c>
      <c r="K113" s="63">
        <v>22693</v>
      </c>
      <c r="L113" s="63">
        <v>34572</v>
      </c>
      <c r="M113" s="60">
        <v>20</v>
      </c>
      <c r="N113" s="60" t="s">
        <v>725</v>
      </c>
      <c r="O113" s="62" t="s">
        <v>726</v>
      </c>
      <c r="P113" s="64" t="e">
        <f>CONCATENATE([1]!Tabela_FREQUENCIA_05_01_12[[#This Row],[QUANTITATIVO]]," - ",[1]!Tabela_FREQUENCIA_05_01_12[[#This Row],[GERÊNCIA]])</f>
        <v>#REF!</v>
      </c>
      <c r="Q113" s="60">
        <v>530</v>
      </c>
      <c r="R113" s="60" t="s">
        <v>727</v>
      </c>
      <c r="S113" s="65">
        <v>3860591878</v>
      </c>
      <c r="T113" s="66">
        <v>34951178</v>
      </c>
      <c r="U113" s="67">
        <v>935943496</v>
      </c>
      <c r="V113" s="62" t="s">
        <v>728</v>
      </c>
      <c r="W113" s="62" t="s">
        <v>729</v>
      </c>
      <c r="X113" s="62" t="s">
        <v>730</v>
      </c>
      <c r="Y113" s="68">
        <v>11704600</v>
      </c>
    </row>
    <row r="114" spans="1:25" ht="105" x14ac:dyDescent="0.25">
      <c r="A114" s="28">
        <v>6992924</v>
      </c>
      <c r="B114" s="29" t="s">
        <v>52</v>
      </c>
      <c r="C114" s="30" t="s">
        <v>731</v>
      </c>
      <c r="D114" s="29"/>
      <c r="E114" s="31" t="s">
        <v>732</v>
      </c>
      <c r="F114" s="31" t="s">
        <v>56</v>
      </c>
      <c r="G114" s="31" t="s">
        <v>104</v>
      </c>
      <c r="H114" s="31" t="s">
        <v>124</v>
      </c>
      <c r="I114" s="31" t="s">
        <v>80</v>
      </c>
      <c r="J114" s="29" t="s">
        <v>106</v>
      </c>
      <c r="K114" s="32">
        <v>22469</v>
      </c>
      <c r="L114" s="32">
        <v>32647</v>
      </c>
      <c r="M114" s="29">
        <v>40</v>
      </c>
      <c r="N114" s="29" t="s">
        <v>294</v>
      </c>
      <c r="O114" s="33" t="s">
        <v>56</v>
      </c>
      <c r="P114" s="34" t="e">
        <f>CONCATENATE([1]!Tabela_FREQUENCIA_05_01_12[[#This Row],[QUANTITATIVO]]," - ",[1]!Tabela_FREQUENCIA_05_01_12[[#This Row],[GERÊNCIA]])</f>
        <v>#REF!</v>
      </c>
      <c r="Q114" s="29">
        <v>562</v>
      </c>
      <c r="R114" s="29" t="s">
        <v>733</v>
      </c>
      <c r="S114" s="35">
        <v>5627259892</v>
      </c>
      <c r="T114" s="36">
        <v>49631904</v>
      </c>
      <c r="U114" s="37">
        <v>967298154</v>
      </c>
      <c r="V114" s="31" t="s">
        <v>734</v>
      </c>
      <c r="W114" s="31" t="s">
        <v>499</v>
      </c>
      <c r="X114" s="31" t="s">
        <v>64</v>
      </c>
      <c r="Y114" s="38" t="s">
        <v>735</v>
      </c>
    </row>
    <row r="115" spans="1:25" ht="105" x14ac:dyDescent="0.25">
      <c r="A115" s="39">
        <v>6948066</v>
      </c>
      <c r="B115" s="40" t="s">
        <v>52</v>
      </c>
      <c r="C115" s="41" t="s">
        <v>736</v>
      </c>
      <c r="D115" s="40"/>
      <c r="E115" s="42" t="s">
        <v>737</v>
      </c>
      <c r="F115" s="42" t="s">
        <v>738</v>
      </c>
      <c r="G115" s="42" t="s">
        <v>739</v>
      </c>
      <c r="H115" s="42" t="s">
        <v>739</v>
      </c>
      <c r="I115" s="42" t="s">
        <v>125</v>
      </c>
      <c r="J115" s="40" t="s">
        <v>106</v>
      </c>
      <c r="K115" s="43">
        <v>23439</v>
      </c>
      <c r="L115" s="43">
        <v>32561</v>
      </c>
      <c r="M115" s="40">
        <v>40</v>
      </c>
      <c r="N115" s="40" t="s">
        <v>478</v>
      </c>
      <c r="O115" s="33" t="s">
        <v>56</v>
      </c>
      <c r="P115" s="34" t="e">
        <f>CONCATENATE([1]!Tabela_FREQUENCIA_05_01_12[[#This Row],[QUANTITATIVO]]," - ",[1]!Tabela_FREQUENCIA_05_01_12[[#This Row],[GERÊNCIA]])</f>
        <v>#REF!</v>
      </c>
      <c r="Q115" s="40">
        <v>571</v>
      </c>
      <c r="R115" s="40" t="s">
        <v>740</v>
      </c>
      <c r="S115" s="44">
        <v>4913885863</v>
      </c>
      <c r="T115" s="45">
        <v>24429578</v>
      </c>
      <c r="U115" s="46">
        <v>999049588</v>
      </c>
      <c r="V115" s="42" t="s">
        <v>741</v>
      </c>
      <c r="W115" s="42" t="s">
        <v>499</v>
      </c>
      <c r="X115" s="42" t="s">
        <v>64</v>
      </c>
      <c r="Y115" s="47">
        <v>7051090</v>
      </c>
    </row>
    <row r="116" spans="1:25" ht="90" x14ac:dyDescent="0.25">
      <c r="A116" s="59">
        <v>9424428</v>
      </c>
      <c r="B116" s="60" t="s">
        <v>52</v>
      </c>
      <c r="C116" s="61" t="s">
        <v>742</v>
      </c>
      <c r="D116" s="60"/>
      <c r="E116" s="62" t="s">
        <v>743</v>
      </c>
      <c r="F116" s="62" t="s">
        <v>330</v>
      </c>
      <c r="G116" s="62" t="s">
        <v>376</v>
      </c>
      <c r="H116" s="62" t="s">
        <v>283</v>
      </c>
      <c r="I116" s="62" t="s">
        <v>115</v>
      </c>
      <c r="J116" s="60" t="s">
        <v>43</v>
      </c>
      <c r="K116" s="63">
        <v>22911</v>
      </c>
      <c r="L116" s="63">
        <v>34547</v>
      </c>
      <c r="M116" s="60">
        <v>20</v>
      </c>
      <c r="N116" s="60" t="s">
        <v>744</v>
      </c>
      <c r="O116" s="62" t="s">
        <v>745</v>
      </c>
      <c r="P116" s="64" t="e">
        <f>CONCATENATE([1]!Tabela_FREQUENCIA_05_01_12[[#This Row],[QUANTITATIVO]]," - ",[1]!Tabela_FREQUENCIA_05_01_12[[#This Row],[GERÊNCIA]])</f>
        <v>#REF!</v>
      </c>
      <c r="Q116" s="60">
        <v>519</v>
      </c>
      <c r="R116" s="60">
        <v>12010563702</v>
      </c>
      <c r="S116" s="65">
        <v>4097522825</v>
      </c>
      <c r="T116" s="66"/>
      <c r="U116" s="67" t="s">
        <v>746</v>
      </c>
      <c r="V116" s="62" t="s">
        <v>747</v>
      </c>
      <c r="W116" s="62" t="s">
        <v>748</v>
      </c>
      <c r="X116" s="62" t="s">
        <v>64</v>
      </c>
      <c r="Y116" s="68" t="s">
        <v>749</v>
      </c>
    </row>
    <row r="117" spans="1:25" ht="90" x14ac:dyDescent="0.25">
      <c r="A117" s="90">
        <v>8992393</v>
      </c>
      <c r="B117" s="91" t="s">
        <v>52</v>
      </c>
      <c r="C117" s="92" t="s">
        <v>750</v>
      </c>
      <c r="D117" s="91"/>
      <c r="E117" s="93" t="s">
        <v>751</v>
      </c>
      <c r="F117" s="93" t="s">
        <v>268</v>
      </c>
      <c r="G117" s="42" t="s">
        <v>331</v>
      </c>
      <c r="H117" s="42" t="s">
        <v>283</v>
      </c>
      <c r="I117" s="93" t="s">
        <v>115</v>
      </c>
      <c r="J117" s="91" t="s">
        <v>43</v>
      </c>
      <c r="K117" s="43">
        <v>18792</v>
      </c>
      <c r="L117" s="43">
        <v>34178</v>
      </c>
      <c r="M117" s="91">
        <v>20</v>
      </c>
      <c r="N117" s="91" t="s">
        <v>752</v>
      </c>
      <c r="O117" s="94" t="s">
        <v>753</v>
      </c>
      <c r="P117" s="95" t="e">
        <f>CONCATENATE([1]!Tabela_FREQUENCIA_05_01_12[[#This Row],[QUANTITATIVO]]," - ",[1]!Tabela_FREQUENCIA_05_01_12[[#This Row],[GERÊNCIA]])</f>
        <v>#REF!</v>
      </c>
      <c r="Q117" s="40">
        <v>1161</v>
      </c>
      <c r="R117" s="40" t="s">
        <v>754</v>
      </c>
      <c r="S117" s="44">
        <v>90200802887</v>
      </c>
      <c r="T117" s="45">
        <v>36813016</v>
      </c>
      <c r="U117" s="46">
        <v>988811268</v>
      </c>
      <c r="V117" s="42" t="s">
        <v>755</v>
      </c>
      <c r="W117" s="42" t="s">
        <v>468</v>
      </c>
      <c r="X117" s="42" t="s">
        <v>756</v>
      </c>
      <c r="Y117" s="47">
        <v>6086120</v>
      </c>
    </row>
    <row r="118" spans="1:25" ht="90" x14ac:dyDescent="0.25">
      <c r="A118" s="28">
        <v>7247060</v>
      </c>
      <c r="B118" s="29" t="s">
        <v>175</v>
      </c>
      <c r="C118" s="30" t="s">
        <v>757</v>
      </c>
      <c r="D118" s="29" t="s">
        <v>121</v>
      </c>
      <c r="E118" s="31" t="s">
        <v>758</v>
      </c>
      <c r="F118" s="31" t="s">
        <v>89</v>
      </c>
      <c r="G118" s="31" t="s">
        <v>79</v>
      </c>
      <c r="H118" s="31" t="s">
        <v>79</v>
      </c>
      <c r="I118" s="31" t="s">
        <v>80</v>
      </c>
      <c r="J118" s="29" t="s">
        <v>43</v>
      </c>
      <c r="K118" s="32">
        <v>22122</v>
      </c>
      <c r="L118" s="32">
        <v>40399</v>
      </c>
      <c r="M118" s="29">
        <v>30</v>
      </c>
      <c r="N118" s="29" t="s">
        <v>759</v>
      </c>
      <c r="O118" s="33" t="s">
        <v>89</v>
      </c>
      <c r="P118" s="34" t="e">
        <f>CONCATENATE([1]!Tabela_FREQUENCIA_05_01_12[[#This Row],[QUANTITATIVO]]," - ",[1]!Tabela_FREQUENCIA_05_01_12[[#This Row],[GERÊNCIA]])</f>
        <v>#REF!</v>
      </c>
      <c r="Q118" s="29">
        <v>322</v>
      </c>
      <c r="R118" s="29" t="s">
        <v>760</v>
      </c>
      <c r="S118" s="35">
        <v>803285809</v>
      </c>
      <c r="T118" s="36">
        <v>24845359</v>
      </c>
      <c r="U118" s="37">
        <v>964708760</v>
      </c>
      <c r="V118" s="31" t="s">
        <v>761</v>
      </c>
      <c r="W118" s="31" t="s">
        <v>762</v>
      </c>
      <c r="X118" s="31" t="s">
        <v>64</v>
      </c>
      <c r="Y118" s="38">
        <v>7242030</v>
      </c>
    </row>
    <row r="119" spans="1:25" ht="60" x14ac:dyDescent="0.25">
      <c r="A119" s="39">
        <v>6950322</v>
      </c>
      <c r="B119" s="40" t="s">
        <v>52</v>
      </c>
      <c r="C119" s="41" t="s">
        <v>763</v>
      </c>
      <c r="D119" s="40" t="s">
        <v>52</v>
      </c>
      <c r="E119" s="42" t="s">
        <v>764</v>
      </c>
      <c r="F119" s="42" t="s">
        <v>197</v>
      </c>
      <c r="G119" s="42" t="s">
        <v>243</v>
      </c>
      <c r="H119" s="42" t="s">
        <v>243</v>
      </c>
      <c r="I119" s="42" t="s">
        <v>42</v>
      </c>
      <c r="J119" s="40" t="s">
        <v>106</v>
      </c>
      <c r="K119" s="43">
        <v>19438</v>
      </c>
      <c r="L119" s="43">
        <v>31559</v>
      </c>
      <c r="M119" s="40">
        <v>20</v>
      </c>
      <c r="N119" s="40" t="s">
        <v>765</v>
      </c>
      <c r="O119" s="33" t="s">
        <v>197</v>
      </c>
      <c r="P119" s="34" t="e">
        <f>CONCATENATE([1]!Tabela_FREQUENCIA_05_01_12[[#This Row],[QUANTITATIVO]]," - ",[1]!Tabela_FREQUENCIA_05_01_12[[#This Row],[GERÊNCIA]])</f>
        <v>#REF!</v>
      </c>
      <c r="Q119" s="40">
        <v>13</v>
      </c>
      <c r="R119" s="40" t="s">
        <v>766</v>
      </c>
      <c r="S119" s="44">
        <v>94429901872</v>
      </c>
      <c r="T119" s="45">
        <v>26723802</v>
      </c>
      <c r="U119" s="46">
        <v>999636684</v>
      </c>
      <c r="V119" s="42" t="s">
        <v>767</v>
      </c>
      <c r="W119" s="42" t="s">
        <v>768</v>
      </c>
      <c r="X119" s="42" t="s">
        <v>142</v>
      </c>
      <c r="Y119" s="47">
        <v>3318000</v>
      </c>
    </row>
    <row r="120" spans="1:25" ht="90" x14ac:dyDescent="0.25">
      <c r="A120" s="98">
        <v>7363000</v>
      </c>
      <c r="B120" s="99" t="s">
        <v>66</v>
      </c>
      <c r="C120" s="100" t="s">
        <v>769</v>
      </c>
      <c r="D120" s="99" t="s">
        <v>38</v>
      </c>
      <c r="E120" s="101" t="s">
        <v>770</v>
      </c>
      <c r="F120" s="101" t="s">
        <v>40</v>
      </c>
      <c r="G120" s="31" t="s">
        <v>114</v>
      </c>
      <c r="H120" s="31" t="s">
        <v>114</v>
      </c>
      <c r="I120" s="101" t="s">
        <v>115</v>
      </c>
      <c r="J120" s="99" t="s">
        <v>43</v>
      </c>
      <c r="K120" s="32">
        <v>23559</v>
      </c>
      <c r="L120" s="32">
        <v>34390</v>
      </c>
      <c r="M120" s="99">
        <v>20</v>
      </c>
      <c r="N120" s="99" t="s">
        <v>771</v>
      </c>
      <c r="O120" s="94" t="s">
        <v>40</v>
      </c>
      <c r="P120" s="95" t="e">
        <f>CONCATENATE([1]!Tabela_FREQUENCIA_05_01_12[[#This Row],[QUANTITATIVO]]," - ",[1]!Tabela_FREQUENCIA_05_01_12[[#This Row],[GERÊNCIA]])</f>
        <v>#REF!</v>
      </c>
      <c r="Q120" s="29">
        <v>165</v>
      </c>
      <c r="R120" s="29" t="s">
        <v>772</v>
      </c>
      <c r="S120" s="35">
        <v>50548514615</v>
      </c>
      <c r="T120" s="36">
        <v>42395475</v>
      </c>
      <c r="U120" s="37">
        <v>999650637</v>
      </c>
      <c r="V120" s="31" t="s">
        <v>773</v>
      </c>
      <c r="W120" s="31" t="s">
        <v>774</v>
      </c>
      <c r="X120" s="31" t="s">
        <v>775</v>
      </c>
      <c r="Y120" s="38">
        <v>9540100</v>
      </c>
    </row>
    <row r="121" spans="1:25" ht="90" x14ac:dyDescent="0.25">
      <c r="A121" s="90">
        <v>7363000</v>
      </c>
      <c r="B121" s="91" t="s">
        <v>52</v>
      </c>
      <c r="C121" s="92" t="s">
        <v>769</v>
      </c>
      <c r="D121" s="91" t="s">
        <v>38</v>
      </c>
      <c r="E121" s="93" t="s">
        <v>776</v>
      </c>
      <c r="F121" s="93" t="s">
        <v>197</v>
      </c>
      <c r="G121" s="42" t="s">
        <v>114</v>
      </c>
      <c r="H121" s="42" t="s">
        <v>114</v>
      </c>
      <c r="I121" s="93" t="s">
        <v>115</v>
      </c>
      <c r="J121" s="91" t="s">
        <v>106</v>
      </c>
      <c r="K121" s="43">
        <v>23559</v>
      </c>
      <c r="L121" s="43">
        <v>33291</v>
      </c>
      <c r="M121" s="91">
        <v>24</v>
      </c>
      <c r="N121" s="91" t="s">
        <v>777</v>
      </c>
      <c r="O121" s="94" t="s">
        <v>197</v>
      </c>
      <c r="P121" s="95" t="e">
        <f>CONCATENATE([1]!Tabela_FREQUENCIA_05_01_12[[#This Row],[QUANTITATIVO]]," - ",[1]!Tabela_FREQUENCIA_05_01_12[[#This Row],[GERÊNCIA]])</f>
        <v>#REF!</v>
      </c>
      <c r="Q121" s="40">
        <v>145</v>
      </c>
      <c r="R121" s="40" t="s">
        <v>772</v>
      </c>
      <c r="S121" s="44">
        <v>50548514615</v>
      </c>
      <c r="T121" s="45">
        <v>42395475</v>
      </c>
      <c r="U121" s="46">
        <v>999650637</v>
      </c>
      <c r="V121" s="42" t="s">
        <v>778</v>
      </c>
      <c r="W121" s="42" t="s">
        <v>779</v>
      </c>
      <c r="X121" s="42" t="s">
        <v>775</v>
      </c>
      <c r="Y121" s="47">
        <v>9540100</v>
      </c>
    </row>
    <row r="122" spans="1:25" ht="120" x14ac:dyDescent="0.25">
      <c r="A122" s="58">
        <v>16401645</v>
      </c>
      <c r="B122" s="49" t="s">
        <v>52</v>
      </c>
      <c r="C122" s="50" t="s">
        <v>780</v>
      </c>
      <c r="D122" s="49" t="s">
        <v>49</v>
      </c>
      <c r="E122" s="51" t="s">
        <v>781</v>
      </c>
      <c r="F122" s="51" t="s">
        <v>782</v>
      </c>
      <c r="G122" s="51" t="s">
        <v>783</v>
      </c>
      <c r="H122" s="51" t="s">
        <v>783</v>
      </c>
      <c r="I122" s="51" t="s">
        <v>223</v>
      </c>
      <c r="J122" s="49" t="s">
        <v>43</v>
      </c>
      <c r="K122" s="52">
        <v>22283</v>
      </c>
      <c r="L122" s="52">
        <v>41827</v>
      </c>
      <c r="M122" s="49">
        <v>40</v>
      </c>
      <c r="N122" s="49" t="s">
        <v>478</v>
      </c>
      <c r="O122" s="51" t="s">
        <v>784</v>
      </c>
      <c r="P122" s="53" t="e">
        <f>CONCATENATE([1]!Tabela_FREQUENCIA_05_01_12[[#This Row],[QUANTITATIVO]]," - ",[1]!Tabela_FREQUENCIA_05_01_12[[#This Row],[GERÊNCIA]])</f>
        <v>#REF!</v>
      </c>
      <c r="Q122" s="49">
        <v>619</v>
      </c>
      <c r="R122" s="49" t="s">
        <v>785</v>
      </c>
      <c r="S122" s="54">
        <v>7671855871</v>
      </c>
      <c r="T122" s="55">
        <v>22949550</v>
      </c>
      <c r="U122" s="56">
        <v>983737825</v>
      </c>
      <c r="V122" s="51" t="s">
        <v>786</v>
      </c>
      <c r="W122" s="51" t="s">
        <v>787</v>
      </c>
      <c r="X122" s="51" t="s">
        <v>142</v>
      </c>
      <c r="Y122" s="57">
        <v>3315000</v>
      </c>
    </row>
    <row r="123" spans="1:25" ht="75" x14ac:dyDescent="0.25">
      <c r="A123" s="90">
        <v>10366209</v>
      </c>
      <c r="B123" s="91" t="s">
        <v>66</v>
      </c>
      <c r="C123" s="92" t="s">
        <v>788</v>
      </c>
      <c r="D123" s="91" t="s">
        <v>54</v>
      </c>
      <c r="E123" s="93" t="s">
        <v>789</v>
      </c>
      <c r="F123" s="93" t="s">
        <v>40</v>
      </c>
      <c r="G123" s="42" t="s">
        <v>790</v>
      </c>
      <c r="H123" s="42" t="s">
        <v>283</v>
      </c>
      <c r="I123" s="93" t="s">
        <v>115</v>
      </c>
      <c r="J123" s="40" t="s">
        <v>137</v>
      </c>
      <c r="K123" s="43">
        <v>23435</v>
      </c>
      <c r="L123" s="43">
        <v>35416</v>
      </c>
      <c r="M123" s="91">
        <v>24</v>
      </c>
      <c r="N123" s="91" t="s">
        <v>791</v>
      </c>
      <c r="O123" s="94" t="s">
        <v>40</v>
      </c>
      <c r="P123" s="95" t="e">
        <f>CONCATENATE([1]!Tabela_FREQUENCIA_05_01_12[[#This Row],[QUANTITATIVO]]," - ",[1]!Tabela_FREQUENCIA_05_01_12[[#This Row],[GERÊNCIA]])</f>
        <v>#REF!</v>
      </c>
      <c r="Q123" s="40">
        <v>185</v>
      </c>
      <c r="R123" s="40" t="s">
        <v>792</v>
      </c>
      <c r="S123" s="44">
        <v>38689782168</v>
      </c>
      <c r="T123" s="45">
        <v>55750389</v>
      </c>
      <c r="U123" s="46">
        <v>996487968</v>
      </c>
      <c r="V123" s="42" t="s">
        <v>793</v>
      </c>
      <c r="W123" s="42" t="s">
        <v>308</v>
      </c>
      <c r="X123" s="42" t="s">
        <v>142</v>
      </c>
      <c r="Y123" s="47">
        <v>4117120</v>
      </c>
    </row>
    <row r="124" spans="1:25" ht="90" x14ac:dyDescent="0.25">
      <c r="A124" s="28">
        <v>9450749</v>
      </c>
      <c r="B124" s="29" t="s">
        <v>52</v>
      </c>
      <c r="C124" s="30" t="s">
        <v>794</v>
      </c>
      <c r="D124" s="29" t="s">
        <v>54</v>
      </c>
      <c r="E124" s="31" t="s">
        <v>795</v>
      </c>
      <c r="F124" s="31" t="s">
        <v>135</v>
      </c>
      <c r="G124" s="31" t="s">
        <v>368</v>
      </c>
      <c r="H124" s="31" t="s">
        <v>369</v>
      </c>
      <c r="I124" s="31" t="s">
        <v>69</v>
      </c>
      <c r="J124" s="29" t="s">
        <v>43</v>
      </c>
      <c r="K124" s="32">
        <v>26965</v>
      </c>
      <c r="L124" s="32">
        <v>34554</v>
      </c>
      <c r="M124" s="29">
        <v>30</v>
      </c>
      <c r="N124" s="29" t="s">
        <v>161</v>
      </c>
      <c r="O124" s="33" t="s">
        <v>135</v>
      </c>
      <c r="P124" s="34" t="e">
        <f>CONCATENATE([1]!Tabela_FREQUENCIA_05_01_12[[#This Row],[QUANTITATIVO]]," - ",[1]!Tabela_FREQUENCIA_05_01_12[[#This Row],[GERÊNCIA]])</f>
        <v>#REF!</v>
      </c>
      <c r="Q124" s="29">
        <v>427</v>
      </c>
      <c r="R124" s="29" t="s">
        <v>796</v>
      </c>
      <c r="S124" s="35">
        <v>18588265869</v>
      </c>
      <c r="T124" s="36">
        <v>24140797</v>
      </c>
      <c r="U124" s="37">
        <v>952430274</v>
      </c>
      <c r="V124" s="31" t="s">
        <v>797</v>
      </c>
      <c r="W124" s="31" t="s">
        <v>798</v>
      </c>
      <c r="X124" s="31" t="s">
        <v>64</v>
      </c>
      <c r="Y124" s="38">
        <v>7052190</v>
      </c>
    </row>
    <row r="125" spans="1:25" ht="60" x14ac:dyDescent="0.25">
      <c r="A125" s="39">
        <v>9167717</v>
      </c>
      <c r="B125" s="40" t="s">
        <v>52</v>
      </c>
      <c r="C125" s="41" t="s">
        <v>799</v>
      </c>
      <c r="D125" s="40" t="s">
        <v>121</v>
      </c>
      <c r="E125" s="42" t="s">
        <v>800</v>
      </c>
      <c r="F125" s="42" t="s">
        <v>801</v>
      </c>
      <c r="G125" s="42" t="s">
        <v>184</v>
      </c>
      <c r="H125" s="42" t="s">
        <v>114</v>
      </c>
      <c r="I125" s="42" t="s">
        <v>115</v>
      </c>
      <c r="J125" s="40" t="s">
        <v>43</v>
      </c>
      <c r="K125" s="43">
        <v>25344</v>
      </c>
      <c r="L125" s="43">
        <v>34351</v>
      </c>
      <c r="M125" s="40">
        <v>20</v>
      </c>
      <c r="N125" s="40" t="s">
        <v>802</v>
      </c>
      <c r="O125" s="33" t="s">
        <v>801</v>
      </c>
      <c r="P125" s="34" t="e">
        <f>CONCATENATE([1]!Tabela_FREQUENCIA_05_01_12[[#This Row],[QUANTITATIVO]]," - ",[1]!Tabela_FREQUENCIA_05_01_12[[#This Row],[GERÊNCIA]])</f>
        <v>#REF!</v>
      </c>
      <c r="Q125" s="40">
        <v>400</v>
      </c>
      <c r="R125" s="40" t="s">
        <v>803</v>
      </c>
      <c r="S125" s="44">
        <v>12892578841</v>
      </c>
      <c r="T125" s="45">
        <v>29378494</v>
      </c>
      <c r="U125" s="46">
        <v>980897100</v>
      </c>
      <c r="V125" s="42" t="s">
        <v>804</v>
      </c>
      <c r="W125" s="42" t="s">
        <v>798</v>
      </c>
      <c r="X125" s="42" t="s">
        <v>64</v>
      </c>
      <c r="Y125" s="47">
        <v>7053170</v>
      </c>
    </row>
    <row r="126" spans="1:25" ht="90" x14ac:dyDescent="0.25">
      <c r="A126" s="28">
        <v>11944304</v>
      </c>
      <c r="B126" s="29" t="s">
        <v>38</v>
      </c>
      <c r="C126" s="30" t="s">
        <v>805</v>
      </c>
      <c r="D126" s="29" t="s">
        <v>806</v>
      </c>
      <c r="E126" s="31" t="s">
        <v>807</v>
      </c>
      <c r="F126" s="31" t="s">
        <v>40</v>
      </c>
      <c r="G126" s="31" t="s">
        <v>171</v>
      </c>
      <c r="H126" s="31" t="s">
        <v>171</v>
      </c>
      <c r="I126" s="31" t="s">
        <v>80</v>
      </c>
      <c r="J126" s="29" t="s">
        <v>137</v>
      </c>
      <c r="K126" s="32">
        <v>25610</v>
      </c>
      <c r="L126" s="32">
        <v>36929</v>
      </c>
      <c r="M126" s="29">
        <v>20</v>
      </c>
      <c r="N126" s="102" t="s">
        <v>808</v>
      </c>
      <c r="O126" s="33" t="s">
        <v>40</v>
      </c>
      <c r="P126" s="34" t="e">
        <f>CONCATENATE([1]!Tabela_FREQUENCIA_05_01_12[[#This Row],[QUANTITATIVO]]," - ",[1]!Tabela_FREQUENCIA_05_01_12[[#This Row],[GERÊNCIA]])</f>
        <v>#REF!</v>
      </c>
      <c r="Q126" s="29">
        <v>904</v>
      </c>
      <c r="R126" s="29" t="s">
        <v>809</v>
      </c>
      <c r="S126" s="35">
        <v>74575015687</v>
      </c>
      <c r="T126" s="36">
        <v>55755641</v>
      </c>
      <c r="U126" s="37">
        <v>996592857</v>
      </c>
      <c r="V126" s="31" t="s">
        <v>810</v>
      </c>
      <c r="W126" s="31" t="s">
        <v>811</v>
      </c>
      <c r="X126" s="31" t="s">
        <v>48</v>
      </c>
      <c r="Y126" s="38">
        <v>7600000</v>
      </c>
    </row>
    <row r="127" spans="1:25" ht="105" x14ac:dyDescent="0.25">
      <c r="A127" s="58">
        <v>12231940</v>
      </c>
      <c r="B127" s="49" t="s">
        <v>52</v>
      </c>
      <c r="C127" s="50" t="s">
        <v>812</v>
      </c>
      <c r="D127" s="49" t="s">
        <v>101</v>
      </c>
      <c r="E127" s="51" t="s">
        <v>813</v>
      </c>
      <c r="F127" s="51" t="s">
        <v>89</v>
      </c>
      <c r="G127" s="51"/>
      <c r="H127" s="51" t="s">
        <v>814</v>
      </c>
      <c r="I127" s="51" t="s">
        <v>92</v>
      </c>
      <c r="J127" s="49" t="s">
        <v>137</v>
      </c>
      <c r="K127" s="52">
        <v>23878</v>
      </c>
      <c r="L127" s="52">
        <v>37347</v>
      </c>
      <c r="M127" s="49">
        <v>30</v>
      </c>
      <c r="N127" s="49" t="s">
        <v>93</v>
      </c>
      <c r="O127" s="51" t="s">
        <v>489</v>
      </c>
      <c r="P127" s="53" t="e">
        <f>CONCATENATE([1]!Tabela_FREQUENCIA_05_01_12[[#This Row],[QUANTITATIVO]]," - ",[1]!Tabela_FREQUENCIA_05_01_12[[#This Row],[GERÊNCIA]])</f>
        <v>#REF!</v>
      </c>
      <c r="Q127" s="49">
        <v>887</v>
      </c>
      <c r="R127" s="49" t="s">
        <v>815</v>
      </c>
      <c r="S127" s="54">
        <v>16053017876</v>
      </c>
      <c r="T127" s="55">
        <v>28853086</v>
      </c>
      <c r="U127" s="56"/>
      <c r="V127" s="51" t="s">
        <v>816</v>
      </c>
      <c r="W127" s="51" t="s">
        <v>817</v>
      </c>
      <c r="X127" s="51" t="s">
        <v>64</v>
      </c>
      <c r="Y127" s="57">
        <v>7143222</v>
      </c>
    </row>
    <row r="128" spans="1:25" ht="90" x14ac:dyDescent="0.25">
      <c r="A128" s="28">
        <v>6950425</v>
      </c>
      <c r="B128" s="29" t="s">
        <v>52</v>
      </c>
      <c r="C128" s="30" t="s">
        <v>818</v>
      </c>
      <c r="D128" s="29" t="s">
        <v>49</v>
      </c>
      <c r="E128" s="31" t="s">
        <v>819</v>
      </c>
      <c r="F128" s="31" t="s">
        <v>56</v>
      </c>
      <c r="G128" s="31" t="s">
        <v>820</v>
      </c>
      <c r="H128" s="31" t="s">
        <v>393</v>
      </c>
      <c r="I128" s="31" t="s">
        <v>69</v>
      </c>
      <c r="J128" s="29" t="s">
        <v>106</v>
      </c>
      <c r="K128" s="32">
        <v>22330</v>
      </c>
      <c r="L128" s="32">
        <v>32114</v>
      </c>
      <c r="M128" s="29">
        <v>40</v>
      </c>
      <c r="N128" s="29" t="s">
        <v>93</v>
      </c>
      <c r="O128" s="33" t="s">
        <v>56</v>
      </c>
      <c r="P128" s="34" t="e">
        <f>CONCATENATE([1]!Tabela_FREQUENCIA_05_01_12[[#This Row],[QUANTITATIVO]]," - ",[1]!Tabela_FREQUENCIA_05_01_12[[#This Row],[GERÊNCIA]])</f>
        <v>#REF!</v>
      </c>
      <c r="Q128" s="29">
        <v>37</v>
      </c>
      <c r="R128" s="29" t="s">
        <v>821</v>
      </c>
      <c r="S128" s="35">
        <v>2729992880</v>
      </c>
      <c r="T128" s="36">
        <v>24578058</v>
      </c>
      <c r="U128" s="37">
        <v>965525033</v>
      </c>
      <c r="V128" s="31" t="s">
        <v>822</v>
      </c>
      <c r="W128" s="31" t="s">
        <v>823</v>
      </c>
      <c r="X128" s="31" t="s">
        <v>64</v>
      </c>
      <c r="Y128" s="38">
        <v>7084120</v>
      </c>
    </row>
    <row r="129" spans="1:25" ht="90" x14ac:dyDescent="0.25">
      <c r="A129" s="39">
        <v>10366441</v>
      </c>
      <c r="B129" s="40" t="s">
        <v>66</v>
      </c>
      <c r="C129" s="41" t="s">
        <v>824</v>
      </c>
      <c r="D129" s="40"/>
      <c r="E129" s="42" t="s">
        <v>825</v>
      </c>
      <c r="F129" s="42" t="s">
        <v>89</v>
      </c>
      <c r="G129" s="42" t="s">
        <v>171</v>
      </c>
      <c r="H129" s="42" t="s">
        <v>171</v>
      </c>
      <c r="I129" s="42" t="s">
        <v>80</v>
      </c>
      <c r="J129" s="40" t="s">
        <v>43</v>
      </c>
      <c r="K129" s="43">
        <v>22080</v>
      </c>
      <c r="L129" s="43">
        <v>36026</v>
      </c>
      <c r="M129" s="40">
        <v>30</v>
      </c>
      <c r="N129" s="40" t="s">
        <v>93</v>
      </c>
      <c r="O129" s="33" t="s">
        <v>89</v>
      </c>
      <c r="P129" s="34" t="e">
        <f>CONCATENATE([1]!Tabela_FREQUENCIA_05_01_12[[#This Row],[QUANTITATIVO]]," - ",[1]!Tabela_FREQUENCIA_05_01_12[[#This Row],[GERÊNCIA]])</f>
        <v>#REF!</v>
      </c>
      <c r="Q129" s="40">
        <v>215</v>
      </c>
      <c r="R129" s="40" t="s">
        <v>826</v>
      </c>
      <c r="S129" s="44">
        <v>16382536504</v>
      </c>
      <c r="T129" s="45">
        <v>22141054</v>
      </c>
      <c r="U129" s="46">
        <v>965564231</v>
      </c>
      <c r="V129" s="42" t="s">
        <v>827</v>
      </c>
      <c r="W129" s="42" t="s">
        <v>828</v>
      </c>
      <c r="X129" s="42" t="s">
        <v>142</v>
      </c>
      <c r="Y129" s="47">
        <v>2264000</v>
      </c>
    </row>
    <row r="130" spans="1:25" ht="75" x14ac:dyDescent="0.25">
      <c r="A130" s="28">
        <v>9398417</v>
      </c>
      <c r="B130" s="29" t="s">
        <v>66</v>
      </c>
      <c r="C130" s="30" t="s">
        <v>829</v>
      </c>
      <c r="D130" s="29" t="s">
        <v>52</v>
      </c>
      <c r="E130" s="31" t="s">
        <v>830</v>
      </c>
      <c r="F130" s="31" t="s">
        <v>89</v>
      </c>
      <c r="G130" s="31" t="s">
        <v>261</v>
      </c>
      <c r="H130" s="31" t="s">
        <v>91</v>
      </c>
      <c r="I130" s="31" t="s">
        <v>92</v>
      </c>
      <c r="J130" s="29" t="s">
        <v>137</v>
      </c>
      <c r="K130" s="32">
        <v>21834</v>
      </c>
      <c r="L130" s="32">
        <v>34513</v>
      </c>
      <c r="M130" s="29">
        <v>30</v>
      </c>
      <c r="N130" s="29" t="s">
        <v>508</v>
      </c>
      <c r="O130" s="33" t="s">
        <v>89</v>
      </c>
      <c r="P130" s="34" t="e">
        <f>CONCATENATE([1]!Tabela_FREQUENCIA_05_01_12[[#This Row],[QUANTITATIVO]]," - ",[1]!Tabela_FREQUENCIA_05_01_12[[#This Row],[GERÊNCIA]])</f>
        <v>#REF!</v>
      </c>
      <c r="Q130" s="29">
        <v>750</v>
      </c>
      <c r="R130" s="29" t="s">
        <v>831</v>
      </c>
      <c r="S130" s="35">
        <v>471778885</v>
      </c>
      <c r="T130" s="36">
        <v>24666846</v>
      </c>
      <c r="U130" s="37"/>
      <c r="V130" s="31" t="s">
        <v>832</v>
      </c>
      <c r="W130" s="31" t="s">
        <v>833</v>
      </c>
      <c r="X130" s="31" t="s">
        <v>64</v>
      </c>
      <c r="Y130" s="38">
        <v>7150020</v>
      </c>
    </row>
    <row r="131" spans="1:25" ht="90" x14ac:dyDescent="0.25">
      <c r="A131" s="39">
        <v>6970977</v>
      </c>
      <c r="B131" s="40" t="s">
        <v>175</v>
      </c>
      <c r="C131" s="41" t="s">
        <v>834</v>
      </c>
      <c r="D131" s="40" t="s">
        <v>101</v>
      </c>
      <c r="E131" s="42" t="s">
        <v>835</v>
      </c>
      <c r="F131" s="42" t="s">
        <v>89</v>
      </c>
      <c r="G131" s="42" t="s">
        <v>208</v>
      </c>
      <c r="H131" s="42" t="s">
        <v>91</v>
      </c>
      <c r="I131" s="42" t="s">
        <v>92</v>
      </c>
      <c r="J131" s="40" t="s">
        <v>137</v>
      </c>
      <c r="K131" s="43">
        <v>20502</v>
      </c>
      <c r="L131" s="43">
        <v>37348</v>
      </c>
      <c r="M131" s="40">
        <v>30</v>
      </c>
      <c r="N131" s="40" t="s">
        <v>81</v>
      </c>
      <c r="O131" s="33" t="s">
        <v>89</v>
      </c>
      <c r="P131" s="34" t="e">
        <f>CONCATENATE([1]!Tabela_FREQUENCIA_05_01_12[[#This Row],[QUANTITATIVO]]," - ",[1]!Tabela_FREQUENCIA_05_01_12[[#This Row],[GERÊNCIA]])</f>
        <v>#REF!</v>
      </c>
      <c r="Q131" s="40">
        <v>894</v>
      </c>
      <c r="R131" s="40" t="s">
        <v>836</v>
      </c>
      <c r="S131" s="44">
        <v>66542235868</v>
      </c>
      <c r="T131" s="45">
        <v>20187258</v>
      </c>
      <c r="U131" s="46" t="s">
        <v>837</v>
      </c>
      <c r="V131" s="42" t="s">
        <v>838</v>
      </c>
      <c r="W131" s="42" t="s">
        <v>839</v>
      </c>
      <c r="X131" s="42" t="s">
        <v>142</v>
      </c>
      <c r="Y131" s="47">
        <v>3970010</v>
      </c>
    </row>
    <row r="132" spans="1:25" ht="105" x14ac:dyDescent="0.25">
      <c r="A132" s="28">
        <v>9784494</v>
      </c>
      <c r="B132" s="29" t="s">
        <v>38</v>
      </c>
      <c r="C132" s="30" t="s">
        <v>840</v>
      </c>
      <c r="D132" s="29" t="s">
        <v>76</v>
      </c>
      <c r="E132" s="31" t="s">
        <v>841</v>
      </c>
      <c r="F132" s="31" t="s">
        <v>229</v>
      </c>
      <c r="G132" s="31" t="s">
        <v>424</v>
      </c>
      <c r="H132" s="31" t="s">
        <v>425</v>
      </c>
      <c r="I132" s="31" t="s">
        <v>59</v>
      </c>
      <c r="J132" s="29" t="s">
        <v>137</v>
      </c>
      <c r="K132" s="32">
        <v>22235</v>
      </c>
      <c r="L132" s="32">
        <v>34807</v>
      </c>
      <c r="M132" s="29">
        <v>30</v>
      </c>
      <c r="N132" s="29" t="s">
        <v>81</v>
      </c>
      <c r="O132" s="33" t="s">
        <v>229</v>
      </c>
      <c r="P132" s="34" t="e">
        <f>CONCATENATE([1]!Tabela_FREQUENCIA_05_01_12[[#This Row],[QUANTITATIVO]]," - ",[1]!Tabela_FREQUENCIA_05_01_12[[#This Row],[GERÊNCIA]])</f>
        <v>#REF!</v>
      </c>
      <c r="Q132" s="29">
        <v>14</v>
      </c>
      <c r="R132" s="29" t="s">
        <v>842</v>
      </c>
      <c r="S132" s="35">
        <v>5067098848</v>
      </c>
      <c r="T132" s="36">
        <v>24087647</v>
      </c>
      <c r="U132" s="37">
        <v>989511277</v>
      </c>
      <c r="V132" s="31" t="s">
        <v>843</v>
      </c>
      <c r="W132" s="31" t="s">
        <v>693</v>
      </c>
      <c r="X132" s="31" t="s">
        <v>64</v>
      </c>
      <c r="Y132" s="38">
        <v>7190068</v>
      </c>
    </row>
    <row r="133" spans="1:25" ht="120" x14ac:dyDescent="0.25">
      <c r="A133" s="59">
        <v>3365463</v>
      </c>
      <c r="B133" s="60" t="s">
        <v>52</v>
      </c>
      <c r="C133" s="61" t="s">
        <v>844</v>
      </c>
      <c r="D133" s="60"/>
      <c r="E133" s="62" t="s">
        <v>845</v>
      </c>
      <c r="F133" s="62" t="s">
        <v>103</v>
      </c>
      <c r="G133" s="62" t="s">
        <v>350</v>
      </c>
      <c r="H133" s="62" t="s">
        <v>350</v>
      </c>
      <c r="I133" s="62" t="s">
        <v>167</v>
      </c>
      <c r="J133" s="60" t="s">
        <v>137</v>
      </c>
      <c r="K133" s="63">
        <v>19086</v>
      </c>
      <c r="L133" s="63">
        <v>30581</v>
      </c>
      <c r="M133" s="60">
        <v>30</v>
      </c>
      <c r="N133" s="60" t="s">
        <v>567</v>
      </c>
      <c r="O133" s="62" t="s">
        <v>846</v>
      </c>
      <c r="P133" s="64" t="e">
        <f>CONCATENATE([1]!Tabela_FREQUENCIA_05_01_12[[#This Row],[QUANTITATIVO]]," - ",[1]!Tabela_FREQUENCIA_05_01_12[[#This Row],[GERÊNCIA]])</f>
        <v>#REF!</v>
      </c>
      <c r="Q133" s="60">
        <v>466</v>
      </c>
      <c r="R133" s="60" t="s">
        <v>847</v>
      </c>
      <c r="S133" s="65">
        <v>6087279890</v>
      </c>
      <c r="T133" s="66">
        <v>24590007</v>
      </c>
      <c r="U133" s="67">
        <v>983906047</v>
      </c>
      <c r="V133" s="62" t="s">
        <v>848</v>
      </c>
      <c r="W133" s="62" t="s">
        <v>63</v>
      </c>
      <c r="X133" s="62" t="s">
        <v>64</v>
      </c>
      <c r="Y133" s="68">
        <v>7064001</v>
      </c>
    </row>
    <row r="134" spans="1:25" ht="75" x14ac:dyDescent="0.25">
      <c r="A134" s="28">
        <v>12425369</v>
      </c>
      <c r="B134" s="29" t="s">
        <v>52</v>
      </c>
      <c r="C134" s="30" t="s">
        <v>849</v>
      </c>
      <c r="D134" s="29" t="s">
        <v>36</v>
      </c>
      <c r="E134" s="31" t="s">
        <v>850</v>
      </c>
      <c r="F134" s="31" t="s">
        <v>89</v>
      </c>
      <c r="G134" s="31" t="s">
        <v>851</v>
      </c>
      <c r="H134" s="31" t="s">
        <v>852</v>
      </c>
      <c r="I134" s="31" t="s">
        <v>92</v>
      </c>
      <c r="J134" s="29" t="s">
        <v>137</v>
      </c>
      <c r="K134" s="32">
        <v>24475</v>
      </c>
      <c r="L134" s="32">
        <v>37611</v>
      </c>
      <c r="M134" s="29">
        <v>30</v>
      </c>
      <c r="N134" s="29" t="s">
        <v>93</v>
      </c>
      <c r="O134" s="33" t="s">
        <v>89</v>
      </c>
      <c r="P134" s="34" t="e">
        <f>CONCATENATE([1]!Tabela_FREQUENCIA_05_01_12[[#This Row],[QUANTITATIVO]]," - ",[1]!Tabela_FREQUENCIA_05_01_12[[#This Row],[GERÊNCIA]])</f>
        <v>#REF!</v>
      </c>
      <c r="Q134" s="29">
        <v>967</v>
      </c>
      <c r="R134" s="29" t="s">
        <v>853</v>
      </c>
      <c r="S134" s="35">
        <v>9191120802</v>
      </c>
      <c r="T134" s="36">
        <v>24240741</v>
      </c>
      <c r="U134" s="37">
        <v>965276589</v>
      </c>
      <c r="V134" s="31" t="s">
        <v>854</v>
      </c>
      <c r="W134" s="31" t="s">
        <v>722</v>
      </c>
      <c r="X134" s="31" t="s">
        <v>64</v>
      </c>
      <c r="Y134" s="38">
        <v>7053100</v>
      </c>
    </row>
    <row r="135" spans="1:25" ht="90" x14ac:dyDescent="0.25">
      <c r="A135" s="39">
        <v>12783985</v>
      </c>
      <c r="B135" s="40" t="s">
        <v>175</v>
      </c>
      <c r="C135" s="41" t="s">
        <v>855</v>
      </c>
      <c r="D135" s="40" t="s">
        <v>52</v>
      </c>
      <c r="E135" s="42" t="s">
        <v>856</v>
      </c>
      <c r="F135" s="42" t="s">
        <v>268</v>
      </c>
      <c r="G135" s="42" t="s">
        <v>171</v>
      </c>
      <c r="H135" s="42" t="s">
        <v>171</v>
      </c>
      <c r="I135" s="42" t="s">
        <v>80</v>
      </c>
      <c r="J135" s="40" t="s">
        <v>137</v>
      </c>
      <c r="K135" s="43">
        <v>27686</v>
      </c>
      <c r="L135" s="43">
        <v>38993</v>
      </c>
      <c r="M135" s="40">
        <v>20</v>
      </c>
      <c r="N135" s="40" t="s">
        <v>857</v>
      </c>
      <c r="O135" s="33" t="s">
        <v>268</v>
      </c>
      <c r="P135" s="34" t="e">
        <f>CONCATENATE([1]!Tabela_FREQUENCIA_05_01_12[[#This Row],[QUANTITATIVO]]," - ",[1]!Tabela_FREQUENCIA_05_01_12[[#This Row],[GERÊNCIA]])</f>
        <v>#REF!</v>
      </c>
      <c r="Q135" s="40">
        <v>134</v>
      </c>
      <c r="R135" s="40" t="s">
        <v>858</v>
      </c>
      <c r="S135" s="44">
        <v>28259187841</v>
      </c>
      <c r="T135" s="45">
        <v>22038644</v>
      </c>
      <c r="U135" s="46">
        <v>981824577</v>
      </c>
      <c r="V135" s="42" t="s">
        <v>859</v>
      </c>
      <c r="W135" s="42" t="s">
        <v>524</v>
      </c>
      <c r="X135" s="42" t="s">
        <v>64</v>
      </c>
      <c r="Y135" s="47">
        <v>7061032</v>
      </c>
    </row>
    <row r="136" spans="1:25" ht="90" x14ac:dyDescent="0.25">
      <c r="A136" s="28">
        <v>12783985</v>
      </c>
      <c r="B136" s="29" t="s">
        <v>36</v>
      </c>
      <c r="C136" s="30" t="s">
        <v>855</v>
      </c>
      <c r="D136" s="29" t="s">
        <v>52</v>
      </c>
      <c r="E136" s="31" t="s">
        <v>860</v>
      </c>
      <c r="F136" s="31" t="s">
        <v>268</v>
      </c>
      <c r="G136" s="31" t="s">
        <v>463</v>
      </c>
      <c r="H136" s="31" t="s">
        <v>463</v>
      </c>
      <c r="I136" s="31" t="s">
        <v>59</v>
      </c>
      <c r="J136" s="29" t="s">
        <v>43</v>
      </c>
      <c r="K136" s="32">
        <v>27686</v>
      </c>
      <c r="L136" s="32">
        <v>40641</v>
      </c>
      <c r="M136" s="29">
        <v>20</v>
      </c>
      <c r="N136" s="29" t="s">
        <v>861</v>
      </c>
      <c r="O136" s="33" t="s">
        <v>268</v>
      </c>
      <c r="P136" s="34" t="e">
        <f>CONCATENATE([1]!Tabela_FREQUENCIA_05_01_12[[#This Row],[QUANTITATIVO]]," - ",[1]!Tabela_FREQUENCIA_05_01_12[[#This Row],[GERÊNCIA]])</f>
        <v>#REF!</v>
      </c>
      <c r="Q136" s="29">
        <v>1037</v>
      </c>
      <c r="R136" s="29" t="s">
        <v>858</v>
      </c>
      <c r="S136" s="35">
        <v>28259187841</v>
      </c>
      <c r="T136" s="36">
        <v>22038644</v>
      </c>
      <c r="U136" s="37">
        <v>981824577</v>
      </c>
      <c r="V136" s="31" t="s">
        <v>859</v>
      </c>
      <c r="W136" s="31" t="s">
        <v>524</v>
      </c>
      <c r="X136" s="31" t="s">
        <v>64</v>
      </c>
      <c r="Y136" s="38">
        <v>7061032</v>
      </c>
    </row>
    <row r="137" spans="1:25" ht="75" x14ac:dyDescent="0.25">
      <c r="A137" s="39">
        <v>12853410</v>
      </c>
      <c r="B137" s="40" t="s">
        <v>49</v>
      </c>
      <c r="C137" s="41" t="s">
        <v>862</v>
      </c>
      <c r="D137" s="40" t="s">
        <v>206</v>
      </c>
      <c r="E137" s="42" t="s">
        <v>863</v>
      </c>
      <c r="F137" s="42" t="s">
        <v>268</v>
      </c>
      <c r="G137" s="42" t="s">
        <v>198</v>
      </c>
      <c r="H137" s="42" t="s">
        <v>864</v>
      </c>
      <c r="I137" s="42" t="s">
        <v>92</v>
      </c>
      <c r="J137" s="40" t="s">
        <v>43</v>
      </c>
      <c r="K137" s="43">
        <v>27195</v>
      </c>
      <c r="L137" s="43">
        <v>38996</v>
      </c>
      <c r="M137" s="40">
        <v>20</v>
      </c>
      <c r="N137" s="40" t="s">
        <v>865</v>
      </c>
      <c r="O137" s="33" t="s">
        <v>268</v>
      </c>
      <c r="P137" s="34" t="e">
        <f>CONCATENATE([1]!Tabela_FREQUENCIA_05_01_12[[#This Row],[QUANTITATIVO]]," - ",[1]!Tabela_FREQUENCIA_05_01_12[[#This Row],[GERÊNCIA]])</f>
        <v>#REF!</v>
      </c>
      <c r="Q137" s="40">
        <v>333</v>
      </c>
      <c r="R137" s="40" t="s">
        <v>866</v>
      </c>
      <c r="S137" s="44">
        <v>19474454809</v>
      </c>
      <c r="T137" s="45">
        <v>29440752</v>
      </c>
      <c r="U137" s="46">
        <v>996143148</v>
      </c>
      <c r="V137" s="42" t="s">
        <v>867</v>
      </c>
      <c r="W137" s="42" t="s">
        <v>868</v>
      </c>
      <c r="X137" s="42" t="s">
        <v>142</v>
      </c>
      <c r="Y137" s="47">
        <v>8248000</v>
      </c>
    </row>
    <row r="138" spans="1:25" ht="75" x14ac:dyDescent="0.25">
      <c r="A138" s="28">
        <v>5278016</v>
      </c>
      <c r="B138" s="29" t="s">
        <v>52</v>
      </c>
      <c r="C138" s="30" t="s">
        <v>869</v>
      </c>
      <c r="D138" s="29" t="s">
        <v>36</v>
      </c>
      <c r="E138" s="31" t="s">
        <v>870</v>
      </c>
      <c r="F138" s="31" t="s">
        <v>56</v>
      </c>
      <c r="G138" s="31" t="s">
        <v>411</v>
      </c>
      <c r="H138" s="31" t="s">
        <v>124</v>
      </c>
      <c r="I138" s="31" t="s">
        <v>115</v>
      </c>
      <c r="J138" s="29" t="s">
        <v>43</v>
      </c>
      <c r="K138" s="32">
        <v>23183</v>
      </c>
      <c r="L138" s="32">
        <v>31573</v>
      </c>
      <c r="M138" s="29">
        <v>30</v>
      </c>
      <c r="N138" s="29" t="s">
        <v>871</v>
      </c>
      <c r="O138" s="33" t="s">
        <v>56</v>
      </c>
      <c r="P138" s="34" t="e">
        <f>CONCATENATE([1]!Tabela_FREQUENCIA_05_01_12[[#This Row],[QUANTITATIVO]]," - ",[1]!Tabela_FREQUENCIA_05_01_12[[#This Row],[GERÊNCIA]])</f>
        <v>#REF!</v>
      </c>
      <c r="Q138" s="29">
        <v>99</v>
      </c>
      <c r="R138" s="29" t="s">
        <v>872</v>
      </c>
      <c r="S138" s="35">
        <v>6144962840</v>
      </c>
      <c r="T138" s="36">
        <v>24566942</v>
      </c>
      <c r="U138" s="37" t="s">
        <v>873</v>
      </c>
      <c r="V138" s="31" t="s">
        <v>874</v>
      </c>
      <c r="W138" s="31" t="s">
        <v>875</v>
      </c>
      <c r="X138" s="31" t="s">
        <v>64</v>
      </c>
      <c r="Y138" s="38">
        <v>7124546</v>
      </c>
    </row>
    <row r="139" spans="1:25" ht="75" x14ac:dyDescent="0.25">
      <c r="A139" s="39">
        <v>11588883</v>
      </c>
      <c r="B139" s="40" t="s">
        <v>52</v>
      </c>
      <c r="C139" s="41" t="s">
        <v>876</v>
      </c>
      <c r="D139" s="40" t="s">
        <v>52</v>
      </c>
      <c r="E139" s="42" t="s">
        <v>877</v>
      </c>
      <c r="F139" s="42" t="s">
        <v>89</v>
      </c>
      <c r="G139" s="42" t="s">
        <v>198</v>
      </c>
      <c r="H139" s="42" t="s">
        <v>878</v>
      </c>
      <c r="I139" s="42" t="s">
        <v>92</v>
      </c>
      <c r="J139" s="40" t="s">
        <v>137</v>
      </c>
      <c r="K139" s="43">
        <v>24038</v>
      </c>
      <c r="L139" s="43">
        <v>36346</v>
      </c>
      <c r="M139" s="40">
        <v>30</v>
      </c>
      <c r="N139" s="40" t="s">
        <v>93</v>
      </c>
      <c r="O139" s="33" t="s">
        <v>89</v>
      </c>
      <c r="P139" s="34" t="e">
        <f>CONCATENATE([1]!Tabela_FREQUENCIA_05_01_12[[#This Row],[QUANTITATIVO]]," - ",[1]!Tabela_FREQUENCIA_05_01_12[[#This Row],[GERÊNCIA]])</f>
        <v>#REF!</v>
      </c>
      <c r="Q139" s="40">
        <v>610</v>
      </c>
      <c r="R139" s="40" t="s">
        <v>879</v>
      </c>
      <c r="S139" s="44">
        <v>8883787854</v>
      </c>
      <c r="T139" s="45">
        <v>24580906</v>
      </c>
      <c r="U139" s="46">
        <v>955808872</v>
      </c>
      <c r="V139" s="42" t="s">
        <v>880</v>
      </c>
      <c r="W139" s="42" t="s">
        <v>881</v>
      </c>
      <c r="X139" s="42" t="s">
        <v>64</v>
      </c>
      <c r="Y139" s="47">
        <v>7084380</v>
      </c>
    </row>
    <row r="140" spans="1:25" ht="75" x14ac:dyDescent="0.25">
      <c r="A140" s="28">
        <v>7739400</v>
      </c>
      <c r="B140" s="29" t="s">
        <v>66</v>
      </c>
      <c r="C140" s="30" t="s">
        <v>882</v>
      </c>
      <c r="D140" s="29" t="s">
        <v>66</v>
      </c>
      <c r="E140" s="31" t="s">
        <v>883</v>
      </c>
      <c r="F140" s="31" t="s">
        <v>330</v>
      </c>
      <c r="G140" s="31" t="s">
        <v>376</v>
      </c>
      <c r="H140" s="31" t="s">
        <v>283</v>
      </c>
      <c r="I140" s="31" t="s">
        <v>115</v>
      </c>
      <c r="J140" s="29" t="s">
        <v>43</v>
      </c>
      <c r="K140" s="32">
        <v>19228</v>
      </c>
      <c r="L140" s="32">
        <v>33449</v>
      </c>
      <c r="M140" s="29">
        <v>20</v>
      </c>
      <c r="N140" s="29" t="s">
        <v>81</v>
      </c>
      <c r="O140" s="33" t="s">
        <v>330</v>
      </c>
      <c r="P140" s="34" t="e">
        <f>CONCATENATE([1]!Tabela_FREQUENCIA_05_01_12[[#This Row],[QUANTITATIVO]]," - ",[1]!Tabela_FREQUENCIA_05_01_12[[#This Row],[GERÊNCIA]])</f>
        <v>#REF!</v>
      </c>
      <c r="Q140" s="29">
        <v>397</v>
      </c>
      <c r="R140" s="29" t="s">
        <v>884</v>
      </c>
      <c r="S140" s="35">
        <v>60642564868</v>
      </c>
      <c r="T140" s="36">
        <v>21562858</v>
      </c>
      <c r="U140" s="37">
        <v>995642616</v>
      </c>
      <c r="V140" s="31" t="s">
        <v>885</v>
      </c>
      <c r="W140" s="31" t="s">
        <v>886</v>
      </c>
      <c r="X140" s="31" t="s">
        <v>64</v>
      </c>
      <c r="Y140" s="38">
        <v>8090200</v>
      </c>
    </row>
    <row r="141" spans="1:25" ht="90" x14ac:dyDescent="0.25">
      <c r="A141" s="90">
        <v>6065491</v>
      </c>
      <c r="B141" s="91" t="s">
        <v>52</v>
      </c>
      <c r="C141" s="92" t="s">
        <v>887</v>
      </c>
      <c r="D141" s="91" t="s">
        <v>175</v>
      </c>
      <c r="E141" s="93" t="s">
        <v>888</v>
      </c>
      <c r="F141" s="93" t="s">
        <v>197</v>
      </c>
      <c r="G141" s="42" t="s">
        <v>114</v>
      </c>
      <c r="H141" s="42" t="s">
        <v>114</v>
      </c>
      <c r="I141" s="93" t="s">
        <v>115</v>
      </c>
      <c r="J141" s="40" t="s">
        <v>137</v>
      </c>
      <c r="K141" s="43">
        <v>17181</v>
      </c>
      <c r="L141" s="43">
        <v>32290</v>
      </c>
      <c r="M141" s="91">
        <v>20</v>
      </c>
      <c r="N141" s="91" t="s">
        <v>889</v>
      </c>
      <c r="O141" s="94" t="s">
        <v>197</v>
      </c>
      <c r="P141" s="95" t="e">
        <f>CONCATENATE([1]!Tabela_FREQUENCIA_05_01_12[[#This Row],[QUANTITATIVO]]," - ",[1]!Tabela_FREQUENCIA_05_01_12[[#This Row],[GERÊNCIA]])</f>
        <v>#REF!</v>
      </c>
      <c r="Q141" s="40">
        <v>6</v>
      </c>
      <c r="R141" s="40" t="s">
        <v>890</v>
      </c>
      <c r="S141" s="44">
        <v>53175468853</v>
      </c>
      <c r="T141" s="45">
        <v>24089361</v>
      </c>
      <c r="U141" s="46">
        <v>999138059</v>
      </c>
      <c r="V141" s="42" t="s">
        <v>891</v>
      </c>
      <c r="W141" s="42" t="s">
        <v>892</v>
      </c>
      <c r="X141" s="42" t="s">
        <v>64</v>
      </c>
      <c r="Y141" s="47">
        <v>7115008</v>
      </c>
    </row>
    <row r="142" spans="1:25" ht="75" x14ac:dyDescent="0.25">
      <c r="A142" s="103">
        <v>9179902</v>
      </c>
      <c r="B142" s="104" t="s">
        <v>66</v>
      </c>
      <c r="C142" s="105" t="s">
        <v>893</v>
      </c>
      <c r="D142" s="104" t="s">
        <v>54</v>
      </c>
      <c r="E142" s="106" t="s">
        <v>894</v>
      </c>
      <c r="F142" s="106" t="s">
        <v>40</v>
      </c>
      <c r="G142" s="106"/>
      <c r="H142" s="106"/>
      <c r="I142" s="106" t="s">
        <v>895</v>
      </c>
      <c r="J142" s="104" t="s">
        <v>43</v>
      </c>
      <c r="K142" s="107">
        <v>18786</v>
      </c>
      <c r="L142" s="107">
        <v>34396</v>
      </c>
      <c r="M142" s="104">
        <v>20</v>
      </c>
      <c r="N142" s="104" t="s">
        <v>896</v>
      </c>
      <c r="O142" s="106" t="s">
        <v>897</v>
      </c>
      <c r="P142" s="108" t="e">
        <f>CONCATENATE([1]!Tabela_FREQUENCIA_05_01_12[[#This Row],[QUANTITATIVO]]," - ",[1]!Tabela_FREQUENCIA_05_01_12[[#This Row],[GERÊNCIA]])</f>
        <v>#REF!</v>
      </c>
      <c r="Q142" s="104">
        <v>456</v>
      </c>
      <c r="R142" s="104" t="s">
        <v>898</v>
      </c>
      <c r="S142" s="109">
        <v>37874691849</v>
      </c>
      <c r="T142" s="110">
        <v>44821225</v>
      </c>
      <c r="U142" s="111">
        <v>996283838</v>
      </c>
      <c r="V142" s="106" t="s">
        <v>899</v>
      </c>
      <c r="W142" s="106" t="s">
        <v>900</v>
      </c>
      <c r="X142" s="106" t="s">
        <v>48</v>
      </c>
      <c r="Y142" s="112">
        <v>7600000</v>
      </c>
    </row>
    <row r="143" spans="1:25" ht="75" x14ac:dyDescent="0.25">
      <c r="A143" s="39">
        <v>11141293</v>
      </c>
      <c r="B143" s="40">
        <v>1</v>
      </c>
      <c r="C143" s="41" t="s">
        <v>901</v>
      </c>
      <c r="D143" s="40" t="s">
        <v>52</v>
      </c>
      <c r="E143" s="42" t="s">
        <v>902</v>
      </c>
      <c r="F143" s="42" t="s">
        <v>113</v>
      </c>
      <c r="G143" s="42" t="s">
        <v>114</v>
      </c>
      <c r="H143" s="42" t="s">
        <v>114</v>
      </c>
      <c r="I143" s="42" t="s">
        <v>115</v>
      </c>
      <c r="J143" s="40" t="s">
        <v>137</v>
      </c>
      <c r="K143" s="43">
        <v>22778</v>
      </c>
      <c r="L143" s="43">
        <v>36010</v>
      </c>
      <c r="M143" s="40">
        <v>20</v>
      </c>
      <c r="N143" s="40" t="s">
        <v>903</v>
      </c>
      <c r="O143" s="33" t="s">
        <v>113</v>
      </c>
      <c r="P143" s="34" t="e">
        <f>CONCATENATE([1]!Tabela_FREQUENCIA_05_01_12[[#This Row],[QUANTITATIVO]]," - ",[1]!Tabela_FREQUENCIA_05_01_12[[#This Row],[GERÊNCIA]])</f>
        <v>#REF!</v>
      </c>
      <c r="Q143" s="40">
        <v>60</v>
      </c>
      <c r="R143" s="40" t="s">
        <v>904</v>
      </c>
      <c r="S143" s="44">
        <v>4765357864</v>
      </c>
      <c r="T143" s="45">
        <v>20873282</v>
      </c>
      <c r="U143" s="46">
        <v>985847193</v>
      </c>
      <c r="V143" s="42" t="s">
        <v>905</v>
      </c>
      <c r="W143" s="42" t="s">
        <v>541</v>
      </c>
      <c r="X143" s="42" t="s">
        <v>64</v>
      </c>
      <c r="Y143" s="47">
        <v>7096130</v>
      </c>
    </row>
    <row r="144" spans="1:25" ht="105" x14ac:dyDescent="0.25">
      <c r="A144" s="48">
        <v>2067602</v>
      </c>
      <c r="B144" s="49" t="s">
        <v>52</v>
      </c>
      <c r="C144" s="50" t="s">
        <v>906</v>
      </c>
      <c r="D144" s="49"/>
      <c r="E144" s="51" t="s">
        <v>907</v>
      </c>
      <c r="F144" s="51" t="s">
        <v>908</v>
      </c>
      <c r="G144" s="51" t="s">
        <v>909</v>
      </c>
      <c r="H144" s="51" t="s">
        <v>393</v>
      </c>
      <c r="I144" s="51" t="s">
        <v>69</v>
      </c>
      <c r="J144" s="49" t="s">
        <v>137</v>
      </c>
      <c r="K144" s="52">
        <v>18365</v>
      </c>
      <c r="L144" s="52">
        <v>28328</v>
      </c>
      <c r="M144" s="49">
        <v>30</v>
      </c>
      <c r="N144" s="49" t="s">
        <v>60</v>
      </c>
      <c r="O144" s="51" t="s">
        <v>910</v>
      </c>
      <c r="P144" s="53" t="e">
        <f>CONCATENATE([1]!Tabela_FREQUENCIA_05_01_12[[#This Row],[QUANTITATIVO]]," - ",[1]!Tabela_FREQUENCIA_05_01_12[[#This Row],[GERÊNCIA]])</f>
        <v>#REF!</v>
      </c>
      <c r="Q144" s="49">
        <v>447</v>
      </c>
      <c r="R144" s="49" t="s">
        <v>911</v>
      </c>
      <c r="S144" s="54">
        <v>17902413836</v>
      </c>
      <c r="T144" s="55">
        <v>24591740</v>
      </c>
      <c r="U144" s="56">
        <v>996152680</v>
      </c>
      <c r="V144" s="51" t="s">
        <v>912</v>
      </c>
      <c r="W144" s="51" t="s">
        <v>156</v>
      </c>
      <c r="X144" s="51" t="s">
        <v>64</v>
      </c>
      <c r="Y144" s="57">
        <v>7060021</v>
      </c>
    </row>
    <row r="145" spans="1:25" ht="75" x14ac:dyDescent="0.25">
      <c r="A145" s="39">
        <v>15191503</v>
      </c>
      <c r="B145" s="40" t="s">
        <v>52</v>
      </c>
      <c r="C145" s="41" t="s">
        <v>913</v>
      </c>
      <c r="D145" s="40" t="s">
        <v>54</v>
      </c>
      <c r="E145" s="42" t="s">
        <v>914</v>
      </c>
      <c r="F145" s="42" t="s">
        <v>89</v>
      </c>
      <c r="G145" s="42" t="s">
        <v>597</v>
      </c>
      <c r="H145" s="42" t="s">
        <v>598</v>
      </c>
      <c r="I145" s="42" t="s">
        <v>59</v>
      </c>
      <c r="J145" s="40" t="s">
        <v>43</v>
      </c>
      <c r="K145" s="43">
        <v>27804</v>
      </c>
      <c r="L145" s="43">
        <v>40777</v>
      </c>
      <c r="M145" s="40">
        <v>30</v>
      </c>
      <c r="N145" s="40" t="s">
        <v>81</v>
      </c>
      <c r="O145" s="33" t="s">
        <v>89</v>
      </c>
      <c r="P145" s="34" t="e">
        <f>CONCATENATE([1]!Tabela_FREQUENCIA_05_01_12[[#This Row],[QUANTITATIVO]]," - ",[1]!Tabela_FREQUENCIA_05_01_12[[#This Row],[GERÊNCIA]])</f>
        <v>#REF!</v>
      </c>
      <c r="Q145" s="40">
        <v>1118</v>
      </c>
      <c r="R145" s="40" t="s">
        <v>915</v>
      </c>
      <c r="S145" s="44">
        <v>25592423896</v>
      </c>
      <c r="T145" s="45">
        <v>24401643</v>
      </c>
      <c r="U145" s="46">
        <v>976129304</v>
      </c>
      <c r="V145" s="42" t="s">
        <v>916</v>
      </c>
      <c r="W145" s="42" t="s">
        <v>649</v>
      </c>
      <c r="X145" s="42" t="s">
        <v>64</v>
      </c>
      <c r="Y145" s="47">
        <v>7130130</v>
      </c>
    </row>
    <row r="146" spans="1:25" ht="135" x14ac:dyDescent="0.25">
      <c r="A146" s="28">
        <v>16636703</v>
      </c>
      <c r="B146" s="29">
        <v>1</v>
      </c>
      <c r="C146" s="30">
        <v>38049829</v>
      </c>
      <c r="D146" s="29">
        <v>7</v>
      </c>
      <c r="E146" s="31" t="s">
        <v>917</v>
      </c>
      <c r="F146" s="31" t="s">
        <v>220</v>
      </c>
      <c r="G146" s="31" t="s">
        <v>587</v>
      </c>
      <c r="H146" s="31" t="s">
        <v>587</v>
      </c>
      <c r="I146" s="31" t="s">
        <v>588</v>
      </c>
      <c r="J146" s="29" t="s">
        <v>43</v>
      </c>
      <c r="K146" s="32">
        <v>34709</v>
      </c>
      <c r="L146" s="32">
        <v>42212</v>
      </c>
      <c r="M146" s="29">
        <v>30</v>
      </c>
      <c r="N146" s="29" t="s">
        <v>60</v>
      </c>
      <c r="O146" s="33" t="s">
        <v>220</v>
      </c>
      <c r="P146" s="34" t="e">
        <f>CONCATENATE([1]!Tabela_FREQUENCIA_05_01_12[[#This Row],[QUANTITATIVO]]," - ",[1]!Tabela_FREQUENCIA_05_01_12[[#This Row],[GERÊNCIA]])</f>
        <v>#REF!</v>
      </c>
      <c r="Q146" s="29">
        <v>1044</v>
      </c>
      <c r="R146" s="29">
        <v>19054684723</v>
      </c>
      <c r="S146" s="35">
        <v>43075395838</v>
      </c>
      <c r="T146" s="36">
        <v>24059682</v>
      </c>
      <c r="U146" s="37">
        <v>960272165</v>
      </c>
      <c r="V146" s="31" t="s">
        <v>918</v>
      </c>
      <c r="W146" s="31" t="s">
        <v>408</v>
      </c>
      <c r="X146" s="31" t="s">
        <v>64</v>
      </c>
      <c r="Y146" s="38">
        <v>7141210</v>
      </c>
    </row>
    <row r="147" spans="1:25" ht="105" x14ac:dyDescent="0.25">
      <c r="A147" s="39">
        <v>12936303</v>
      </c>
      <c r="B147" s="40" t="s">
        <v>38</v>
      </c>
      <c r="C147" s="41" t="s">
        <v>919</v>
      </c>
      <c r="D147" s="40" t="s">
        <v>66</v>
      </c>
      <c r="E147" s="42" t="s">
        <v>920</v>
      </c>
      <c r="F147" s="42" t="s">
        <v>220</v>
      </c>
      <c r="G147" s="42" t="s">
        <v>921</v>
      </c>
      <c r="H147" s="42" t="s">
        <v>124</v>
      </c>
      <c r="I147" s="42" t="s">
        <v>80</v>
      </c>
      <c r="J147" s="40" t="s">
        <v>43</v>
      </c>
      <c r="K147" s="43">
        <v>26080</v>
      </c>
      <c r="L147" s="43">
        <v>38231</v>
      </c>
      <c r="M147" s="40">
        <v>30</v>
      </c>
      <c r="N147" s="40" t="s">
        <v>294</v>
      </c>
      <c r="O147" s="33" t="s">
        <v>220</v>
      </c>
      <c r="P147" s="34" t="e">
        <f>CONCATENATE([1]!Tabela_FREQUENCIA_05_01_12[[#This Row],[QUANTITATIVO]]," - ",[1]!Tabela_FREQUENCIA_05_01_12[[#This Row],[GERÊNCIA]])</f>
        <v>#REF!</v>
      </c>
      <c r="Q147" s="40">
        <v>992</v>
      </c>
      <c r="R147" s="40" t="s">
        <v>922</v>
      </c>
      <c r="S147" s="44">
        <v>65166019504</v>
      </c>
      <c r="T147" s="45">
        <v>46471427</v>
      </c>
      <c r="U147" s="46">
        <v>974069467</v>
      </c>
      <c r="V147" s="42" t="s">
        <v>923</v>
      </c>
      <c r="W147" s="42" t="s">
        <v>924</v>
      </c>
      <c r="X147" s="42" t="s">
        <v>925</v>
      </c>
      <c r="Y147" s="47">
        <v>8577210</v>
      </c>
    </row>
    <row r="148" spans="1:25" ht="90" x14ac:dyDescent="0.25">
      <c r="A148" s="48">
        <v>5219589</v>
      </c>
      <c r="B148" s="49">
        <v>1</v>
      </c>
      <c r="C148" s="50">
        <v>3274608</v>
      </c>
      <c r="D148" s="49">
        <v>8</v>
      </c>
      <c r="E148" s="51" t="s">
        <v>926</v>
      </c>
      <c r="F148" s="51" t="s">
        <v>56</v>
      </c>
      <c r="G148" s="51"/>
      <c r="H148" s="51"/>
      <c r="I148" s="51"/>
      <c r="J148" s="49"/>
      <c r="K148" s="52"/>
      <c r="L148" s="52"/>
      <c r="M148" s="49"/>
      <c r="N148" s="49"/>
      <c r="O148" s="51" t="s">
        <v>71</v>
      </c>
      <c r="P148" s="53" t="e">
        <f>CONCATENATE([1]!Tabela_FREQUENCIA_05_01_12[[#This Row],[QUANTITATIVO]]," - ",[1]!Tabela_FREQUENCIA_05_01_12[[#This Row],[GERÊNCIA]])</f>
        <v>#REF!</v>
      </c>
      <c r="Q148" s="49"/>
      <c r="R148" s="49"/>
      <c r="S148" s="54">
        <v>2223084869</v>
      </c>
      <c r="T148" s="55"/>
      <c r="U148" s="56"/>
      <c r="V148" s="51"/>
      <c r="W148" s="51"/>
      <c r="X148" s="51"/>
      <c r="Y148" s="57"/>
    </row>
    <row r="149" spans="1:25" ht="120" x14ac:dyDescent="0.25">
      <c r="A149" s="58">
        <v>10509537</v>
      </c>
      <c r="B149" s="49" t="s">
        <v>66</v>
      </c>
      <c r="C149" s="50" t="s">
        <v>927</v>
      </c>
      <c r="D149" s="49" t="s">
        <v>76</v>
      </c>
      <c r="E149" s="51" t="s">
        <v>928</v>
      </c>
      <c r="F149" s="51" t="s">
        <v>89</v>
      </c>
      <c r="G149" s="51" t="s">
        <v>79</v>
      </c>
      <c r="H149" s="51" t="s">
        <v>79</v>
      </c>
      <c r="I149" s="51" t="s">
        <v>80</v>
      </c>
      <c r="J149" s="49" t="s">
        <v>137</v>
      </c>
      <c r="K149" s="52">
        <v>22938</v>
      </c>
      <c r="L149" s="52">
        <v>36451</v>
      </c>
      <c r="M149" s="49">
        <v>30</v>
      </c>
      <c r="N149" s="49" t="s">
        <v>93</v>
      </c>
      <c r="O149" s="51" t="s">
        <v>929</v>
      </c>
      <c r="P149" s="53" t="e">
        <f>CONCATENATE([1]!Tabela_FREQUENCIA_05_01_12[[#This Row],[QUANTITATIVO]]," - ",[1]!Tabela_FREQUENCIA_05_01_12[[#This Row],[GERÊNCIA]])</f>
        <v>#REF!</v>
      </c>
      <c r="Q149" s="49">
        <v>846</v>
      </c>
      <c r="R149" s="49" t="s">
        <v>930</v>
      </c>
      <c r="S149" s="54">
        <v>6618771838</v>
      </c>
      <c r="T149" s="55">
        <v>24401671</v>
      </c>
      <c r="U149" s="56">
        <v>9964049561</v>
      </c>
      <c r="V149" s="51" t="s">
        <v>931</v>
      </c>
      <c r="W149" s="51" t="s">
        <v>932</v>
      </c>
      <c r="X149" s="51" t="s">
        <v>64</v>
      </c>
      <c r="Y149" s="57">
        <v>7093023</v>
      </c>
    </row>
    <row r="150" spans="1:25" ht="90" x14ac:dyDescent="0.25">
      <c r="A150" s="28">
        <v>9264670</v>
      </c>
      <c r="B150" s="29" t="s">
        <v>52</v>
      </c>
      <c r="C150" s="30" t="s">
        <v>933</v>
      </c>
      <c r="D150" s="29" t="s">
        <v>36</v>
      </c>
      <c r="E150" s="31" t="s">
        <v>934</v>
      </c>
      <c r="F150" s="31" t="s">
        <v>56</v>
      </c>
      <c r="G150" s="31" t="s">
        <v>411</v>
      </c>
      <c r="H150" s="31" t="s">
        <v>124</v>
      </c>
      <c r="I150" s="31" t="s">
        <v>115</v>
      </c>
      <c r="J150" s="29" t="s">
        <v>43</v>
      </c>
      <c r="K150" s="32">
        <v>21208</v>
      </c>
      <c r="L150" s="32">
        <v>34456</v>
      </c>
      <c r="M150" s="29">
        <v>30</v>
      </c>
      <c r="N150" s="29" t="s">
        <v>567</v>
      </c>
      <c r="O150" s="33" t="s">
        <v>56</v>
      </c>
      <c r="P150" s="34" t="e">
        <f>CONCATENATE([1]!Tabela_FREQUENCIA_05_01_12[[#This Row],[QUANTITATIVO]]," - ",[1]!Tabela_FREQUENCIA_05_01_12[[#This Row],[GERÊNCIA]])</f>
        <v>#REF!</v>
      </c>
      <c r="Q150" s="29">
        <v>762</v>
      </c>
      <c r="R150" s="29" t="s">
        <v>935</v>
      </c>
      <c r="S150" s="35">
        <v>5067074825</v>
      </c>
      <c r="T150" s="36">
        <v>24559021</v>
      </c>
      <c r="U150" s="37">
        <v>981893084</v>
      </c>
      <c r="V150" s="31" t="s">
        <v>936</v>
      </c>
      <c r="W150" s="31" t="s">
        <v>63</v>
      </c>
      <c r="X150" s="31" t="s">
        <v>64</v>
      </c>
      <c r="Y150" s="38">
        <v>7054020</v>
      </c>
    </row>
    <row r="151" spans="1:25" ht="90" x14ac:dyDescent="0.25">
      <c r="A151" s="39">
        <v>3742301</v>
      </c>
      <c r="B151" s="40" t="s">
        <v>52</v>
      </c>
      <c r="C151" s="41" t="s">
        <v>937</v>
      </c>
      <c r="D151" s="40" t="s">
        <v>52</v>
      </c>
      <c r="E151" s="42" t="s">
        <v>938</v>
      </c>
      <c r="F151" s="42" t="s">
        <v>56</v>
      </c>
      <c r="G151" s="42" t="s">
        <v>557</v>
      </c>
      <c r="H151" s="42" t="s">
        <v>393</v>
      </c>
      <c r="I151" s="42" t="s">
        <v>69</v>
      </c>
      <c r="J151" s="40" t="s">
        <v>137</v>
      </c>
      <c r="K151" s="43">
        <v>22346</v>
      </c>
      <c r="L151" s="43">
        <v>30317</v>
      </c>
      <c r="M151" s="40">
        <v>40</v>
      </c>
      <c r="N151" s="40" t="s">
        <v>484</v>
      </c>
      <c r="O151" s="33" t="s">
        <v>56</v>
      </c>
      <c r="P151" s="34" t="e">
        <f>CONCATENATE([1]!Tabela_FREQUENCIA_05_01_12[[#This Row],[QUANTITATIVO]]," - ",[1]!Tabela_FREQUENCIA_05_01_12[[#This Row],[GERÊNCIA]])</f>
        <v>#REF!</v>
      </c>
      <c r="Q151" s="40">
        <v>158</v>
      </c>
      <c r="R151" s="40" t="s">
        <v>939</v>
      </c>
      <c r="S151" s="44">
        <v>5496286816</v>
      </c>
      <c r="T151" s="45">
        <v>22405927</v>
      </c>
      <c r="U151" s="46">
        <v>977928904</v>
      </c>
      <c r="V151" s="42" t="s">
        <v>940</v>
      </c>
      <c r="W151" s="42" t="s">
        <v>63</v>
      </c>
      <c r="X151" s="42" t="s">
        <v>64</v>
      </c>
      <c r="Y151" s="47">
        <v>2281010</v>
      </c>
    </row>
    <row r="152" spans="1:25" ht="120" x14ac:dyDescent="0.25">
      <c r="A152" s="28">
        <v>4061779</v>
      </c>
      <c r="B152" s="29" t="s">
        <v>66</v>
      </c>
      <c r="C152" s="30" t="s">
        <v>941</v>
      </c>
      <c r="D152" s="29" t="s">
        <v>175</v>
      </c>
      <c r="E152" s="31" t="s">
        <v>942</v>
      </c>
      <c r="F152" s="31" t="s">
        <v>943</v>
      </c>
      <c r="G152" s="31" t="s">
        <v>944</v>
      </c>
      <c r="H152" s="31" t="s">
        <v>945</v>
      </c>
      <c r="I152" s="31" t="s">
        <v>92</v>
      </c>
      <c r="J152" s="29" t="s">
        <v>106</v>
      </c>
      <c r="K152" s="32">
        <v>22341</v>
      </c>
      <c r="L152" s="32">
        <v>33298</v>
      </c>
      <c r="M152" s="29">
        <v>30</v>
      </c>
      <c r="N152" s="29" t="s">
        <v>60</v>
      </c>
      <c r="O152" s="33" t="s">
        <v>943</v>
      </c>
      <c r="P152" s="34" t="e">
        <f>CONCATENATE([1]!Tabela_FREQUENCIA_05_01_12[[#This Row],[QUANTITATIVO]]," - ",[1]!Tabela_FREQUENCIA_05_01_12[[#This Row],[GERÊNCIA]])</f>
        <v>#REF!</v>
      </c>
      <c r="Q152" s="29">
        <v>146</v>
      </c>
      <c r="R152" s="29" t="s">
        <v>946</v>
      </c>
      <c r="S152" s="35">
        <v>2751900801</v>
      </c>
      <c r="T152" s="36">
        <v>24096409</v>
      </c>
      <c r="U152" s="37">
        <v>997914095</v>
      </c>
      <c r="V152" s="31" t="s">
        <v>947</v>
      </c>
      <c r="W152" s="31" t="s">
        <v>948</v>
      </c>
      <c r="X152" s="31" t="s">
        <v>64</v>
      </c>
      <c r="Y152" s="38">
        <v>7040283</v>
      </c>
    </row>
    <row r="153" spans="1:25" ht="75" x14ac:dyDescent="0.25">
      <c r="A153" s="39">
        <v>6962828</v>
      </c>
      <c r="B153" s="40">
        <v>2</v>
      </c>
      <c r="C153" s="41">
        <v>14984241</v>
      </c>
      <c r="D153" s="40">
        <v>7</v>
      </c>
      <c r="E153" s="42" t="s">
        <v>949</v>
      </c>
      <c r="F153" s="42" t="s">
        <v>103</v>
      </c>
      <c r="G153" s="42" t="s">
        <v>136</v>
      </c>
      <c r="H153" s="42" t="s">
        <v>136</v>
      </c>
      <c r="I153" s="42" t="s">
        <v>115</v>
      </c>
      <c r="J153" s="40" t="s">
        <v>43</v>
      </c>
      <c r="K153" s="43">
        <v>24499</v>
      </c>
      <c r="L153" s="43">
        <v>42221</v>
      </c>
      <c r="M153" s="41">
        <v>30</v>
      </c>
      <c r="N153" s="43" t="s">
        <v>93</v>
      </c>
      <c r="O153" s="33" t="s">
        <v>103</v>
      </c>
      <c r="P153" s="34" t="e">
        <f>CONCATENATE([1]!Tabela_FREQUENCIA_05_01_12[[#This Row],[QUANTITATIVO]]," - ",[1]!Tabela_FREQUENCIA_05_01_12[[#This Row],[GERÊNCIA]])</f>
        <v>#REF!</v>
      </c>
      <c r="Q153" s="41">
        <v>10</v>
      </c>
      <c r="R153" s="40">
        <v>17038630618</v>
      </c>
      <c r="S153" s="44">
        <v>7361529895</v>
      </c>
      <c r="T153" s="45">
        <v>41111454</v>
      </c>
      <c r="U153" s="46">
        <v>981076269</v>
      </c>
      <c r="V153" s="113" t="s">
        <v>950</v>
      </c>
      <c r="W153" s="42" t="s">
        <v>951</v>
      </c>
      <c r="X153" s="42" t="s">
        <v>142</v>
      </c>
      <c r="Y153" s="47">
        <v>2080080</v>
      </c>
    </row>
    <row r="154" spans="1:25" ht="90" x14ac:dyDescent="0.25">
      <c r="A154" s="28">
        <v>15121860</v>
      </c>
      <c r="B154" s="29" t="s">
        <v>52</v>
      </c>
      <c r="C154" s="30" t="s">
        <v>952</v>
      </c>
      <c r="D154" s="29" t="s">
        <v>66</v>
      </c>
      <c r="E154" s="31" t="s">
        <v>953</v>
      </c>
      <c r="F154" s="31" t="s">
        <v>220</v>
      </c>
      <c r="G154" s="31" t="s">
        <v>954</v>
      </c>
      <c r="H154" s="31" t="s">
        <v>124</v>
      </c>
      <c r="I154" s="31" t="s">
        <v>92</v>
      </c>
      <c r="J154" s="29" t="s">
        <v>43</v>
      </c>
      <c r="K154" s="32">
        <v>32698</v>
      </c>
      <c r="L154" s="32">
        <v>40721</v>
      </c>
      <c r="M154" s="29">
        <v>30</v>
      </c>
      <c r="N154" s="29" t="s">
        <v>60</v>
      </c>
      <c r="O154" s="33" t="s">
        <v>220</v>
      </c>
      <c r="P154" s="34" t="e">
        <f>CONCATENATE([1]!Tabela_FREQUENCIA_05_01_12[[#This Row],[QUANTITATIVO]]," - ",[1]!Tabela_FREQUENCIA_05_01_12[[#This Row],[GERÊNCIA]])</f>
        <v>#REF!</v>
      </c>
      <c r="Q154" s="29">
        <v>288</v>
      </c>
      <c r="R154" s="29">
        <v>19044056967</v>
      </c>
      <c r="S154" s="35">
        <v>37902307823</v>
      </c>
      <c r="T154" s="36" t="s">
        <v>955</v>
      </c>
      <c r="U154" s="37">
        <v>974066677</v>
      </c>
      <c r="V154" s="31" t="s">
        <v>956</v>
      </c>
      <c r="W154" s="31" t="s">
        <v>957</v>
      </c>
      <c r="X154" s="31" t="s">
        <v>64</v>
      </c>
      <c r="Y154" s="38" t="s">
        <v>958</v>
      </c>
    </row>
    <row r="155" spans="1:25" ht="90" x14ac:dyDescent="0.25">
      <c r="A155" s="39">
        <v>14924687</v>
      </c>
      <c r="B155" s="40" t="s">
        <v>52</v>
      </c>
      <c r="C155" s="41" t="s">
        <v>959</v>
      </c>
      <c r="D155" s="40" t="s">
        <v>49</v>
      </c>
      <c r="E155" s="42" t="s">
        <v>960</v>
      </c>
      <c r="F155" s="42" t="s">
        <v>220</v>
      </c>
      <c r="G155" s="42" t="s">
        <v>551</v>
      </c>
      <c r="H155" s="42" t="s">
        <v>145</v>
      </c>
      <c r="I155" s="42" t="s">
        <v>59</v>
      </c>
      <c r="J155" s="40" t="s">
        <v>43</v>
      </c>
      <c r="K155" s="43">
        <v>33200</v>
      </c>
      <c r="L155" s="43">
        <v>40436</v>
      </c>
      <c r="M155" s="40">
        <v>30</v>
      </c>
      <c r="N155" s="40" t="s">
        <v>60</v>
      </c>
      <c r="O155" s="33" t="s">
        <v>220</v>
      </c>
      <c r="P155" s="34" t="e">
        <f>CONCATENATE([1]!Tabela_FREQUENCIA_05_01_12[[#This Row],[QUANTITATIVO]]," - ",[1]!Tabela_FREQUENCIA_05_01_12[[#This Row],[GERÊNCIA]])</f>
        <v>#REF!</v>
      </c>
      <c r="Q155" s="40">
        <v>989</v>
      </c>
      <c r="R155" s="40" t="s">
        <v>961</v>
      </c>
      <c r="S155" s="44">
        <v>23092265807</v>
      </c>
      <c r="T155" s="45">
        <v>24216063</v>
      </c>
      <c r="U155" s="46">
        <v>983338418</v>
      </c>
      <c r="V155" s="42" t="s">
        <v>962</v>
      </c>
      <c r="W155" s="42" t="s">
        <v>722</v>
      </c>
      <c r="X155" s="42" t="s">
        <v>64</v>
      </c>
      <c r="Y155" s="47">
        <v>7053040</v>
      </c>
    </row>
    <row r="156" spans="1:25" ht="75" x14ac:dyDescent="0.25">
      <c r="A156" s="28">
        <v>14943116</v>
      </c>
      <c r="B156" s="29" t="s">
        <v>66</v>
      </c>
      <c r="C156" s="30" t="s">
        <v>963</v>
      </c>
      <c r="D156" s="29">
        <v>7</v>
      </c>
      <c r="E156" s="31" t="s">
        <v>964</v>
      </c>
      <c r="F156" s="31" t="s">
        <v>89</v>
      </c>
      <c r="G156" s="31" t="s">
        <v>502</v>
      </c>
      <c r="H156" s="31" t="s">
        <v>502</v>
      </c>
      <c r="I156" s="31" t="s">
        <v>59</v>
      </c>
      <c r="J156" s="29" t="s">
        <v>43</v>
      </c>
      <c r="K156" s="32">
        <v>28902</v>
      </c>
      <c r="L156" s="32">
        <v>40787</v>
      </c>
      <c r="M156" s="29">
        <v>30</v>
      </c>
      <c r="N156" s="29" t="s">
        <v>93</v>
      </c>
      <c r="O156" s="33" t="s">
        <v>89</v>
      </c>
      <c r="P156" s="34" t="e">
        <f>CONCATENATE([1]!Tabela_FREQUENCIA_05_01_12[[#This Row],[QUANTITATIVO]]," - ",[1]!Tabela_FREQUENCIA_05_01_12[[#This Row],[GERÊNCIA]])</f>
        <v>#REF!</v>
      </c>
      <c r="Q156" s="29">
        <v>1121</v>
      </c>
      <c r="R156" s="29" t="s">
        <v>965</v>
      </c>
      <c r="S156" s="35">
        <v>30971872864</v>
      </c>
      <c r="T156" s="36">
        <v>49026305</v>
      </c>
      <c r="U156" s="37">
        <v>987834437</v>
      </c>
      <c r="V156" s="31" t="s">
        <v>966</v>
      </c>
      <c r="W156" s="31" t="s">
        <v>967</v>
      </c>
      <c r="X156" s="31" t="s">
        <v>64</v>
      </c>
      <c r="Y156" s="38">
        <v>7062100</v>
      </c>
    </row>
    <row r="157" spans="1:25" ht="75" x14ac:dyDescent="0.25">
      <c r="A157" s="39">
        <v>15940032</v>
      </c>
      <c r="B157" s="40" t="s">
        <v>66</v>
      </c>
      <c r="C157" s="41" t="s">
        <v>968</v>
      </c>
      <c r="D157" s="40" t="s">
        <v>38</v>
      </c>
      <c r="E157" s="42" t="s">
        <v>969</v>
      </c>
      <c r="F157" s="42" t="s">
        <v>268</v>
      </c>
      <c r="G157" s="42" t="s">
        <v>342</v>
      </c>
      <c r="H157" s="42" t="s">
        <v>343</v>
      </c>
      <c r="I157" s="42" t="s">
        <v>59</v>
      </c>
      <c r="J157" s="40" t="s">
        <v>43</v>
      </c>
      <c r="K157" s="43">
        <v>27271</v>
      </c>
      <c r="L157" s="43">
        <v>41354</v>
      </c>
      <c r="M157" s="40">
        <v>20</v>
      </c>
      <c r="N157" s="40" t="s">
        <v>970</v>
      </c>
      <c r="O157" s="33" t="s">
        <v>268</v>
      </c>
      <c r="P157" s="34" t="e">
        <f>CONCATENATE([1]!Tabela_FREQUENCIA_05_01_12[[#This Row],[QUANTITATIVO]]," - ",[1]!Tabela_FREQUENCIA_05_01_12[[#This Row],[GERÊNCIA]])</f>
        <v>#REF!</v>
      </c>
      <c r="Q157" s="40">
        <v>164</v>
      </c>
      <c r="R157" s="40" t="s">
        <v>971</v>
      </c>
      <c r="S157" s="44">
        <v>19526791843</v>
      </c>
      <c r="T157" s="45">
        <v>26042388</v>
      </c>
      <c r="U157" s="46">
        <v>962425697</v>
      </c>
      <c r="V157" s="42" t="s">
        <v>972</v>
      </c>
      <c r="W157" s="42" t="s">
        <v>973</v>
      </c>
      <c r="X157" s="42" t="s">
        <v>142</v>
      </c>
      <c r="Y157" s="47">
        <v>3186010</v>
      </c>
    </row>
    <row r="158" spans="1:25" ht="90" x14ac:dyDescent="0.25">
      <c r="A158" s="28">
        <v>14875214</v>
      </c>
      <c r="B158" s="29" t="s">
        <v>66</v>
      </c>
      <c r="C158" s="30" t="s">
        <v>974</v>
      </c>
      <c r="D158" s="29" t="s">
        <v>36</v>
      </c>
      <c r="E158" s="31" t="s">
        <v>975</v>
      </c>
      <c r="F158" s="31" t="s">
        <v>220</v>
      </c>
      <c r="G158" s="31" t="s">
        <v>58</v>
      </c>
      <c r="H158" s="31" t="s">
        <v>145</v>
      </c>
      <c r="I158" s="31" t="s">
        <v>59</v>
      </c>
      <c r="J158" s="29" t="s">
        <v>43</v>
      </c>
      <c r="K158" s="32">
        <v>32970</v>
      </c>
      <c r="L158" s="32">
        <v>40507</v>
      </c>
      <c r="M158" s="29">
        <v>30</v>
      </c>
      <c r="N158" s="29" t="s">
        <v>224</v>
      </c>
      <c r="O158" s="33" t="s">
        <v>220</v>
      </c>
      <c r="P158" s="34" t="e">
        <f>CONCATENATE([1]!Tabela_FREQUENCIA_05_01_12[[#This Row],[QUANTITATIVO]]," - ",[1]!Tabela_FREQUENCIA_05_01_12[[#This Row],[GERÊNCIA]])</f>
        <v>#REF!</v>
      </c>
      <c r="Q158" s="29">
        <v>1022</v>
      </c>
      <c r="R158" s="29" t="s">
        <v>976</v>
      </c>
      <c r="S158" s="35">
        <v>38669231808</v>
      </c>
      <c r="T158" s="36">
        <v>24217884</v>
      </c>
      <c r="U158" s="37" t="s">
        <v>977</v>
      </c>
      <c r="V158" s="31" t="s">
        <v>978</v>
      </c>
      <c r="W158" s="31" t="s">
        <v>798</v>
      </c>
      <c r="X158" s="31" t="s">
        <v>64</v>
      </c>
      <c r="Y158" s="38">
        <v>7052230</v>
      </c>
    </row>
    <row r="159" spans="1:25" ht="90" x14ac:dyDescent="0.25">
      <c r="A159" s="39">
        <v>16504963</v>
      </c>
      <c r="B159" s="40" t="s">
        <v>52</v>
      </c>
      <c r="C159" s="41" t="s">
        <v>979</v>
      </c>
      <c r="D159" s="40" t="s">
        <v>66</v>
      </c>
      <c r="E159" s="42" t="s">
        <v>980</v>
      </c>
      <c r="F159" s="42" t="s">
        <v>98</v>
      </c>
      <c r="G159" s="42" t="s">
        <v>136</v>
      </c>
      <c r="H159" s="42" t="s">
        <v>136</v>
      </c>
      <c r="I159" s="42" t="s">
        <v>115</v>
      </c>
      <c r="J159" s="40" t="s">
        <v>43</v>
      </c>
      <c r="K159" s="43">
        <v>32899</v>
      </c>
      <c r="L159" s="43">
        <v>41988</v>
      </c>
      <c r="M159" s="40">
        <v>30</v>
      </c>
      <c r="N159" s="40" t="s">
        <v>93</v>
      </c>
      <c r="O159" s="33" t="s">
        <v>98</v>
      </c>
      <c r="P159" s="34" t="e">
        <f>CONCATENATE([1]!Tabela_FREQUENCIA_05_01_12[[#This Row],[QUANTITATIVO]]," - ",[1]!Tabela_FREQUENCIA_05_01_12[[#This Row],[GERÊNCIA]])</f>
        <v>#REF!</v>
      </c>
      <c r="Q159" s="40">
        <v>247</v>
      </c>
      <c r="R159" s="40" t="s">
        <v>981</v>
      </c>
      <c r="S159" s="44">
        <v>23003524860</v>
      </c>
      <c r="T159" s="45">
        <v>29374193</v>
      </c>
      <c r="U159" s="46" t="s">
        <v>982</v>
      </c>
      <c r="V159" s="42" t="s">
        <v>983</v>
      </c>
      <c r="W159" s="42" t="s">
        <v>722</v>
      </c>
      <c r="X159" s="42" t="s">
        <v>64</v>
      </c>
      <c r="Y159" s="47">
        <v>7053110</v>
      </c>
    </row>
    <row r="160" spans="1:25" ht="105" x14ac:dyDescent="0.25">
      <c r="A160" s="58">
        <v>16226914</v>
      </c>
      <c r="B160" s="49" t="s">
        <v>52</v>
      </c>
      <c r="C160" s="50" t="s">
        <v>984</v>
      </c>
      <c r="D160" s="49" t="s">
        <v>49</v>
      </c>
      <c r="E160" s="51" t="s">
        <v>985</v>
      </c>
      <c r="F160" s="51" t="s">
        <v>268</v>
      </c>
      <c r="G160" s="51" t="s">
        <v>342</v>
      </c>
      <c r="H160" s="51" t="s">
        <v>343</v>
      </c>
      <c r="I160" s="51" t="s">
        <v>59</v>
      </c>
      <c r="J160" s="49" t="s">
        <v>43</v>
      </c>
      <c r="K160" s="52">
        <v>29279</v>
      </c>
      <c r="L160" s="52">
        <v>41610</v>
      </c>
      <c r="M160" s="49">
        <v>20</v>
      </c>
      <c r="N160" s="49" t="s">
        <v>986</v>
      </c>
      <c r="O160" s="51" t="s">
        <v>987</v>
      </c>
      <c r="P160" s="53" t="e">
        <f>CONCATENATE([1]!Tabela_FREQUENCIA_05_01_12[[#This Row],[QUANTITATIVO]]," - ",[1]!Tabela_FREQUENCIA_05_01_12[[#This Row],[GERÊNCIA]])</f>
        <v>#REF!</v>
      </c>
      <c r="Q160" s="49">
        <v>258</v>
      </c>
      <c r="R160" s="49" t="s">
        <v>988</v>
      </c>
      <c r="S160" s="54">
        <v>5430297780</v>
      </c>
      <c r="T160" s="55" t="s">
        <v>989</v>
      </c>
      <c r="U160" s="56" t="s">
        <v>990</v>
      </c>
      <c r="V160" s="51" t="s">
        <v>991</v>
      </c>
      <c r="W160" s="51" t="s">
        <v>992</v>
      </c>
      <c r="X160" s="51" t="s">
        <v>993</v>
      </c>
      <c r="Y160" s="57">
        <v>22221080</v>
      </c>
    </row>
    <row r="161" spans="1:25" ht="75" x14ac:dyDescent="0.25">
      <c r="A161" s="39">
        <v>15281905</v>
      </c>
      <c r="B161" s="40" t="s">
        <v>52</v>
      </c>
      <c r="C161" s="41" t="s">
        <v>994</v>
      </c>
      <c r="D161" s="40" t="s">
        <v>36</v>
      </c>
      <c r="E161" s="42" t="s">
        <v>995</v>
      </c>
      <c r="F161" s="42" t="s">
        <v>89</v>
      </c>
      <c r="G161" s="42" t="s">
        <v>502</v>
      </c>
      <c r="H161" s="42" t="s">
        <v>502</v>
      </c>
      <c r="I161" s="42" t="s">
        <v>59</v>
      </c>
      <c r="J161" s="40" t="s">
        <v>43</v>
      </c>
      <c r="K161" s="43">
        <v>32611</v>
      </c>
      <c r="L161" s="43">
        <v>40878</v>
      </c>
      <c r="M161" s="40">
        <v>30</v>
      </c>
      <c r="N161" s="40" t="s">
        <v>508</v>
      </c>
      <c r="O161" s="33" t="s">
        <v>89</v>
      </c>
      <c r="P161" s="34" t="e">
        <f>CONCATENATE([1]!Tabela_FREQUENCIA_05_01_12[[#This Row],[QUANTITATIVO]]," - ",[1]!Tabela_FREQUENCIA_05_01_12[[#This Row],[GERÊNCIA]])</f>
        <v>#REF!</v>
      </c>
      <c r="Q161" s="40">
        <v>1060</v>
      </c>
      <c r="R161" s="40" t="s">
        <v>996</v>
      </c>
      <c r="S161" s="44">
        <v>37058340889</v>
      </c>
      <c r="T161" s="45">
        <v>24557989</v>
      </c>
      <c r="U161" s="46">
        <v>974835953</v>
      </c>
      <c r="V161" s="42" t="s">
        <v>997</v>
      </c>
      <c r="W161" s="42" t="s">
        <v>63</v>
      </c>
      <c r="X161" s="42" t="s">
        <v>64</v>
      </c>
      <c r="Y161" s="47">
        <v>7055040</v>
      </c>
    </row>
    <row r="162" spans="1:25" ht="105" x14ac:dyDescent="0.25">
      <c r="A162" s="28">
        <v>16504770</v>
      </c>
      <c r="B162" s="29" t="s">
        <v>52</v>
      </c>
      <c r="C162" s="30" t="s">
        <v>998</v>
      </c>
      <c r="D162" s="29" t="s">
        <v>54</v>
      </c>
      <c r="E162" s="31" t="s">
        <v>999</v>
      </c>
      <c r="F162" s="31" t="s">
        <v>220</v>
      </c>
      <c r="G162" s="31" t="s">
        <v>1000</v>
      </c>
      <c r="H162" s="31" t="s">
        <v>1000</v>
      </c>
      <c r="I162" s="31" t="s">
        <v>223</v>
      </c>
      <c r="J162" s="29" t="s">
        <v>43</v>
      </c>
      <c r="K162" s="32">
        <v>34595</v>
      </c>
      <c r="L162" s="32">
        <v>41988</v>
      </c>
      <c r="M162" s="29">
        <v>30</v>
      </c>
      <c r="N162" s="29" t="s">
        <v>545</v>
      </c>
      <c r="O162" s="33" t="s">
        <v>220</v>
      </c>
      <c r="P162" s="34" t="e">
        <f>CONCATENATE([1]!Tabela_FREQUENCIA_05_01_12[[#This Row],[QUANTITATIVO]]," - ",[1]!Tabela_FREQUENCIA_05_01_12[[#This Row],[GERÊNCIA]])</f>
        <v>#REF!</v>
      </c>
      <c r="Q162" s="29">
        <v>209</v>
      </c>
      <c r="R162" s="29" t="s">
        <v>1001</v>
      </c>
      <c r="S162" s="35">
        <v>38230478848</v>
      </c>
      <c r="T162" s="36">
        <v>24689543</v>
      </c>
      <c r="U162" s="37">
        <v>981199003</v>
      </c>
      <c r="V162" s="31" t="s">
        <v>1002</v>
      </c>
      <c r="W162" s="31" t="s">
        <v>156</v>
      </c>
      <c r="X162" s="31" t="s">
        <v>64</v>
      </c>
      <c r="Y162" s="38">
        <v>7092070</v>
      </c>
    </row>
    <row r="163" spans="1:25" ht="90" x14ac:dyDescent="0.25">
      <c r="A163" s="39">
        <v>14737670</v>
      </c>
      <c r="B163" s="40" t="s">
        <v>66</v>
      </c>
      <c r="C163" s="41" t="s">
        <v>1003</v>
      </c>
      <c r="D163" s="40" t="s">
        <v>76</v>
      </c>
      <c r="E163" s="42" t="s">
        <v>1004</v>
      </c>
      <c r="F163" s="42" t="s">
        <v>89</v>
      </c>
      <c r="G163" s="42" t="s">
        <v>171</v>
      </c>
      <c r="H163" s="42" t="s">
        <v>171</v>
      </c>
      <c r="I163" s="42" t="s">
        <v>80</v>
      </c>
      <c r="J163" s="40" t="s">
        <v>43</v>
      </c>
      <c r="K163" s="43">
        <v>30816</v>
      </c>
      <c r="L163" s="43">
        <v>40725</v>
      </c>
      <c r="M163" s="40">
        <v>30</v>
      </c>
      <c r="N163" s="40" t="s">
        <v>871</v>
      </c>
      <c r="O163" s="33" t="s">
        <v>89</v>
      </c>
      <c r="P163" s="34" t="e">
        <f>CONCATENATE([1]!Tabela_FREQUENCIA_05_01_12[[#This Row],[QUANTITATIVO]]," - ",[1]!Tabela_FREQUENCIA_05_01_12[[#This Row],[GERÊNCIA]])</f>
        <v>#REF!</v>
      </c>
      <c r="Q163" s="40">
        <v>960</v>
      </c>
      <c r="R163" s="40" t="s">
        <v>1005</v>
      </c>
      <c r="S163" s="44">
        <v>32275805869</v>
      </c>
      <c r="T163" s="45">
        <v>24081016</v>
      </c>
      <c r="U163" s="46">
        <v>967741673</v>
      </c>
      <c r="V163" s="42" t="s">
        <v>1006</v>
      </c>
      <c r="W163" s="42" t="s">
        <v>1007</v>
      </c>
      <c r="X163" s="42" t="s">
        <v>64</v>
      </c>
      <c r="Y163" s="47">
        <v>7120200</v>
      </c>
    </row>
    <row r="164" spans="1:25" ht="75" x14ac:dyDescent="0.25">
      <c r="A164" s="28">
        <v>13179597</v>
      </c>
      <c r="B164" s="29" t="s">
        <v>66</v>
      </c>
      <c r="C164" s="30" t="s">
        <v>1008</v>
      </c>
      <c r="D164" s="29" t="s">
        <v>121</v>
      </c>
      <c r="E164" s="31" t="s">
        <v>1009</v>
      </c>
      <c r="F164" s="31" t="s">
        <v>135</v>
      </c>
      <c r="G164" s="31" t="s">
        <v>1010</v>
      </c>
      <c r="H164" s="31" t="s">
        <v>1010</v>
      </c>
      <c r="I164" s="31" t="s">
        <v>59</v>
      </c>
      <c r="J164" s="29" t="s">
        <v>137</v>
      </c>
      <c r="K164" s="32">
        <v>27000</v>
      </c>
      <c r="L164" s="32">
        <v>38583</v>
      </c>
      <c r="M164" s="29">
        <v>30</v>
      </c>
      <c r="N164" s="29" t="s">
        <v>60</v>
      </c>
      <c r="O164" s="33" t="s">
        <v>135</v>
      </c>
      <c r="P164" s="34" t="e">
        <f>CONCATENATE([1]!Tabela_FREQUENCIA_05_01_12[[#This Row],[QUANTITATIVO]]," - ",[1]!Tabela_FREQUENCIA_05_01_12[[#This Row],[GERÊNCIA]])</f>
        <v>#REF!</v>
      </c>
      <c r="Q164" s="29">
        <v>281</v>
      </c>
      <c r="R164" s="29" t="s">
        <v>1011</v>
      </c>
      <c r="S164" s="35">
        <v>17595756820</v>
      </c>
      <c r="T164" s="36"/>
      <c r="U164" s="37">
        <v>966346655</v>
      </c>
      <c r="V164" s="31" t="s">
        <v>1012</v>
      </c>
      <c r="W164" s="31" t="s">
        <v>156</v>
      </c>
      <c r="X164" s="31" t="s">
        <v>64</v>
      </c>
      <c r="Y164" s="38">
        <v>7092000</v>
      </c>
    </row>
    <row r="165" spans="1:25" ht="90" x14ac:dyDescent="0.25">
      <c r="A165" s="39">
        <v>13416509</v>
      </c>
      <c r="B165" s="40" t="s">
        <v>38</v>
      </c>
      <c r="C165" s="41" t="s">
        <v>1013</v>
      </c>
      <c r="D165" s="40" t="s">
        <v>49</v>
      </c>
      <c r="E165" s="42" t="s">
        <v>1014</v>
      </c>
      <c r="F165" s="42" t="s">
        <v>89</v>
      </c>
      <c r="G165" s="42" t="s">
        <v>171</v>
      </c>
      <c r="H165" s="42" t="s">
        <v>171</v>
      </c>
      <c r="I165" s="42" t="s">
        <v>80</v>
      </c>
      <c r="J165" s="40" t="s">
        <v>43</v>
      </c>
      <c r="K165" s="43">
        <v>30413</v>
      </c>
      <c r="L165" s="43">
        <v>39421</v>
      </c>
      <c r="M165" s="40">
        <v>30</v>
      </c>
      <c r="N165" s="40" t="s">
        <v>93</v>
      </c>
      <c r="O165" s="33" t="s">
        <v>89</v>
      </c>
      <c r="P165" s="34" t="e">
        <f>CONCATENATE([1]!Tabela_FREQUENCIA_05_01_12[[#This Row],[QUANTITATIVO]]," - ",[1]!Tabela_FREQUENCIA_05_01_12[[#This Row],[GERÊNCIA]])</f>
        <v>#REF!</v>
      </c>
      <c r="Q165" s="40">
        <v>623</v>
      </c>
      <c r="R165" s="40" t="s">
        <v>1015</v>
      </c>
      <c r="S165" s="44">
        <v>31575542803</v>
      </c>
      <c r="T165" s="45">
        <v>39692830</v>
      </c>
      <c r="U165" s="46">
        <v>946782987</v>
      </c>
      <c r="V165" s="42" t="s">
        <v>1016</v>
      </c>
      <c r="W165" s="42" t="s">
        <v>1017</v>
      </c>
      <c r="X165" s="42" t="s">
        <v>142</v>
      </c>
      <c r="Y165" s="47">
        <v>2310020</v>
      </c>
    </row>
    <row r="166" spans="1:25" ht="105" x14ac:dyDescent="0.25">
      <c r="A166" s="28">
        <v>13416509</v>
      </c>
      <c r="B166" s="29">
        <v>5</v>
      </c>
      <c r="C166" s="30" t="s">
        <v>1013</v>
      </c>
      <c r="D166" s="29" t="s">
        <v>49</v>
      </c>
      <c r="E166" s="31" t="s">
        <v>1018</v>
      </c>
      <c r="F166" s="31" t="s">
        <v>78</v>
      </c>
      <c r="G166" s="31" t="s">
        <v>171</v>
      </c>
      <c r="H166" s="31" t="s">
        <v>171</v>
      </c>
      <c r="I166" s="31" t="s">
        <v>80</v>
      </c>
      <c r="J166" s="29" t="s">
        <v>43</v>
      </c>
      <c r="K166" s="32">
        <v>30413</v>
      </c>
      <c r="L166" s="32">
        <v>42598</v>
      </c>
      <c r="M166" s="29">
        <v>30</v>
      </c>
      <c r="N166" s="29" t="s">
        <v>93</v>
      </c>
      <c r="O166" s="33" t="s">
        <v>78</v>
      </c>
      <c r="P166" s="34" t="e">
        <f>CONCATENATE([1]!Tabela_FREQUENCIA_05_01_12[[#This Row],[QUANTITATIVO]]," - ",[1]!Tabela_FREQUENCIA_05_01_12[[#This Row],[GERÊNCIA]])</f>
        <v>#REF!</v>
      </c>
      <c r="Q166" s="29">
        <v>41</v>
      </c>
      <c r="R166" s="29" t="s">
        <v>1015</v>
      </c>
      <c r="S166" s="35">
        <v>31575542803</v>
      </c>
      <c r="T166" s="36">
        <v>39692830</v>
      </c>
      <c r="U166" s="37">
        <v>946782987</v>
      </c>
      <c r="V166" s="31" t="s">
        <v>1016</v>
      </c>
      <c r="W166" s="31" t="s">
        <v>1017</v>
      </c>
      <c r="X166" s="31" t="s">
        <v>142</v>
      </c>
      <c r="Y166" s="38">
        <v>2310020</v>
      </c>
    </row>
    <row r="167" spans="1:25" ht="90" x14ac:dyDescent="0.25">
      <c r="A167" s="39">
        <v>15597039</v>
      </c>
      <c r="B167" s="40" t="s">
        <v>52</v>
      </c>
      <c r="C167" s="41" t="s">
        <v>1019</v>
      </c>
      <c r="D167" s="40" t="s">
        <v>38</v>
      </c>
      <c r="E167" s="42" t="s">
        <v>1020</v>
      </c>
      <c r="F167" s="42" t="s">
        <v>268</v>
      </c>
      <c r="G167" s="42" t="s">
        <v>171</v>
      </c>
      <c r="H167" s="42" t="s">
        <v>171</v>
      </c>
      <c r="I167" s="42" t="s">
        <v>80</v>
      </c>
      <c r="J167" s="40" t="s">
        <v>43</v>
      </c>
      <c r="K167" s="43">
        <v>30484</v>
      </c>
      <c r="L167" s="43">
        <v>41096</v>
      </c>
      <c r="M167" s="40">
        <v>20</v>
      </c>
      <c r="N167" s="40" t="s">
        <v>1021</v>
      </c>
      <c r="O167" s="33" t="s">
        <v>268</v>
      </c>
      <c r="P167" s="34" t="e">
        <f>CONCATENATE([1]!Tabela_FREQUENCIA_05_01_12[[#This Row],[QUANTITATIVO]]," - ",[1]!Tabela_FREQUENCIA_05_01_12[[#This Row],[GERÊNCIA]])</f>
        <v>#REF!</v>
      </c>
      <c r="Q167" s="40">
        <v>752</v>
      </c>
      <c r="R167" s="40" t="s">
        <v>1022</v>
      </c>
      <c r="S167" s="44">
        <v>31517738857</v>
      </c>
      <c r="T167" s="45">
        <v>29516133</v>
      </c>
      <c r="U167" s="46">
        <v>988180544</v>
      </c>
      <c r="V167" s="42" t="s">
        <v>1023</v>
      </c>
      <c r="W167" s="42" t="s">
        <v>141</v>
      </c>
      <c r="X167" s="42" t="s">
        <v>142</v>
      </c>
      <c r="Y167" s="47">
        <v>2221050</v>
      </c>
    </row>
    <row r="168" spans="1:25" ht="105" x14ac:dyDescent="0.25">
      <c r="A168" s="28">
        <v>15010612</v>
      </c>
      <c r="B168" s="29" t="s">
        <v>38</v>
      </c>
      <c r="C168" s="30">
        <v>17506174</v>
      </c>
      <c r="D168" s="29"/>
      <c r="E168" s="31" t="s">
        <v>1024</v>
      </c>
      <c r="F168" s="31" t="s">
        <v>268</v>
      </c>
      <c r="G168" s="31" t="s">
        <v>79</v>
      </c>
      <c r="H168" s="31" t="s">
        <v>79</v>
      </c>
      <c r="I168" s="31" t="s">
        <v>80</v>
      </c>
      <c r="J168" s="29" t="s">
        <v>43</v>
      </c>
      <c r="K168" s="32">
        <v>31164</v>
      </c>
      <c r="L168" s="32">
        <v>41781</v>
      </c>
      <c r="M168" s="29">
        <v>20</v>
      </c>
      <c r="N168" s="29" t="s">
        <v>1021</v>
      </c>
      <c r="O168" s="33" t="s">
        <v>268</v>
      </c>
      <c r="P168" s="34" t="e">
        <f>CONCATENATE([1]!Tabela_FREQUENCIA_05_01_12[[#This Row],[QUANTITATIVO]]," - ",[1]!Tabela_FREQUENCIA_05_01_12[[#This Row],[GERÊNCIA]])</f>
        <v>#REF!</v>
      </c>
      <c r="Q168" s="29">
        <v>528</v>
      </c>
      <c r="R168" s="29" t="s">
        <v>1025</v>
      </c>
      <c r="S168" s="35">
        <v>78335337268</v>
      </c>
      <c r="T168" s="36"/>
      <c r="U168" s="37" t="s">
        <v>1026</v>
      </c>
      <c r="V168" s="31" t="s">
        <v>1027</v>
      </c>
      <c r="W168" s="31" t="s">
        <v>1028</v>
      </c>
      <c r="X168" s="31" t="s">
        <v>1029</v>
      </c>
      <c r="Y168" s="38">
        <v>13087510</v>
      </c>
    </row>
    <row r="169" spans="1:25" ht="90" x14ac:dyDescent="0.25">
      <c r="A169" s="39">
        <v>10509550</v>
      </c>
      <c r="B169" s="40" t="s">
        <v>66</v>
      </c>
      <c r="C169" s="41" t="s">
        <v>1030</v>
      </c>
      <c r="D169" s="40" t="s">
        <v>76</v>
      </c>
      <c r="E169" s="42" t="s">
        <v>1031</v>
      </c>
      <c r="F169" s="42" t="s">
        <v>89</v>
      </c>
      <c r="G169" s="42" t="s">
        <v>171</v>
      </c>
      <c r="H169" s="42" t="s">
        <v>171</v>
      </c>
      <c r="I169" s="42" t="s">
        <v>80</v>
      </c>
      <c r="J169" s="40" t="s">
        <v>137</v>
      </c>
      <c r="K169" s="43">
        <v>25219</v>
      </c>
      <c r="L169" s="43">
        <v>36168</v>
      </c>
      <c r="M169" s="40">
        <v>30</v>
      </c>
      <c r="N169" s="40" t="s">
        <v>545</v>
      </c>
      <c r="O169" s="33" t="s">
        <v>89</v>
      </c>
      <c r="P169" s="34" t="e">
        <f>CONCATENATE([1]!Tabela_FREQUENCIA_05_01_12[[#This Row],[QUANTITATIVO]]," - ",[1]!Tabela_FREQUENCIA_05_01_12[[#This Row],[GERÊNCIA]])</f>
        <v>#REF!</v>
      </c>
      <c r="Q169" s="40">
        <v>449</v>
      </c>
      <c r="R169" s="40" t="s">
        <v>1032</v>
      </c>
      <c r="S169" s="44">
        <v>251839745</v>
      </c>
      <c r="T169" s="45">
        <v>49652312</v>
      </c>
      <c r="U169" s="46">
        <v>965699504</v>
      </c>
      <c r="V169" s="42" t="s">
        <v>1033</v>
      </c>
      <c r="W169" s="42" t="s">
        <v>499</v>
      </c>
      <c r="X169" s="42" t="s">
        <v>64</v>
      </c>
      <c r="Y169" s="47">
        <v>7051090</v>
      </c>
    </row>
    <row r="170" spans="1:25" ht="90" x14ac:dyDescent="0.25">
      <c r="A170" s="114">
        <v>16725578</v>
      </c>
      <c r="B170" s="29">
        <v>1</v>
      </c>
      <c r="C170" s="30">
        <v>19304241</v>
      </c>
      <c r="D170" s="29">
        <v>1</v>
      </c>
      <c r="E170" s="31" t="s">
        <v>1034</v>
      </c>
      <c r="F170" s="31" t="s">
        <v>679</v>
      </c>
      <c r="G170" s="31" t="s">
        <v>783</v>
      </c>
      <c r="H170" s="31" t="s">
        <v>783</v>
      </c>
      <c r="I170" s="31" t="s">
        <v>223</v>
      </c>
      <c r="J170" s="29" t="s">
        <v>43</v>
      </c>
      <c r="K170" s="32">
        <v>24953</v>
      </c>
      <c r="L170" s="32">
        <v>42597</v>
      </c>
      <c r="M170" s="30">
        <v>40</v>
      </c>
      <c r="N170" s="32" t="s">
        <v>484</v>
      </c>
      <c r="O170" s="33" t="s">
        <v>679</v>
      </c>
      <c r="P170" s="34" t="e">
        <f>CONCATENATE([1]!Tabela_FREQUENCIA_05_01_12[[#This Row],[QUANTITATIVO]]," - ",[1]!Tabela_FREQUENCIA_05_01_12[[#This Row],[GERÊNCIA]])</f>
        <v>#REF!</v>
      </c>
      <c r="Q170" s="30">
        <v>146</v>
      </c>
      <c r="R170" s="29">
        <v>12213228487</v>
      </c>
      <c r="S170" s="35">
        <v>11299793851</v>
      </c>
      <c r="T170" s="36">
        <v>58252445</v>
      </c>
      <c r="U170" s="37">
        <v>980782297</v>
      </c>
      <c r="V170" s="97" t="s">
        <v>1035</v>
      </c>
      <c r="W170" s="31" t="s">
        <v>1036</v>
      </c>
      <c r="X170" s="31" t="s">
        <v>142</v>
      </c>
      <c r="Y170" s="38">
        <v>5890460</v>
      </c>
    </row>
    <row r="171" spans="1:25" ht="75" x14ac:dyDescent="0.25">
      <c r="A171" s="39">
        <v>9577221</v>
      </c>
      <c r="B171" s="40" t="s">
        <v>175</v>
      </c>
      <c r="C171" s="41" t="s">
        <v>1037</v>
      </c>
      <c r="D171" s="40"/>
      <c r="E171" s="42" t="s">
        <v>1038</v>
      </c>
      <c r="F171" s="42" t="s">
        <v>40</v>
      </c>
      <c r="G171" s="42" t="s">
        <v>1010</v>
      </c>
      <c r="H171" s="42" t="s">
        <v>1010</v>
      </c>
      <c r="I171" s="42" t="s">
        <v>59</v>
      </c>
      <c r="J171" s="40" t="s">
        <v>137</v>
      </c>
      <c r="K171" s="43">
        <v>20309</v>
      </c>
      <c r="L171" s="43">
        <v>35180</v>
      </c>
      <c r="M171" s="40">
        <v>20</v>
      </c>
      <c r="N171" s="40" t="s">
        <v>1039</v>
      </c>
      <c r="O171" s="33" t="s">
        <v>40</v>
      </c>
      <c r="P171" s="34" t="e">
        <f>CONCATENATE([1]!Tabela_FREQUENCIA_05_01_12[[#This Row],[QUANTITATIVO]]," - ",[1]!Tabela_FREQUENCIA_05_01_12[[#This Row],[GERÊNCIA]])</f>
        <v>#REF!</v>
      </c>
      <c r="Q171" s="40">
        <v>4</v>
      </c>
      <c r="R171" s="40" t="s">
        <v>1040</v>
      </c>
      <c r="S171" s="44">
        <v>82477590804</v>
      </c>
      <c r="T171" s="45">
        <v>24407082</v>
      </c>
      <c r="U171" s="46">
        <v>996268190</v>
      </c>
      <c r="V171" s="42" t="s">
        <v>1041</v>
      </c>
      <c r="W171" s="42" t="s">
        <v>1042</v>
      </c>
      <c r="X171" s="42" t="s">
        <v>64</v>
      </c>
      <c r="Y171" s="47">
        <v>7013030</v>
      </c>
    </row>
    <row r="172" spans="1:25" ht="105" x14ac:dyDescent="0.25">
      <c r="A172" s="58">
        <v>9577221</v>
      </c>
      <c r="B172" s="49" t="s">
        <v>36</v>
      </c>
      <c r="C172" s="50" t="s">
        <v>1037</v>
      </c>
      <c r="D172" s="49"/>
      <c r="E172" s="51" t="s">
        <v>1043</v>
      </c>
      <c r="F172" s="51" t="s">
        <v>40</v>
      </c>
      <c r="G172" s="51" t="s">
        <v>463</v>
      </c>
      <c r="H172" s="51" t="s">
        <v>464</v>
      </c>
      <c r="I172" s="51" t="s">
        <v>59</v>
      </c>
      <c r="J172" s="49" t="s">
        <v>137</v>
      </c>
      <c r="K172" s="52">
        <v>20309</v>
      </c>
      <c r="L172" s="52">
        <v>35803</v>
      </c>
      <c r="M172" s="49">
        <v>20</v>
      </c>
      <c r="N172" s="49" t="s">
        <v>1044</v>
      </c>
      <c r="O172" s="51" t="s">
        <v>1045</v>
      </c>
      <c r="P172" s="53" t="e">
        <f>CONCATENATE([1]!Tabela_FREQUENCIA_05_01_12[[#This Row],[QUANTITATIVO]]," - ",[1]!Tabela_FREQUENCIA_05_01_12[[#This Row],[GERÊNCIA]])</f>
        <v>#REF!</v>
      </c>
      <c r="Q172" s="49">
        <v>557</v>
      </c>
      <c r="R172" s="49" t="s">
        <v>1040</v>
      </c>
      <c r="S172" s="54">
        <v>82477590804</v>
      </c>
      <c r="T172" s="55">
        <v>24407082</v>
      </c>
      <c r="U172" s="56">
        <v>996268190</v>
      </c>
      <c r="V172" s="51" t="s">
        <v>1041</v>
      </c>
      <c r="W172" s="51" t="s">
        <v>1042</v>
      </c>
      <c r="X172" s="51" t="s">
        <v>64</v>
      </c>
      <c r="Y172" s="57">
        <v>7013030</v>
      </c>
    </row>
    <row r="173" spans="1:25" ht="105" x14ac:dyDescent="0.25">
      <c r="A173" s="39">
        <v>9608308</v>
      </c>
      <c r="B173" s="40" t="s">
        <v>52</v>
      </c>
      <c r="C173" s="41" t="s">
        <v>1046</v>
      </c>
      <c r="D173" s="40"/>
      <c r="E173" s="42" t="s">
        <v>1047</v>
      </c>
      <c r="F173" s="42" t="s">
        <v>679</v>
      </c>
      <c r="G173" s="42" t="s">
        <v>191</v>
      </c>
      <c r="H173" s="42" t="s">
        <v>191</v>
      </c>
      <c r="I173" s="42" t="s">
        <v>69</v>
      </c>
      <c r="J173" s="40" t="s">
        <v>43</v>
      </c>
      <c r="K173" s="43">
        <v>21750</v>
      </c>
      <c r="L173" s="43">
        <v>34678</v>
      </c>
      <c r="M173" s="40">
        <v>40</v>
      </c>
      <c r="N173" s="40" t="s">
        <v>93</v>
      </c>
      <c r="O173" s="33" t="s">
        <v>679</v>
      </c>
      <c r="P173" s="34" t="e">
        <f>CONCATENATE([1]!Tabela_FREQUENCIA_05_01_12[[#This Row],[QUANTITATIVO]]," - ",[1]!Tabela_FREQUENCIA_05_01_12[[#This Row],[GERÊNCIA]])</f>
        <v>#REF!</v>
      </c>
      <c r="Q173" s="40">
        <v>47</v>
      </c>
      <c r="R173" s="40" t="s">
        <v>1048</v>
      </c>
      <c r="S173" s="44">
        <v>7099506838</v>
      </c>
      <c r="T173" s="45">
        <v>24407737</v>
      </c>
      <c r="U173" s="46"/>
      <c r="V173" s="42" t="s">
        <v>1049</v>
      </c>
      <c r="W173" s="42" t="s">
        <v>1007</v>
      </c>
      <c r="X173" s="42" t="s">
        <v>64</v>
      </c>
      <c r="Y173" s="47">
        <v>7120270</v>
      </c>
    </row>
    <row r="174" spans="1:25" ht="105" x14ac:dyDescent="0.25">
      <c r="A174" s="28">
        <v>9397530</v>
      </c>
      <c r="B174" s="29" t="s">
        <v>38</v>
      </c>
      <c r="C174" s="30" t="s">
        <v>1050</v>
      </c>
      <c r="D174" s="29" t="s">
        <v>38</v>
      </c>
      <c r="E174" s="31" t="s">
        <v>1051</v>
      </c>
      <c r="F174" s="31" t="s">
        <v>40</v>
      </c>
      <c r="G174" s="31" t="s">
        <v>58</v>
      </c>
      <c r="H174" s="31" t="s">
        <v>58</v>
      </c>
      <c r="I174" s="31" t="s">
        <v>59</v>
      </c>
      <c r="J174" s="29" t="s">
        <v>137</v>
      </c>
      <c r="K174" s="32">
        <v>23314</v>
      </c>
      <c r="L174" s="32">
        <v>36196</v>
      </c>
      <c r="M174" s="29">
        <v>20</v>
      </c>
      <c r="N174" s="29" t="s">
        <v>1052</v>
      </c>
      <c r="O174" s="33" t="s">
        <v>40</v>
      </c>
      <c r="P174" s="34" t="e">
        <f>CONCATENATE([1]!Tabela_FREQUENCIA_05_01_12[[#This Row],[QUANTITATIVO]]," - ",[1]!Tabela_FREQUENCIA_05_01_12[[#This Row],[GERÊNCIA]])</f>
        <v>#REF!</v>
      </c>
      <c r="Q174" s="29">
        <v>574</v>
      </c>
      <c r="R174" s="29" t="s">
        <v>1053</v>
      </c>
      <c r="S174" s="35">
        <v>7455708874</v>
      </c>
      <c r="T174" s="36">
        <v>55499763</v>
      </c>
      <c r="U174" s="37">
        <v>993698759</v>
      </c>
      <c r="V174" s="31" t="s">
        <v>1054</v>
      </c>
      <c r="W174" s="31" t="s">
        <v>1055</v>
      </c>
      <c r="X174" s="31" t="s">
        <v>142</v>
      </c>
      <c r="Y174" s="38">
        <v>4116060</v>
      </c>
    </row>
    <row r="175" spans="1:25" ht="75" x14ac:dyDescent="0.25">
      <c r="A175" s="39">
        <v>14837055</v>
      </c>
      <c r="B175" s="40" t="s">
        <v>52</v>
      </c>
      <c r="C175" s="41" t="s">
        <v>1056</v>
      </c>
      <c r="D175" s="40" t="s">
        <v>175</v>
      </c>
      <c r="E175" s="42" t="s">
        <v>1057</v>
      </c>
      <c r="F175" s="42" t="s">
        <v>229</v>
      </c>
      <c r="G175" s="42" t="s">
        <v>236</v>
      </c>
      <c r="H175" s="42" t="s">
        <v>237</v>
      </c>
      <c r="I175" s="42" t="s">
        <v>92</v>
      </c>
      <c r="J175" s="40" t="s">
        <v>43</v>
      </c>
      <c r="K175" s="43">
        <v>29229</v>
      </c>
      <c r="L175" s="43">
        <v>40331</v>
      </c>
      <c r="M175" s="40">
        <v>30</v>
      </c>
      <c r="N175" s="40" t="s">
        <v>81</v>
      </c>
      <c r="O175" s="33" t="s">
        <v>229</v>
      </c>
      <c r="P175" s="34" t="e">
        <f>CONCATENATE([1]!Tabela_FREQUENCIA_05_01_12[[#This Row],[QUANTITATIVO]]," - ",[1]!Tabela_FREQUENCIA_05_01_12[[#This Row],[GERÊNCIA]])</f>
        <v>#REF!</v>
      </c>
      <c r="Q175" s="40">
        <v>33</v>
      </c>
      <c r="R175" s="40" t="s">
        <v>1058</v>
      </c>
      <c r="S175" s="44">
        <v>28580883814</v>
      </c>
      <c r="T175" s="45">
        <v>22422886</v>
      </c>
      <c r="U175" s="46">
        <v>998698279</v>
      </c>
      <c r="V175" s="42" t="s">
        <v>1059</v>
      </c>
      <c r="W175" s="42" t="s">
        <v>1060</v>
      </c>
      <c r="X175" s="42" t="s">
        <v>142</v>
      </c>
      <c r="Y175" s="47">
        <v>2276100</v>
      </c>
    </row>
    <row r="176" spans="1:25" ht="90" x14ac:dyDescent="0.25">
      <c r="A176" s="28">
        <v>7372991</v>
      </c>
      <c r="B176" s="29" t="s">
        <v>38</v>
      </c>
      <c r="C176" s="30" t="s">
        <v>1061</v>
      </c>
      <c r="D176" s="29"/>
      <c r="E176" s="31" t="s">
        <v>1062</v>
      </c>
      <c r="F176" s="31" t="s">
        <v>40</v>
      </c>
      <c r="G176" s="31" t="s">
        <v>783</v>
      </c>
      <c r="H176" s="31" t="s">
        <v>783</v>
      </c>
      <c r="I176" s="31" t="s">
        <v>223</v>
      </c>
      <c r="J176" s="29" t="s">
        <v>43</v>
      </c>
      <c r="K176" s="32">
        <v>19099</v>
      </c>
      <c r="L176" s="32">
        <v>34563</v>
      </c>
      <c r="M176" s="29">
        <v>20</v>
      </c>
      <c r="N176" s="99" t="s">
        <v>1063</v>
      </c>
      <c r="O176" s="33" t="s">
        <v>40</v>
      </c>
      <c r="P176" s="34" t="e">
        <f>CONCATENATE([1]!Tabela_FREQUENCIA_05_01_12[[#This Row],[QUANTITATIVO]]," - ",[1]!Tabela_FREQUENCIA_05_01_12[[#This Row],[GERÊNCIA]])</f>
        <v>#REF!</v>
      </c>
      <c r="Q176" s="29">
        <v>432</v>
      </c>
      <c r="R176" s="29" t="s">
        <v>1064</v>
      </c>
      <c r="S176" s="35">
        <v>56906056891</v>
      </c>
      <c r="T176" s="36">
        <v>43720445</v>
      </c>
      <c r="U176" s="37">
        <v>997895142</v>
      </c>
      <c r="V176" s="31" t="s">
        <v>1065</v>
      </c>
      <c r="W176" s="31" t="s">
        <v>1042</v>
      </c>
      <c r="X176" s="31" t="s">
        <v>64</v>
      </c>
      <c r="Y176" s="38">
        <v>7013030</v>
      </c>
    </row>
    <row r="177" spans="1:25" ht="75" x14ac:dyDescent="0.25">
      <c r="A177" s="39">
        <v>7642829</v>
      </c>
      <c r="B177" s="40" t="s">
        <v>52</v>
      </c>
      <c r="C177" s="41" t="s">
        <v>1066</v>
      </c>
      <c r="D177" s="40"/>
      <c r="E177" s="42" t="s">
        <v>1067</v>
      </c>
      <c r="F177" s="42" t="s">
        <v>197</v>
      </c>
      <c r="G177" s="42" t="s">
        <v>463</v>
      </c>
      <c r="H177" s="42" t="s">
        <v>464</v>
      </c>
      <c r="I177" s="42" t="s">
        <v>59</v>
      </c>
      <c r="J177" s="40" t="s">
        <v>106</v>
      </c>
      <c r="K177" s="43">
        <v>23381</v>
      </c>
      <c r="L177" s="43">
        <v>33395</v>
      </c>
      <c r="M177" s="40">
        <v>20</v>
      </c>
      <c r="N177" s="40" t="s">
        <v>1068</v>
      </c>
      <c r="O177" s="33" t="s">
        <v>197</v>
      </c>
      <c r="P177" s="34" t="e">
        <f>CONCATENATE([1]!Tabela_FREQUENCIA_05_01_12[[#This Row],[QUANTITATIVO]]," - ",[1]!Tabela_FREQUENCIA_05_01_12[[#This Row],[GERÊNCIA]])</f>
        <v>#REF!</v>
      </c>
      <c r="Q177" s="40">
        <v>150</v>
      </c>
      <c r="R177" s="40" t="s">
        <v>1069</v>
      </c>
      <c r="S177" s="44">
        <v>47715375691</v>
      </c>
      <c r="T177" s="45">
        <v>24555986</v>
      </c>
      <c r="U177" s="46">
        <v>94219908</v>
      </c>
      <c r="V177" s="42" t="s">
        <v>1070</v>
      </c>
      <c r="W177" s="42" t="s">
        <v>434</v>
      </c>
      <c r="X177" s="42" t="s">
        <v>64</v>
      </c>
      <c r="Y177" s="47">
        <v>7040010</v>
      </c>
    </row>
    <row r="178" spans="1:25" ht="90" x14ac:dyDescent="0.25">
      <c r="A178" s="28">
        <v>7659581</v>
      </c>
      <c r="B178" s="29" t="s">
        <v>38</v>
      </c>
      <c r="C178" s="30" t="s">
        <v>1071</v>
      </c>
      <c r="D178" s="29"/>
      <c r="E178" s="31" t="s">
        <v>1072</v>
      </c>
      <c r="F178" s="31" t="s">
        <v>268</v>
      </c>
      <c r="G178" s="31" t="s">
        <v>198</v>
      </c>
      <c r="H178" s="31" t="s">
        <v>864</v>
      </c>
      <c r="I178" s="31" t="s">
        <v>92</v>
      </c>
      <c r="J178" s="29" t="s">
        <v>137</v>
      </c>
      <c r="K178" s="32">
        <v>21633</v>
      </c>
      <c r="L178" s="32">
        <v>38665</v>
      </c>
      <c r="M178" s="29">
        <v>20</v>
      </c>
      <c r="N178" s="29" t="s">
        <v>1073</v>
      </c>
      <c r="O178" s="33" t="s">
        <v>268</v>
      </c>
      <c r="P178" s="34" t="e">
        <f>CONCATENATE([1]!Tabela_FREQUENCIA_05_01_12[[#This Row],[QUANTITATIVO]]," - ",[1]!Tabela_FREQUENCIA_05_01_12[[#This Row],[GERÊNCIA]])</f>
        <v>#REF!</v>
      </c>
      <c r="Q178" s="29">
        <v>292</v>
      </c>
      <c r="R178" s="29" t="s">
        <v>1074</v>
      </c>
      <c r="S178" s="35">
        <v>7500710879</v>
      </c>
      <c r="T178" s="36">
        <v>24080822</v>
      </c>
      <c r="U178" s="37">
        <v>977670100</v>
      </c>
      <c r="V178" s="31" t="s">
        <v>1075</v>
      </c>
      <c r="W178" s="31" t="s">
        <v>1076</v>
      </c>
      <c r="X178" s="31" t="s">
        <v>64</v>
      </c>
      <c r="Y178" s="38">
        <v>7020021</v>
      </c>
    </row>
    <row r="179" spans="1:25" ht="90" x14ac:dyDescent="0.25">
      <c r="A179" s="39">
        <v>7659581</v>
      </c>
      <c r="B179" s="40" t="s">
        <v>49</v>
      </c>
      <c r="C179" s="41" t="s">
        <v>1071</v>
      </c>
      <c r="D179" s="40"/>
      <c r="E179" s="42" t="s">
        <v>1077</v>
      </c>
      <c r="F179" s="42" t="s">
        <v>268</v>
      </c>
      <c r="G179" s="42"/>
      <c r="H179" s="42"/>
      <c r="I179" s="42" t="s">
        <v>125</v>
      </c>
      <c r="J179" s="40" t="s">
        <v>43</v>
      </c>
      <c r="K179" s="43">
        <v>21633</v>
      </c>
      <c r="L179" s="43">
        <v>40533</v>
      </c>
      <c r="M179" s="40">
        <v>20</v>
      </c>
      <c r="N179" s="40" t="s">
        <v>1078</v>
      </c>
      <c r="O179" s="33" t="s">
        <v>268</v>
      </c>
      <c r="P179" s="34" t="e">
        <f>CONCATENATE([1]!Tabela_FREQUENCIA_05_01_12[[#This Row],[QUANTITATIVO]]," - ",[1]!Tabela_FREQUENCIA_05_01_12[[#This Row],[GERÊNCIA]])</f>
        <v>#REF!</v>
      </c>
      <c r="Q179" s="40">
        <v>1039</v>
      </c>
      <c r="R179" s="40" t="s">
        <v>1074</v>
      </c>
      <c r="S179" s="44">
        <v>7500710879</v>
      </c>
      <c r="T179" s="45">
        <v>24080822</v>
      </c>
      <c r="U179" s="46">
        <v>977670100</v>
      </c>
      <c r="V179" s="42" t="s">
        <v>1075</v>
      </c>
      <c r="W179" s="42" t="s">
        <v>1076</v>
      </c>
      <c r="X179" s="42" t="s">
        <v>64</v>
      </c>
      <c r="Y179" s="47">
        <v>7020021</v>
      </c>
    </row>
    <row r="180" spans="1:25" ht="75" x14ac:dyDescent="0.25">
      <c r="A180" s="28">
        <v>9398429</v>
      </c>
      <c r="B180" s="29" t="s">
        <v>175</v>
      </c>
      <c r="C180" s="30" t="s">
        <v>1079</v>
      </c>
      <c r="D180" s="29" t="s">
        <v>206</v>
      </c>
      <c r="E180" s="31" t="s">
        <v>1080</v>
      </c>
      <c r="F180" s="31" t="s">
        <v>229</v>
      </c>
      <c r="G180" s="31" t="s">
        <v>236</v>
      </c>
      <c r="H180" s="101" t="s">
        <v>237</v>
      </c>
      <c r="I180" s="31" t="s">
        <v>92</v>
      </c>
      <c r="J180" s="29" t="s">
        <v>137</v>
      </c>
      <c r="K180" s="32">
        <v>22631</v>
      </c>
      <c r="L180" s="32">
        <v>35125</v>
      </c>
      <c r="M180" s="29">
        <v>30</v>
      </c>
      <c r="N180" s="29" t="s">
        <v>81</v>
      </c>
      <c r="O180" s="33" t="s">
        <v>229</v>
      </c>
      <c r="P180" s="34" t="e">
        <f>CONCATENATE([1]!Tabela_FREQUENCIA_05_01_12[[#This Row],[QUANTITATIVO]]," - ",[1]!Tabela_FREQUENCIA_05_01_12[[#This Row],[GERÊNCIA]])</f>
        <v>#REF!</v>
      </c>
      <c r="Q180" s="29">
        <v>570</v>
      </c>
      <c r="R180" s="29" t="s">
        <v>1081</v>
      </c>
      <c r="S180" s="35">
        <v>2724113888</v>
      </c>
      <c r="T180" s="36">
        <v>24591112</v>
      </c>
      <c r="U180" s="37">
        <v>995471023</v>
      </c>
      <c r="V180" s="31" t="s">
        <v>1082</v>
      </c>
      <c r="W180" s="31" t="s">
        <v>1083</v>
      </c>
      <c r="X180" s="31" t="s">
        <v>64</v>
      </c>
      <c r="Y180" s="38">
        <v>7090270</v>
      </c>
    </row>
    <row r="181" spans="1:25" ht="90" x14ac:dyDescent="0.25">
      <c r="A181" s="39">
        <v>9193601</v>
      </c>
      <c r="B181" s="40" t="s">
        <v>66</v>
      </c>
      <c r="C181" s="41" t="s">
        <v>1084</v>
      </c>
      <c r="D181" s="40" t="s">
        <v>54</v>
      </c>
      <c r="E181" s="42" t="s">
        <v>1085</v>
      </c>
      <c r="F181" s="42" t="s">
        <v>268</v>
      </c>
      <c r="G181" s="42" t="s">
        <v>236</v>
      </c>
      <c r="H181" s="42" t="s">
        <v>58</v>
      </c>
      <c r="I181" s="42" t="s">
        <v>59</v>
      </c>
      <c r="J181" s="40" t="s">
        <v>43</v>
      </c>
      <c r="K181" s="43">
        <v>23403</v>
      </c>
      <c r="L181" s="43">
        <v>40914</v>
      </c>
      <c r="M181" s="40">
        <v>20</v>
      </c>
      <c r="N181" s="40" t="s">
        <v>1086</v>
      </c>
      <c r="O181" s="33" t="s">
        <v>268</v>
      </c>
      <c r="P181" s="34" t="e">
        <f>CONCATENATE([1]!Tabela_FREQUENCIA_05_01_12[[#This Row],[QUANTITATIVO]]," - ",[1]!Tabela_FREQUENCIA_05_01_12[[#This Row],[GERÊNCIA]])</f>
        <v>#REF!</v>
      </c>
      <c r="Q181" s="40">
        <v>1142</v>
      </c>
      <c r="R181" s="40" t="s">
        <v>1087</v>
      </c>
      <c r="S181" s="44">
        <v>7473718819</v>
      </c>
      <c r="T181" s="45">
        <v>55653951</v>
      </c>
      <c r="U181" s="46" t="s">
        <v>1088</v>
      </c>
      <c r="V181" s="42" t="s">
        <v>1089</v>
      </c>
      <c r="W181" s="42" t="s">
        <v>1090</v>
      </c>
      <c r="X181" s="42" t="s">
        <v>142</v>
      </c>
      <c r="Y181" s="47">
        <v>4383050</v>
      </c>
    </row>
    <row r="182" spans="1:25" ht="90" x14ac:dyDescent="0.25">
      <c r="A182" s="28">
        <v>8197910</v>
      </c>
      <c r="B182" s="29" t="s">
        <v>66</v>
      </c>
      <c r="C182" s="30" t="s">
        <v>1091</v>
      </c>
      <c r="D182" s="29">
        <v>7</v>
      </c>
      <c r="E182" s="31" t="s">
        <v>1092</v>
      </c>
      <c r="F182" s="31" t="s">
        <v>113</v>
      </c>
      <c r="G182" s="31" t="s">
        <v>184</v>
      </c>
      <c r="H182" s="31" t="s">
        <v>114</v>
      </c>
      <c r="I182" s="31" t="s">
        <v>115</v>
      </c>
      <c r="J182" s="29" t="s">
        <v>43</v>
      </c>
      <c r="K182" s="32">
        <v>24014</v>
      </c>
      <c r="L182" s="32">
        <v>34677</v>
      </c>
      <c r="M182" s="29">
        <v>20</v>
      </c>
      <c r="N182" s="29" t="s">
        <v>1093</v>
      </c>
      <c r="O182" s="33" t="s">
        <v>113</v>
      </c>
      <c r="P182" s="34" t="e">
        <f>CONCATENATE([1]!Tabela_FREQUENCIA_05_01_12[[#This Row],[QUANTITATIVO]]," - ",[1]!Tabela_FREQUENCIA_05_01_12[[#This Row],[GERÊNCIA]])</f>
        <v>#REF!</v>
      </c>
      <c r="Q182" s="29">
        <v>546</v>
      </c>
      <c r="R182" s="29" t="s">
        <v>1094</v>
      </c>
      <c r="S182" s="35">
        <v>8966248896</v>
      </c>
      <c r="T182" s="36">
        <v>23095498</v>
      </c>
      <c r="U182" s="37">
        <v>988907847</v>
      </c>
      <c r="V182" s="31" t="s">
        <v>1095</v>
      </c>
      <c r="W182" s="31" t="s">
        <v>1096</v>
      </c>
      <c r="X182" s="31" t="s">
        <v>142</v>
      </c>
      <c r="Y182" s="38">
        <v>2070012</v>
      </c>
    </row>
    <row r="183" spans="1:25" ht="120" x14ac:dyDescent="0.25">
      <c r="A183" s="39">
        <v>5219462</v>
      </c>
      <c r="B183" s="40" t="s">
        <v>52</v>
      </c>
      <c r="C183" s="41" t="s">
        <v>1097</v>
      </c>
      <c r="D183" s="40"/>
      <c r="E183" s="42" t="s">
        <v>1098</v>
      </c>
      <c r="F183" s="42" t="s">
        <v>56</v>
      </c>
      <c r="G183" s="42" t="s">
        <v>1099</v>
      </c>
      <c r="H183" s="42" t="s">
        <v>393</v>
      </c>
      <c r="I183" s="42" t="s">
        <v>69</v>
      </c>
      <c r="J183" s="40" t="s">
        <v>43</v>
      </c>
      <c r="K183" s="43">
        <v>20196</v>
      </c>
      <c r="L183" s="43">
        <v>31539</v>
      </c>
      <c r="M183" s="40">
        <v>40</v>
      </c>
      <c r="N183" s="40" t="s">
        <v>508</v>
      </c>
      <c r="O183" s="33" t="s">
        <v>56</v>
      </c>
      <c r="P183" s="34" t="e">
        <f>CONCATENATE([1]!Tabela_FREQUENCIA_05_01_12[[#This Row],[QUANTITATIVO]]," - ",[1]!Tabela_FREQUENCIA_05_01_12[[#This Row],[GERÊNCIA]])</f>
        <v>#REF!</v>
      </c>
      <c r="Q183" s="40">
        <v>126</v>
      </c>
      <c r="R183" s="40" t="s">
        <v>1100</v>
      </c>
      <c r="S183" s="44">
        <v>980723825</v>
      </c>
      <c r="T183" s="45">
        <v>24751226</v>
      </c>
      <c r="U183" s="46">
        <v>952442377</v>
      </c>
      <c r="V183" s="42" t="s">
        <v>1101</v>
      </c>
      <c r="W183" s="42" t="s">
        <v>156</v>
      </c>
      <c r="X183" s="42" t="s">
        <v>64</v>
      </c>
      <c r="Y183" s="47">
        <v>7051090</v>
      </c>
    </row>
    <row r="184" spans="1:25" ht="90" x14ac:dyDescent="0.25">
      <c r="A184" s="28">
        <v>8313672</v>
      </c>
      <c r="B184" s="29" t="s">
        <v>52</v>
      </c>
      <c r="C184" s="30" t="s">
        <v>1102</v>
      </c>
      <c r="D184" s="29" t="s">
        <v>121</v>
      </c>
      <c r="E184" s="31" t="s">
        <v>1103</v>
      </c>
      <c r="F184" s="31" t="s">
        <v>103</v>
      </c>
      <c r="G184" s="31" t="s">
        <v>492</v>
      </c>
      <c r="H184" s="31" t="s">
        <v>393</v>
      </c>
      <c r="I184" s="31" t="s">
        <v>69</v>
      </c>
      <c r="J184" s="29" t="s">
        <v>106</v>
      </c>
      <c r="K184" s="32">
        <v>22578</v>
      </c>
      <c r="L184" s="32">
        <v>35534</v>
      </c>
      <c r="M184" s="29">
        <v>30</v>
      </c>
      <c r="N184" s="29" t="s">
        <v>81</v>
      </c>
      <c r="O184" s="33" t="s">
        <v>103</v>
      </c>
      <c r="P184" s="34" t="e">
        <f>CONCATENATE([1]!Tabela_FREQUENCIA_05_01_12[[#This Row],[QUANTITATIVO]]," - ",[1]!Tabela_FREQUENCIA_05_01_12[[#This Row],[GERÊNCIA]])</f>
        <v>#REF!</v>
      </c>
      <c r="Q184" s="29">
        <v>488</v>
      </c>
      <c r="R184" s="29" t="s">
        <v>1104</v>
      </c>
      <c r="S184" s="35">
        <v>7808754862</v>
      </c>
      <c r="T184" s="36"/>
      <c r="U184" s="37">
        <v>964765094</v>
      </c>
      <c r="V184" s="31" t="s">
        <v>1105</v>
      </c>
      <c r="W184" s="31" t="s">
        <v>1106</v>
      </c>
      <c r="X184" s="31" t="s">
        <v>64</v>
      </c>
      <c r="Y184" s="38">
        <v>7145000</v>
      </c>
    </row>
    <row r="185" spans="1:25" ht="75" x14ac:dyDescent="0.25">
      <c r="A185" s="39">
        <v>11709674</v>
      </c>
      <c r="B185" s="40" t="s">
        <v>175</v>
      </c>
      <c r="C185" s="41" t="s">
        <v>1107</v>
      </c>
      <c r="D185" s="40" t="s">
        <v>76</v>
      </c>
      <c r="E185" s="42" t="s">
        <v>1108</v>
      </c>
      <c r="F185" s="42" t="s">
        <v>1109</v>
      </c>
      <c r="G185" s="42" t="s">
        <v>1110</v>
      </c>
      <c r="H185" s="42" t="s">
        <v>1111</v>
      </c>
      <c r="I185" s="42" t="s">
        <v>125</v>
      </c>
      <c r="J185" s="40" t="s">
        <v>137</v>
      </c>
      <c r="K185" s="43">
        <v>23895</v>
      </c>
      <c r="L185" s="43">
        <v>37872</v>
      </c>
      <c r="M185" s="40">
        <v>30</v>
      </c>
      <c r="N185" s="40" t="s">
        <v>1112</v>
      </c>
      <c r="O185" s="33" t="s">
        <v>229</v>
      </c>
      <c r="P185" s="34" t="e">
        <f>CONCATENATE([1]!Tabela_FREQUENCIA_05_01_12[[#This Row],[QUANTITATIVO]]," - ",[1]!Tabela_FREQUENCIA_05_01_12[[#This Row],[GERÊNCIA]])</f>
        <v>#REF!</v>
      </c>
      <c r="Q185" s="40">
        <v>179</v>
      </c>
      <c r="R185" s="40" t="s">
        <v>1113</v>
      </c>
      <c r="S185" s="44">
        <v>6711228863</v>
      </c>
      <c r="T185" s="45">
        <v>24854876</v>
      </c>
      <c r="U185" s="46">
        <v>992661387</v>
      </c>
      <c r="V185" s="42" t="s">
        <v>1114</v>
      </c>
      <c r="W185" s="42" t="s">
        <v>63</v>
      </c>
      <c r="X185" s="42" t="s">
        <v>64</v>
      </c>
      <c r="Y185" s="47">
        <v>7274020</v>
      </c>
    </row>
    <row r="186" spans="1:25" ht="90" x14ac:dyDescent="0.25">
      <c r="A186" s="28">
        <v>16636636</v>
      </c>
      <c r="B186" s="29">
        <v>1</v>
      </c>
      <c r="C186" s="30">
        <v>46749117</v>
      </c>
      <c r="D186" s="29">
        <v>3</v>
      </c>
      <c r="E186" s="31" t="s">
        <v>1115</v>
      </c>
      <c r="F186" s="31" t="s">
        <v>229</v>
      </c>
      <c r="G186" s="31" t="s">
        <v>236</v>
      </c>
      <c r="H186" s="31" t="s">
        <v>171</v>
      </c>
      <c r="I186" s="31" t="s">
        <v>80</v>
      </c>
      <c r="J186" s="29" t="s">
        <v>43</v>
      </c>
      <c r="K186" s="32">
        <v>32802</v>
      </c>
      <c r="L186" s="32">
        <v>42208</v>
      </c>
      <c r="M186" s="29">
        <v>30</v>
      </c>
      <c r="N186" s="29" t="s">
        <v>508</v>
      </c>
      <c r="O186" s="33" t="s">
        <v>229</v>
      </c>
      <c r="P186" s="34" t="e">
        <f>CONCATENATE([1]!Tabela_FREQUENCIA_05_01_12[[#This Row],[QUANTITATIVO]]," - ",[1]!Tabela_FREQUENCIA_05_01_12[[#This Row],[GERÊNCIA]])</f>
        <v>#REF!</v>
      </c>
      <c r="Q186" s="29">
        <v>1002</v>
      </c>
      <c r="R186" s="29">
        <v>20724652102</v>
      </c>
      <c r="S186" s="35">
        <v>38204597827</v>
      </c>
      <c r="T186" s="36">
        <v>58318223</v>
      </c>
      <c r="U186" s="37">
        <v>999341911</v>
      </c>
      <c r="V186" s="31" t="s">
        <v>1116</v>
      </c>
      <c r="W186" s="31" t="s">
        <v>1117</v>
      </c>
      <c r="X186" s="31" t="s">
        <v>142</v>
      </c>
      <c r="Y186" s="38">
        <v>4920030</v>
      </c>
    </row>
    <row r="187" spans="1:25" ht="90" x14ac:dyDescent="0.25">
      <c r="A187" s="39">
        <v>15473612</v>
      </c>
      <c r="B187" s="40" t="s">
        <v>52</v>
      </c>
      <c r="C187" s="41" t="s">
        <v>1118</v>
      </c>
      <c r="D187" s="40" t="s">
        <v>175</v>
      </c>
      <c r="E187" s="42" t="s">
        <v>1119</v>
      </c>
      <c r="F187" s="42" t="s">
        <v>220</v>
      </c>
      <c r="G187" s="42" t="s">
        <v>57</v>
      </c>
      <c r="H187" s="42" t="s">
        <v>58</v>
      </c>
      <c r="I187" s="42" t="s">
        <v>59</v>
      </c>
      <c r="J187" s="40" t="s">
        <v>43</v>
      </c>
      <c r="K187" s="43">
        <v>32243</v>
      </c>
      <c r="L187" s="43">
        <v>40988</v>
      </c>
      <c r="M187" s="40">
        <v>30</v>
      </c>
      <c r="N187" s="40" t="s">
        <v>60</v>
      </c>
      <c r="O187" s="33" t="s">
        <v>220</v>
      </c>
      <c r="P187" s="34" t="e">
        <f>CONCATENATE([1]!Tabela_FREQUENCIA_05_01_12[[#This Row],[QUANTITATIVO]]," - ",[1]!Tabela_FREQUENCIA_05_01_12[[#This Row],[GERÊNCIA]])</f>
        <v>#REF!</v>
      </c>
      <c r="Q187" s="40">
        <v>411</v>
      </c>
      <c r="R187" s="40" t="s">
        <v>1120</v>
      </c>
      <c r="S187" s="44">
        <v>36232193806</v>
      </c>
      <c r="T187" s="45">
        <v>29377094</v>
      </c>
      <c r="U187" s="46">
        <v>977437503</v>
      </c>
      <c r="V187" s="42" t="s">
        <v>1121</v>
      </c>
      <c r="W187" s="42" t="s">
        <v>1122</v>
      </c>
      <c r="X187" s="42" t="s">
        <v>64</v>
      </c>
      <c r="Y187" s="47">
        <v>7050000</v>
      </c>
    </row>
    <row r="188" spans="1:25" ht="75" x14ac:dyDescent="0.25">
      <c r="A188" s="98">
        <v>14888476</v>
      </c>
      <c r="B188" s="99" t="s">
        <v>66</v>
      </c>
      <c r="C188" s="100" t="s">
        <v>1123</v>
      </c>
      <c r="D188" s="99" t="s">
        <v>101</v>
      </c>
      <c r="E188" s="101" t="s">
        <v>1124</v>
      </c>
      <c r="F188" s="101" t="s">
        <v>268</v>
      </c>
      <c r="G188" s="31" t="s">
        <v>114</v>
      </c>
      <c r="H188" s="31" t="s">
        <v>114</v>
      </c>
      <c r="I188" s="101" t="s">
        <v>115</v>
      </c>
      <c r="J188" s="99" t="s">
        <v>43</v>
      </c>
      <c r="K188" s="32">
        <v>26493</v>
      </c>
      <c r="L188" s="32">
        <v>40653</v>
      </c>
      <c r="M188" s="99">
        <v>20</v>
      </c>
      <c r="N188" s="99" t="s">
        <v>1125</v>
      </c>
      <c r="O188" s="94" t="s">
        <v>268</v>
      </c>
      <c r="P188" s="95" t="e">
        <f>CONCATENATE([1]!Tabela_FREQUENCIA_05_01_12[[#This Row],[QUANTITATIVO]]," - ",[1]!Tabela_FREQUENCIA_05_01_12[[#This Row],[GERÊNCIA]])</f>
        <v>#REF!</v>
      </c>
      <c r="Q188" s="29">
        <v>1086</v>
      </c>
      <c r="R188" s="29" t="s">
        <v>1126</v>
      </c>
      <c r="S188" s="35">
        <v>79148557668</v>
      </c>
      <c r="T188" s="36">
        <v>46526703</v>
      </c>
      <c r="U188" s="37">
        <v>996076169</v>
      </c>
      <c r="V188" s="31" t="s">
        <v>1127</v>
      </c>
      <c r="W188" s="31" t="s">
        <v>1128</v>
      </c>
      <c r="X188" s="31" t="s">
        <v>1129</v>
      </c>
      <c r="Y188" s="38">
        <v>7400000</v>
      </c>
    </row>
    <row r="189" spans="1:25" ht="75" x14ac:dyDescent="0.25">
      <c r="A189" s="39">
        <v>6924645</v>
      </c>
      <c r="B189" s="40" t="s">
        <v>52</v>
      </c>
      <c r="C189" s="41" t="s">
        <v>1130</v>
      </c>
      <c r="D189" s="40" t="s">
        <v>66</v>
      </c>
      <c r="E189" s="42" t="s">
        <v>1131</v>
      </c>
      <c r="F189" s="42" t="s">
        <v>89</v>
      </c>
      <c r="G189" s="42" t="s">
        <v>1132</v>
      </c>
      <c r="H189" s="42" t="s">
        <v>1132</v>
      </c>
      <c r="I189" s="42" t="s">
        <v>92</v>
      </c>
      <c r="J189" s="40" t="s">
        <v>106</v>
      </c>
      <c r="K189" s="43">
        <v>18303</v>
      </c>
      <c r="L189" s="43">
        <v>32672</v>
      </c>
      <c r="M189" s="40">
        <v>30</v>
      </c>
      <c r="N189" s="40" t="s">
        <v>60</v>
      </c>
      <c r="O189" s="33" t="s">
        <v>89</v>
      </c>
      <c r="P189" s="34" t="e">
        <f>CONCATENATE([1]!Tabela_FREQUENCIA_05_01_12[[#This Row],[QUANTITATIVO]]," - ",[1]!Tabela_FREQUENCIA_05_01_12[[#This Row],[GERÊNCIA]])</f>
        <v>#REF!</v>
      </c>
      <c r="Q189" s="40">
        <v>633</v>
      </c>
      <c r="R189" s="40" t="s">
        <v>1133</v>
      </c>
      <c r="S189" s="44">
        <v>70119449820</v>
      </c>
      <c r="T189" s="45">
        <v>24411506</v>
      </c>
      <c r="U189" s="46">
        <v>959571138</v>
      </c>
      <c r="V189" s="42" t="s">
        <v>1134</v>
      </c>
      <c r="W189" s="42" t="s">
        <v>1135</v>
      </c>
      <c r="X189" s="42" t="s">
        <v>64</v>
      </c>
      <c r="Y189" s="47">
        <v>7051070</v>
      </c>
    </row>
    <row r="190" spans="1:25" ht="90" x14ac:dyDescent="0.25">
      <c r="A190" s="28">
        <v>14980435</v>
      </c>
      <c r="B190" s="29" t="s">
        <v>52</v>
      </c>
      <c r="C190" s="30" t="s">
        <v>1136</v>
      </c>
      <c r="D190" s="29"/>
      <c r="E190" s="31" t="s">
        <v>1137</v>
      </c>
      <c r="F190" s="31" t="s">
        <v>1138</v>
      </c>
      <c r="G190" s="31" t="s">
        <v>544</v>
      </c>
      <c r="H190" s="31" t="s">
        <v>544</v>
      </c>
      <c r="I190" s="31" t="s">
        <v>115</v>
      </c>
      <c r="J190" s="29" t="s">
        <v>43</v>
      </c>
      <c r="K190" s="32">
        <v>24005</v>
      </c>
      <c r="L190" s="32">
        <v>40571</v>
      </c>
      <c r="M190" s="29">
        <v>30</v>
      </c>
      <c r="N190" s="29" t="s">
        <v>60</v>
      </c>
      <c r="O190" s="33" t="s">
        <v>1138</v>
      </c>
      <c r="P190" s="34" t="e">
        <f>CONCATENATE([1]!Tabela_FREQUENCIA_05_01_12[[#This Row],[QUANTITATIVO]]," - ",[1]!Tabela_FREQUENCIA_05_01_12[[#This Row],[GERÊNCIA]])</f>
        <v>#REF!</v>
      </c>
      <c r="Q190" s="29">
        <v>208</v>
      </c>
      <c r="R190" s="29" t="s">
        <v>1139</v>
      </c>
      <c r="S190" s="35">
        <v>7583123852</v>
      </c>
      <c r="T190" s="36">
        <v>995570424</v>
      </c>
      <c r="U190" s="37">
        <v>981538414</v>
      </c>
      <c r="V190" s="31" t="s">
        <v>1140</v>
      </c>
      <c r="W190" s="31" t="s">
        <v>1141</v>
      </c>
      <c r="X190" s="31" t="s">
        <v>142</v>
      </c>
      <c r="Y190" s="38">
        <v>3649000</v>
      </c>
    </row>
    <row r="191" spans="1:25" ht="90" x14ac:dyDescent="0.25">
      <c r="A191" s="39">
        <v>9829600</v>
      </c>
      <c r="B191" s="40" t="s">
        <v>175</v>
      </c>
      <c r="C191" s="41" t="s">
        <v>1142</v>
      </c>
      <c r="D191" s="40" t="s">
        <v>36</v>
      </c>
      <c r="E191" s="42" t="s">
        <v>1143</v>
      </c>
      <c r="F191" s="42" t="s">
        <v>89</v>
      </c>
      <c r="G191" s="42" t="s">
        <v>1144</v>
      </c>
      <c r="H191" s="42" t="s">
        <v>114</v>
      </c>
      <c r="I191" s="42" t="s">
        <v>115</v>
      </c>
      <c r="J191" s="40" t="s">
        <v>43</v>
      </c>
      <c r="K191" s="43">
        <v>20549</v>
      </c>
      <c r="L191" s="43">
        <v>35704</v>
      </c>
      <c r="M191" s="40">
        <v>30</v>
      </c>
      <c r="N191" s="40" t="s">
        <v>60</v>
      </c>
      <c r="O191" s="33" t="s">
        <v>89</v>
      </c>
      <c r="P191" s="34" t="e">
        <f>CONCATENATE([1]!Tabela_FREQUENCIA_05_01_12[[#This Row],[QUANTITATIVO]]," - ",[1]!Tabela_FREQUENCIA_05_01_12[[#This Row],[GERÊNCIA]])</f>
        <v>#REF!</v>
      </c>
      <c r="Q191" s="40">
        <v>408</v>
      </c>
      <c r="R191" s="40" t="s">
        <v>1145</v>
      </c>
      <c r="S191" s="44">
        <v>309244803</v>
      </c>
      <c r="T191" s="45">
        <v>22409227</v>
      </c>
      <c r="U191" s="46">
        <v>983410452</v>
      </c>
      <c r="V191" s="42" t="s">
        <v>1146</v>
      </c>
      <c r="W191" s="42" t="s">
        <v>1147</v>
      </c>
      <c r="X191" s="42" t="s">
        <v>142</v>
      </c>
      <c r="Y191" s="47" t="s">
        <v>1148</v>
      </c>
    </row>
    <row r="192" spans="1:25" ht="75" x14ac:dyDescent="0.25">
      <c r="A192" s="28">
        <v>14889870</v>
      </c>
      <c r="B192" s="29" t="s">
        <v>52</v>
      </c>
      <c r="C192" s="30" t="s">
        <v>1149</v>
      </c>
      <c r="D192" s="29"/>
      <c r="E192" s="31" t="s">
        <v>1150</v>
      </c>
      <c r="F192" s="31" t="s">
        <v>89</v>
      </c>
      <c r="G192" s="31" t="s">
        <v>208</v>
      </c>
      <c r="H192" s="31" t="s">
        <v>91</v>
      </c>
      <c r="I192" s="31" t="s">
        <v>92</v>
      </c>
      <c r="J192" s="29" t="s">
        <v>43</v>
      </c>
      <c r="K192" s="32">
        <v>25161</v>
      </c>
      <c r="L192" s="32">
        <v>40399</v>
      </c>
      <c r="M192" s="29">
        <v>30</v>
      </c>
      <c r="N192" s="29" t="s">
        <v>93</v>
      </c>
      <c r="O192" s="33" t="s">
        <v>89</v>
      </c>
      <c r="P192" s="34" t="e">
        <f>CONCATENATE([1]!Tabela_FREQUENCIA_05_01_12[[#This Row],[QUANTITATIVO]]," - ",[1]!Tabela_FREQUENCIA_05_01_12[[#This Row],[GERÊNCIA]])</f>
        <v>#REF!</v>
      </c>
      <c r="Q192" s="29">
        <v>695</v>
      </c>
      <c r="R192" s="29" t="s">
        <v>1151</v>
      </c>
      <c r="S192" s="35">
        <v>46209220568</v>
      </c>
      <c r="T192" s="36">
        <v>24961496</v>
      </c>
      <c r="U192" s="37">
        <v>991410136</v>
      </c>
      <c r="V192" s="31" t="s">
        <v>1152</v>
      </c>
      <c r="W192" s="31" t="s">
        <v>1153</v>
      </c>
      <c r="X192" s="31" t="s">
        <v>64</v>
      </c>
      <c r="Y192" s="38">
        <v>7263000</v>
      </c>
    </row>
    <row r="193" spans="1:25" ht="75" x14ac:dyDescent="0.25">
      <c r="A193" s="39">
        <v>5297710</v>
      </c>
      <c r="B193" s="40" t="s">
        <v>38</v>
      </c>
      <c r="C193" s="41" t="s">
        <v>1154</v>
      </c>
      <c r="D193" s="40" t="s">
        <v>49</v>
      </c>
      <c r="E193" s="42" t="s">
        <v>1155</v>
      </c>
      <c r="F193" s="42" t="s">
        <v>89</v>
      </c>
      <c r="G193" s="42" t="s">
        <v>198</v>
      </c>
      <c r="H193" s="42" t="s">
        <v>1156</v>
      </c>
      <c r="I193" s="42" t="s">
        <v>92</v>
      </c>
      <c r="J193" s="40" t="s">
        <v>137</v>
      </c>
      <c r="K193" s="43">
        <v>23738</v>
      </c>
      <c r="L193" s="43">
        <v>36241</v>
      </c>
      <c r="M193" s="40">
        <v>30</v>
      </c>
      <c r="N193" s="40" t="s">
        <v>60</v>
      </c>
      <c r="O193" s="33" t="s">
        <v>89</v>
      </c>
      <c r="P193" s="34" t="e">
        <f>CONCATENATE([1]!Tabela_FREQUENCIA_05_01_12[[#This Row],[QUANTITATIVO]]," - ",[1]!Tabela_FREQUENCIA_05_01_12[[#This Row],[GERÊNCIA]])</f>
        <v>#REF!</v>
      </c>
      <c r="Q193" s="40">
        <v>280</v>
      </c>
      <c r="R193" s="40" t="s">
        <v>1157</v>
      </c>
      <c r="S193" s="44">
        <v>6145200880</v>
      </c>
      <c r="T193" s="45">
        <v>24563880</v>
      </c>
      <c r="U193" s="46">
        <v>948328838</v>
      </c>
      <c r="V193" s="42" t="s">
        <v>1158</v>
      </c>
      <c r="W193" s="42" t="s">
        <v>194</v>
      </c>
      <c r="X193" s="42" t="s">
        <v>64</v>
      </c>
      <c r="Y193" s="47">
        <v>7124546</v>
      </c>
    </row>
    <row r="194" spans="1:25" ht="90" x14ac:dyDescent="0.25">
      <c r="A194" s="28">
        <v>10370742</v>
      </c>
      <c r="B194" s="29" t="s">
        <v>66</v>
      </c>
      <c r="C194" s="30" t="s">
        <v>1159</v>
      </c>
      <c r="D194" s="29" t="s">
        <v>49</v>
      </c>
      <c r="E194" s="31" t="s">
        <v>1160</v>
      </c>
      <c r="F194" s="31" t="s">
        <v>103</v>
      </c>
      <c r="G194" s="31" t="s">
        <v>393</v>
      </c>
      <c r="H194" s="31" t="s">
        <v>393</v>
      </c>
      <c r="I194" s="31" t="s">
        <v>69</v>
      </c>
      <c r="J194" s="29" t="s">
        <v>137</v>
      </c>
      <c r="K194" s="32">
        <v>24489</v>
      </c>
      <c r="L194" s="32">
        <v>35782</v>
      </c>
      <c r="M194" s="29">
        <v>30</v>
      </c>
      <c r="N194" s="29" t="s">
        <v>60</v>
      </c>
      <c r="O194" s="33" t="s">
        <v>103</v>
      </c>
      <c r="P194" s="34" t="e">
        <f>CONCATENATE([1]!Tabela_FREQUENCIA_05_01_12[[#This Row],[QUANTITATIVO]]," - ",[1]!Tabela_FREQUENCIA_05_01_12[[#This Row],[GERÊNCIA]])</f>
        <v>#REF!</v>
      </c>
      <c r="Q194" s="29">
        <v>630</v>
      </c>
      <c r="R194" s="29" t="s">
        <v>1161</v>
      </c>
      <c r="S194" s="35">
        <v>8842114871</v>
      </c>
      <c r="T194" s="36">
        <v>24972655</v>
      </c>
      <c r="U194" s="37">
        <v>985396400</v>
      </c>
      <c r="V194" s="31" t="s">
        <v>1162</v>
      </c>
      <c r="W194" s="31" t="s">
        <v>63</v>
      </c>
      <c r="X194" s="31" t="s">
        <v>64</v>
      </c>
      <c r="Y194" s="38">
        <v>7070040</v>
      </c>
    </row>
    <row r="195" spans="1:25" ht="90" x14ac:dyDescent="0.25">
      <c r="A195" s="39">
        <v>13920420</v>
      </c>
      <c r="B195" s="40" t="s">
        <v>66</v>
      </c>
      <c r="C195" s="41" t="s">
        <v>1163</v>
      </c>
      <c r="D195" s="40" t="s">
        <v>49</v>
      </c>
      <c r="E195" s="42" t="s">
        <v>1164</v>
      </c>
      <c r="F195" s="42" t="s">
        <v>89</v>
      </c>
      <c r="G195" s="42" t="s">
        <v>171</v>
      </c>
      <c r="H195" s="42" t="s">
        <v>171</v>
      </c>
      <c r="I195" s="42" t="s">
        <v>80</v>
      </c>
      <c r="J195" s="40" t="s">
        <v>43</v>
      </c>
      <c r="K195" s="43">
        <v>25970</v>
      </c>
      <c r="L195" s="43">
        <v>39426</v>
      </c>
      <c r="M195" s="40">
        <v>30</v>
      </c>
      <c r="N195" s="40" t="s">
        <v>93</v>
      </c>
      <c r="O195" s="33" t="s">
        <v>89</v>
      </c>
      <c r="P195" s="34" t="e">
        <f>CONCATENATE([1]!Tabela_FREQUENCIA_05_01_12[[#This Row],[QUANTITATIVO]]," - ",[1]!Tabela_FREQUENCIA_05_01_12[[#This Row],[GERÊNCIA]])</f>
        <v>#REF!</v>
      </c>
      <c r="Q195" s="40">
        <v>746</v>
      </c>
      <c r="R195" s="40" t="s">
        <v>1165</v>
      </c>
      <c r="S195" s="44">
        <v>10306514850</v>
      </c>
      <c r="T195" s="45">
        <v>25443500</v>
      </c>
      <c r="U195" s="46" t="s">
        <v>1166</v>
      </c>
      <c r="V195" s="42" t="s">
        <v>1167</v>
      </c>
      <c r="W195" s="42" t="s">
        <v>1168</v>
      </c>
      <c r="X195" s="42" t="s">
        <v>142</v>
      </c>
      <c r="Y195" s="47">
        <v>3759010</v>
      </c>
    </row>
    <row r="196" spans="1:25" ht="75" x14ac:dyDescent="0.25">
      <c r="A196" s="28">
        <v>6046666</v>
      </c>
      <c r="B196" s="29" t="s">
        <v>36</v>
      </c>
      <c r="C196" s="30" t="s">
        <v>1169</v>
      </c>
      <c r="D196" s="29"/>
      <c r="E196" s="31" t="s">
        <v>1170</v>
      </c>
      <c r="F196" s="31" t="s">
        <v>229</v>
      </c>
      <c r="G196" s="31" t="s">
        <v>236</v>
      </c>
      <c r="H196" s="101" t="s">
        <v>237</v>
      </c>
      <c r="I196" s="31" t="s">
        <v>92</v>
      </c>
      <c r="J196" s="29" t="s">
        <v>137</v>
      </c>
      <c r="K196" s="32">
        <v>24577</v>
      </c>
      <c r="L196" s="32">
        <v>35667</v>
      </c>
      <c r="M196" s="29">
        <v>30</v>
      </c>
      <c r="N196" s="29" t="s">
        <v>81</v>
      </c>
      <c r="O196" s="33" t="s">
        <v>229</v>
      </c>
      <c r="P196" s="34" t="e">
        <f>CONCATENATE([1]!Tabela_FREQUENCIA_05_01_12[[#This Row],[QUANTITATIVO]]," - ",[1]!Tabela_FREQUENCIA_05_01_12[[#This Row],[GERÊNCIA]])</f>
        <v>#REF!</v>
      </c>
      <c r="Q196" s="29">
        <v>163</v>
      </c>
      <c r="R196" s="29" t="s">
        <v>1171</v>
      </c>
      <c r="S196" s="35">
        <v>9481936899</v>
      </c>
      <c r="T196" s="36">
        <v>24886070</v>
      </c>
      <c r="U196" s="37">
        <v>9984736200</v>
      </c>
      <c r="V196" s="31" t="s">
        <v>1172</v>
      </c>
      <c r="W196" s="31" t="s">
        <v>1173</v>
      </c>
      <c r="X196" s="31" t="s">
        <v>64</v>
      </c>
      <c r="Y196" s="38">
        <v>7180070</v>
      </c>
    </row>
    <row r="197" spans="1:25" ht="90" x14ac:dyDescent="0.25">
      <c r="A197" s="39">
        <v>11265334</v>
      </c>
      <c r="B197" s="40" t="s">
        <v>66</v>
      </c>
      <c r="C197" s="41" t="s">
        <v>1174</v>
      </c>
      <c r="D197" s="40" t="s">
        <v>175</v>
      </c>
      <c r="E197" s="42" t="s">
        <v>1175</v>
      </c>
      <c r="F197" s="42" t="s">
        <v>113</v>
      </c>
      <c r="G197" s="42" t="s">
        <v>184</v>
      </c>
      <c r="H197" s="42" t="s">
        <v>114</v>
      </c>
      <c r="I197" s="42" t="s">
        <v>115</v>
      </c>
      <c r="J197" s="40" t="s">
        <v>137</v>
      </c>
      <c r="K197" s="43">
        <v>22964</v>
      </c>
      <c r="L197" s="43">
        <v>37036</v>
      </c>
      <c r="M197" s="40">
        <v>20</v>
      </c>
      <c r="N197" s="40" t="s">
        <v>1176</v>
      </c>
      <c r="O197" s="33" t="s">
        <v>113</v>
      </c>
      <c r="P197" s="34" t="e">
        <f>CONCATENATE([1]!Tabela_FREQUENCIA_05_01_12[[#This Row],[QUANTITATIVO]]," - ",[1]!Tabela_FREQUENCIA_05_01_12[[#This Row],[GERÊNCIA]])</f>
        <v>#REF!</v>
      </c>
      <c r="Q197" s="40">
        <v>371</v>
      </c>
      <c r="R197" s="40" t="s">
        <v>1177</v>
      </c>
      <c r="S197" s="44">
        <v>6308984809</v>
      </c>
      <c r="T197" s="45">
        <v>56142641</v>
      </c>
      <c r="U197" s="46">
        <v>994215121</v>
      </c>
      <c r="V197" s="42" t="s">
        <v>1178</v>
      </c>
      <c r="W197" s="42" t="s">
        <v>1179</v>
      </c>
      <c r="X197" s="42" t="s">
        <v>142</v>
      </c>
      <c r="Y197" s="47">
        <v>4431090</v>
      </c>
    </row>
    <row r="198" spans="1:25" ht="60" x14ac:dyDescent="0.25">
      <c r="A198" s="28">
        <v>9117751</v>
      </c>
      <c r="B198" s="29" t="s">
        <v>66</v>
      </c>
      <c r="C198" s="30" t="s">
        <v>1180</v>
      </c>
      <c r="D198" s="29" t="s">
        <v>66</v>
      </c>
      <c r="E198" s="31" t="s">
        <v>1181</v>
      </c>
      <c r="F198" s="31" t="s">
        <v>135</v>
      </c>
      <c r="G198" s="31" t="s">
        <v>41</v>
      </c>
      <c r="H198" s="31" t="s">
        <v>41</v>
      </c>
      <c r="I198" s="31" t="s">
        <v>42</v>
      </c>
      <c r="J198" s="29" t="s">
        <v>137</v>
      </c>
      <c r="K198" s="32">
        <v>25295</v>
      </c>
      <c r="L198" s="32">
        <v>34722</v>
      </c>
      <c r="M198" s="29">
        <v>30</v>
      </c>
      <c r="N198" s="29" t="s">
        <v>60</v>
      </c>
      <c r="O198" s="33" t="s">
        <v>135</v>
      </c>
      <c r="P198" s="34" t="e">
        <f>CONCATENATE([1]!Tabela_FREQUENCIA_05_01_12[[#This Row],[QUANTITATIVO]]," - ",[1]!Tabela_FREQUENCIA_05_01_12[[#This Row],[GERÊNCIA]])</f>
        <v>#REF!</v>
      </c>
      <c r="Q198" s="29">
        <v>884</v>
      </c>
      <c r="R198" s="29" t="s">
        <v>1182</v>
      </c>
      <c r="S198" s="35">
        <v>13418788807</v>
      </c>
      <c r="T198" s="36">
        <v>24216191</v>
      </c>
      <c r="U198" s="37">
        <v>961686770</v>
      </c>
      <c r="V198" s="31" t="s">
        <v>1183</v>
      </c>
      <c r="W198" s="31" t="s">
        <v>798</v>
      </c>
      <c r="X198" s="31" t="s">
        <v>64</v>
      </c>
      <c r="Y198" s="38">
        <v>7052210</v>
      </c>
    </row>
    <row r="199" spans="1:25" ht="75" x14ac:dyDescent="0.25">
      <c r="A199" s="39">
        <v>9418787</v>
      </c>
      <c r="B199" s="40" t="s">
        <v>52</v>
      </c>
      <c r="C199" s="41" t="s">
        <v>1184</v>
      </c>
      <c r="D199" s="40" t="s">
        <v>175</v>
      </c>
      <c r="E199" s="42" t="s">
        <v>1185</v>
      </c>
      <c r="F199" s="42" t="s">
        <v>56</v>
      </c>
      <c r="G199" s="42" t="s">
        <v>243</v>
      </c>
      <c r="H199" s="42" t="s">
        <v>124</v>
      </c>
      <c r="I199" s="42" t="s">
        <v>42</v>
      </c>
      <c r="J199" s="40" t="s">
        <v>43</v>
      </c>
      <c r="K199" s="43">
        <v>24525</v>
      </c>
      <c r="L199" s="43">
        <v>39779</v>
      </c>
      <c r="M199" s="40">
        <v>30</v>
      </c>
      <c r="N199" s="40" t="s">
        <v>871</v>
      </c>
      <c r="O199" s="33" t="s">
        <v>56</v>
      </c>
      <c r="P199" s="34" t="e">
        <f>CONCATENATE([1]!Tabela_FREQUENCIA_05_01_12[[#This Row],[QUANTITATIVO]]," - ",[1]!Tabela_FREQUENCIA_05_01_12[[#This Row],[GERÊNCIA]])</f>
        <v>#REF!</v>
      </c>
      <c r="Q199" s="40">
        <v>882</v>
      </c>
      <c r="R199" s="40" t="s">
        <v>1186</v>
      </c>
      <c r="S199" s="44">
        <v>37363417172</v>
      </c>
      <c r="T199" s="45">
        <v>24310737</v>
      </c>
      <c r="U199" s="46">
        <v>962526553</v>
      </c>
      <c r="V199" s="42" t="s">
        <v>1187</v>
      </c>
      <c r="W199" s="42" t="s">
        <v>164</v>
      </c>
      <c r="X199" s="42" t="s">
        <v>64</v>
      </c>
      <c r="Y199" s="47">
        <v>7171170</v>
      </c>
    </row>
    <row r="200" spans="1:25" ht="105" x14ac:dyDescent="0.25">
      <c r="A200" s="28">
        <v>14968976</v>
      </c>
      <c r="B200" s="29" t="s">
        <v>52</v>
      </c>
      <c r="C200" s="30" t="s">
        <v>1188</v>
      </c>
      <c r="D200" s="29" t="s">
        <v>52</v>
      </c>
      <c r="E200" s="31" t="s">
        <v>1189</v>
      </c>
      <c r="F200" s="31" t="s">
        <v>316</v>
      </c>
      <c r="G200" s="31" t="s">
        <v>463</v>
      </c>
      <c r="H200" s="31" t="s">
        <v>463</v>
      </c>
      <c r="I200" s="31" t="s">
        <v>59</v>
      </c>
      <c r="J200" s="29" t="s">
        <v>43</v>
      </c>
      <c r="K200" s="32">
        <v>25239</v>
      </c>
      <c r="L200" s="32">
        <v>40548</v>
      </c>
      <c r="M200" s="29">
        <v>30</v>
      </c>
      <c r="N200" s="29" t="s">
        <v>545</v>
      </c>
      <c r="O200" s="33" t="s">
        <v>229</v>
      </c>
      <c r="P200" s="34" t="e">
        <f>CONCATENATE([1]!Tabela_FREQUENCIA_05_01_12[[#This Row],[QUANTITATIVO]]," - ",[1]!Tabela_FREQUENCIA_05_01_12[[#This Row],[GERÊNCIA]])</f>
        <v>#REF!</v>
      </c>
      <c r="Q200" s="29">
        <v>1031</v>
      </c>
      <c r="R200" s="29" t="s">
        <v>1190</v>
      </c>
      <c r="S200" s="35">
        <v>6971893840</v>
      </c>
      <c r="T200" s="36">
        <v>23042998</v>
      </c>
      <c r="U200" s="37">
        <v>976239502</v>
      </c>
      <c r="V200" s="31" t="s">
        <v>1191</v>
      </c>
      <c r="W200" s="31" t="s">
        <v>434</v>
      </c>
      <c r="X200" s="31" t="s">
        <v>64</v>
      </c>
      <c r="Y200" s="38">
        <v>7023051</v>
      </c>
    </row>
    <row r="201" spans="1:25" ht="90" x14ac:dyDescent="0.25">
      <c r="A201" s="39">
        <v>14806680</v>
      </c>
      <c r="B201" s="40" t="s">
        <v>66</v>
      </c>
      <c r="C201" s="41" t="s">
        <v>1192</v>
      </c>
      <c r="D201" s="40" t="s">
        <v>573</v>
      </c>
      <c r="E201" s="42" t="s">
        <v>1193</v>
      </c>
      <c r="F201" s="42" t="s">
        <v>268</v>
      </c>
      <c r="G201" s="42" t="s">
        <v>79</v>
      </c>
      <c r="H201" s="42" t="s">
        <v>79</v>
      </c>
      <c r="I201" s="42" t="s">
        <v>80</v>
      </c>
      <c r="J201" s="40" t="s">
        <v>43</v>
      </c>
      <c r="K201" s="43">
        <v>27767</v>
      </c>
      <c r="L201" s="43">
        <v>40533</v>
      </c>
      <c r="M201" s="40">
        <v>24</v>
      </c>
      <c r="N201" s="115" t="s">
        <v>1194</v>
      </c>
      <c r="O201" s="33" t="s">
        <v>268</v>
      </c>
      <c r="P201" s="34" t="e">
        <f>CONCATENATE([1]!Tabela_FREQUENCIA_05_01_12[[#This Row],[QUANTITATIVO]]," - ",[1]!Tabela_FREQUENCIA_05_01_12[[#This Row],[GERÊNCIA]])</f>
        <v>#REF!</v>
      </c>
      <c r="Q201" s="40">
        <v>77</v>
      </c>
      <c r="R201" s="40" t="s">
        <v>1195</v>
      </c>
      <c r="S201" s="44">
        <v>3080364686</v>
      </c>
      <c r="T201" s="45">
        <v>32779193</v>
      </c>
      <c r="U201" s="46">
        <v>995708993</v>
      </c>
      <c r="V201" s="42" t="s">
        <v>1196</v>
      </c>
      <c r="W201" s="42" t="s">
        <v>1197</v>
      </c>
      <c r="X201" s="42" t="s">
        <v>142</v>
      </c>
      <c r="Y201" s="47">
        <v>1509000</v>
      </c>
    </row>
    <row r="202" spans="1:25" ht="105" x14ac:dyDescent="0.25">
      <c r="A202" s="28">
        <v>9644581</v>
      </c>
      <c r="B202" s="29" t="s">
        <v>52</v>
      </c>
      <c r="C202" s="30" t="s">
        <v>1198</v>
      </c>
      <c r="D202" s="29" t="s">
        <v>76</v>
      </c>
      <c r="E202" s="31" t="s">
        <v>1199</v>
      </c>
      <c r="F202" s="31" t="s">
        <v>56</v>
      </c>
      <c r="G202" s="31" t="s">
        <v>350</v>
      </c>
      <c r="H202" s="31" t="s">
        <v>350</v>
      </c>
      <c r="I202" s="31" t="s">
        <v>167</v>
      </c>
      <c r="J202" s="29" t="s">
        <v>137</v>
      </c>
      <c r="K202" s="32">
        <v>20060</v>
      </c>
      <c r="L202" s="32">
        <v>34678</v>
      </c>
      <c r="M202" s="29">
        <v>40</v>
      </c>
      <c r="N202" s="29" t="s">
        <v>508</v>
      </c>
      <c r="O202" s="33" t="s">
        <v>56</v>
      </c>
      <c r="P202" s="34" t="e">
        <f>CONCATENATE([1]!Tabela_FREQUENCIA_05_01_12[[#This Row],[QUANTITATIVO]]," - ",[1]!Tabela_FREQUENCIA_05_01_12[[#This Row],[GERÊNCIA]])</f>
        <v>#REF!</v>
      </c>
      <c r="Q202" s="29">
        <v>434</v>
      </c>
      <c r="R202" s="29" t="s">
        <v>1200</v>
      </c>
      <c r="S202" s="35">
        <v>446879827</v>
      </c>
      <c r="T202" s="36">
        <v>24220414</v>
      </c>
      <c r="U202" s="37">
        <v>952171182</v>
      </c>
      <c r="V202" s="31" t="s">
        <v>1201</v>
      </c>
      <c r="W202" s="31" t="s">
        <v>693</v>
      </c>
      <c r="X202" s="31" t="s">
        <v>64</v>
      </c>
      <c r="Y202" s="38">
        <v>7190068</v>
      </c>
    </row>
    <row r="203" spans="1:25" ht="105" x14ac:dyDescent="0.25">
      <c r="A203" s="39">
        <v>11219634</v>
      </c>
      <c r="B203" s="40" t="s">
        <v>175</v>
      </c>
      <c r="C203" s="41" t="s">
        <v>1202</v>
      </c>
      <c r="D203" s="40" t="s">
        <v>54</v>
      </c>
      <c r="E203" s="42" t="s">
        <v>1203</v>
      </c>
      <c r="F203" s="42" t="s">
        <v>89</v>
      </c>
      <c r="G203" s="42" t="s">
        <v>114</v>
      </c>
      <c r="H203" s="42" t="s">
        <v>114</v>
      </c>
      <c r="I203" s="42" t="s">
        <v>115</v>
      </c>
      <c r="J203" s="40" t="s">
        <v>137</v>
      </c>
      <c r="K203" s="43">
        <v>22043</v>
      </c>
      <c r="L203" s="43">
        <v>35921</v>
      </c>
      <c r="M203" s="40">
        <v>30</v>
      </c>
      <c r="N203" s="40" t="s">
        <v>60</v>
      </c>
      <c r="O203" s="33" t="s">
        <v>89</v>
      </c>
      <c r="P203" s="34" t="e">
        <f>CONCATENATE([1]!Tabela_FREQUENCIA_05_01_12[[#This Row],[QUANTITATIVO]]," - ",[1]!Tabela_FREQUENCIA_05_01_12[[#This Row],[GERÊNCIA]])</f>
        <v>#REF!</v>
      </c>
      <c r="Q203" s="40">
        <v>138</v>
      </c>
      <c r="R203" s="40" t="s">
        <v>1204</v>
      </c>
      <c r="S203" s="44">
        <v>440536812</v>
      </c>
      <c r="T203" s="45">
        <v>34359095</v>
      </c>
      <c r="U203" s="46">
        <v>984145944</v>
      </c>
      <c r="V203" s="42" t="s">
        <v>1205</v>
      </c>
      <c r="W203" s="42" t="s">
        <v>1206</v>
      </c>
      <c r="X203" s="42" t="s">
        <v>64</v>
      </c>
      <c r="Y203" s="47">
        <v>7097390</v>
      </c>
    </row>
    <row r="204" spans="1:25" ht="120" x14ac:dyDescent="0.25">
      <c r="A204" s="28">
        <v>12045330</v>
      </c>
      <c r="B204" s="29" t="s">
        <v>66</v>
      </c>
      <c r="C204" s="30" t="s">
        <v>1207</v>
      </c>
      <c r="D204" s="29" t="s">
        <v>52</v>
      </c>
      <c r="E204" s="31" t="s">
        <v>1208</v>
      </c>
      <c r="F204" s="31" t="s">
        <v>89</v>
      </c>
      <c r="G204" s="31" t="s">
        <v>1209</v>
      </c>
      <c r="H204" s="31" t="s">
        <v>1209</v>
      </c>
      <c r="I204" s="31" t="s">
        <v>59</v>
      </c>
      <c r="J204" s="29" t="s">
        <v>137</v>
      </c>
      <c r="K204" s="32">
        <v>22113</v>
      </c>
      <c r="L204" s="32">
        <v>37061</v>
      </c>
      <c r="M204" s="29">
        <v>30</v>
      </c>
      <c r="N204" s="29" t="s">
        <v>93</v>
      </c>
      <c r="O204" s="33" t="s">
        <v>89</v>
      </c>
      <c r="P204" s="34" t="e">
        <f>CONCATENATE([1]!Tabela_FREQUENCIA_05_01_12[[#This Row],[QUANTITATIVO]]," - ",[1]!Tabela_FREQUENCIA_05_01_12[[#This Row],[GERÊNCIA]])</f>
        <v>#REF!</v>
      </c>
      <c r="Q204" s="29">
        <v>839</v>
      </c>
      <c r="R204" s="29" t="s">
        <v>1210</v>
      </c>
      <c r="S204" s="35">
        <v>26324614808</v>
      </c>
      <c r="T204" s="36">
        <v>27723797</v>
      </c>
      <c r="U204" s="37">
        <v>981707870</v>
      </c>
      <c r="V204" s="31" t="s">
        <v>1211</v>
      </c>
      <c r="W204" s="31" t="s">
        <v>1212</v>
      </c>
      <c r="X204" s="31" t="s">
        <v>142</v>
      </c>
      <c r="Y204" s="38" t="s">
        <v>1213</v>
      </c>
    </row>
    <row r="205" spans="1:25" ht="90" x14ac:dyDescent="0.25">
      <c r="A205" s="58">
        <v>6994027</v>
      </c>
      <c r="B205" s="49" t="s">
        <v>52</v>
      </c>
      <c r="C205" s="50" t="s">
        <v>1214</v>
      </c>
      <c r="D205" s="49"/>
      <c r="E205" s="51" t="s">
        <v>1215</v>
      </c>
      <c r="F205" s="51" t="s">
        <v>56</v>
      </c>
      <c r="G205" s="51" t="s">
        <v>350</v>
      </c>
      <c r="H205" s="51" t="s">
        <v>350</v>
      </c>
      <c r="I205" s="51" t="s">
        <v>167</v>
      </c>
      <c r="J205" s="49" t="s">
        <v>106</v>
      </c>
      <c r="K205" s="52">
        <v>21773</v>
      </c>
      <c r="L205" s="52">
        <v>32647</v>
      </c>
      <c r="M205" s="49">
        <v>30</v>
      </c>
      <c r="N205" s="49" t="s">
        <v>508</v>
      </c>
      <c r="O205" s="51" t="s">
        <v>1216</v>
      </c>
      <c r="P205" s="53" t="e">
        <f>CONCATENATE([1]!Tabela_FREQUENCIA_05_01_12[[#This Row],[QUANTITATIVO]]," - ",[1]!Tabela_FREQUENCIA_05_01_12[[#This Row],[GERÊNCIA]])</f>
        <v>#REF!</v>
      </c>
      <c r="Q205" s="49">
        <v>541</v>
      </c>
      <c r="R205" s="49" t="s">
        <v>1217</v>
      </c>
      <c r="S205" s="54">
        <v>25555548826</v>
      </c>
      <c r="T205" s="55">
        <v>24221543</v>
      </c>
      <c r="U205" s="56">
        <v>967743913</v>
      </c>
      <c r="V205" s="51" t="s">
        <v>1218</v>
      </c>
      <c r="W205" s="51" t="s">
        <v>1219</v>
      </c>
      <c r="X205" s="51" t="s">
        <v>64</v>
      </c>
      <c r="Y205" s="57">
        <v>7041050</v>
      </c>
    </row>
    <row r="206" spans="1:25" ht="75" x14ac:dyDescent="0.25">
      <c r="A206" s="28">
        <v>9990276</v>
      </c>
      <c r="B206" s="29" t="s">
        <v>66</v>
      </c>
      <c r="C206" s="30" t="s">
        <v>1220</v>
      </c>
      <c r="D206" s="29" t="s">
        <v>38</v>
      </c>
      <c r="E206" s="31" t="s">
        <v>1221</v>
      </c>
      <c r="F206" s="31" t="s">
        <v>89</v>
      </c>
      <c r="G206" s="31" t="s">
        <v>208</v>
      </c>
      <c r="H206" s="31" t="s">
        <v>91</v>
      </c>
      <c r="I206" s="31" t="s">
        <v>92</v>
      </c>
      <c r="J206" s="29" t="s">
        <v>43</v>
      </c>
      <c r="K206" s="32">
        <v>18214</v>
      </c>
      <c r="L206" s="32">
        <v>36025</v>
      </c>
      <c r="M206" s="29">
        <v>30</v>
      </c>
      <c r="N206" s="29" t="s">
        <v>81</v>
      </c>
      <c r="O206" s="33" t="s">
        <v>89</v>
      </c>
      <c r="P206" s="34" t="e">
        <f>CONCATENATE([1]!Tabela_FREQUENCIA_05_01_12[[#This Row],[QUANTITATIVO]]," - ",[1]!Tabela_FREQUENCIA_05_01_12[[#This Row],[GERÊNCIA]])</f>
        <v>#REF!</v>
      </c>
      <c r="Q206" s="29">
        <v>166</v>
      </c>
      <c r="R206" s="29" t="s">
        <v>1222</v>
      </c>
      <c r="S206" s="35">
        <v>7521973801</v>
      </c>
      <c r="T206" s="36">
        <v>34373799</v>
      </c>
      <c r="U206" s="37">
        <v>988378333</v>
      </c>
      <c r="V206" s="31" t="s">
        <v>1223</v>
      </c>
      <c r="W206" s="31" t="s">
        <v>1224</v>
      </c>
      <c r="X206" s="31" t="s">
        <v>64</v>
      </c>
      <c r="Y206" s="38">
        <v>7142080</v>
      </c>
    </row>
    <row r="207" spans="1:25" ht="105" x14ac:dyDescent="0.25">
      <c r="A207" s="39">
        <v>16636739</v>
      </c>
      <c r="B207" s="40">
        <v>1</v>
      </c>
      <c r="C207" s="41">
        <v>53097932</v>
      </c>
      <c r="D207" s="40">
        <v>9</v>
      </c>
      <c r="E207" s="42" t="s">
        <v>1225</v>
      </c>
      <c r="F207" s="42" t="s">
        <v>78</v>
      </c>
      <c r="G207" s="42" t="s">
        <v>79</v>
      </c>
      <c r="H207" s="42" t="s">
        <v>79</v>
      </c>
      <c r="I207" s="42" t="s">
        <v>80</v>
      </c>
      <c r="J207" s="40" t="s">
        <v>43</v>
      </c>
      <c r="K207" s="43">
        <v>31870</v>
      </c>
      <c r="L207" s="43">
        <v>42208</v>
      </c>
      <c r="M207" s="40">
        <v>30</v>
      </c>
      <c r="N207" s="40" t="s">
        <v>81</v>
      </c>
      <c r="O207" s="33" t="s">
        <v>78</v>
      </c>
      <c r="P207" s="34" t="e">
        <f>CONCATENATE([1]!Tabela_FREQUENCIA_05_01_12[[#This Row],[QUANTITATIVO]]," - ",[1]!Tabela_FREQUENCIA_05_01_12[[#This Row],[GERÊNCIA]])</f>
        <v>#REF!</v>
      </c>
      <c r="Q207" s="40">
        <v>987</v>
      </c>
      <c r="R207" s="40">
        <v>16191873329</v>
      </c>
      <c r="S207" s="44">
        <v>2344862366</v>
      </c>
      <c r="T207" s="45"/>
      <c r="U207" s="46">
        <v>969621527</v>
      </c>
      <c r="V207" s="42" t="s">
        <v>1226</v>
      </c>
      <c r="W207" s="42" t="s">
        <v>1227</v>
      </c>
      <c r="X207" s="42" t="s">
        <v>64</v>
      </c>
      <c r="Y207" s="47">
        <v>7192270</v>
      </c>
    </row>
    <row r="208" spans="1:25" ht="105" x14ac:dyDescent="0.25">
      <c r="A208" s="28">
        <v>6922521</v>
      </c>
      <c r="B208" s="29" t="s">
        <v>66</v>
      </c>
      <c r="C208" s="30" t="s">
        <v>1228</v>
      </c>
      <c r="D208" s="29" t="s">
        <v>38</v>
      </c>
      <c r="E208" s="31" t="s">
        <v>1229</v>
      </c>
      <c r="F208" s="31" t="s">
        <v>89</v>
      </c>
      <c r="G208" s="31" t="s">
        <v>171</v>
      </c>
      <c r="H208" s="31" t="s">
        <v>171</v>
      </c>
      <c r="I208" s="31" t="s">
        <v>80</v>
      </c>
      <c r="J208" s="29" t="s">
        <v>106</v>
      </c>
      <c r="K208" s="32">
        <v>22679</v>
      </c>
      <c r="L208" s="32">
        <v>33547</v>
      </c>
      <c r="M208" s="29">
        <v>30</v>
      </c>
      <c r="N208" s="29" t="s">
        <v>93</v>
      </c>
      <c r="O208" s="33" t="s">
        <v>89</v>
      </c>
      <c r="P208" s="34" t="e">
        <f>CONCATENATE([1]!Tabela_FREQUENCIA_05_01_12[[#This Row],[QUANTITATIVO]]," - ",[1]!Tabela_FREQUENCIA_05_01_12[[#This Row],[GERÊNCIA]])</f>
        <v>#REF!</v>
      </c>
      <c r="Q208" s="29">
        <v>196</v>
      </c>
      <c r="R208" s="29" t="s">
        <v>1230</v>
      </c>
      <c r="S208" s="35">
        <v>1006714898</v>
      </c>
      <c r="T208" s="36"/>
      <c r="U208" s="37">
        <v>960706953</v>
      </c>
      <c r="V208" s="31" t="s">
        <v>1231</v>
      </c>
      <c r="W208" s="31" t="s">
        <v>499</v>
      </c>
      <c r="X208" s="31" t="s">
        <v>64</v>
      </c>
      <c r="Y208" s="38"/>
    </row>
    <row r="209" spans="1:25" ht="90" x14ac:dyDescent="0.25">
      <c r="A209" s="39">
        <v>14052246</v>
      </c>
      <c r="B209" s="40" t="s">
        <v>52</v>
      </c>
      <c r="C209" s="41" t="s">
        <v>1232</v>
      </c>
      <c r="D209" s="40" t="s">
        <v>36</v>
      </c>
      <c r="E209" s="42" t="s">
        <v>1233</v>
      </c>
      <c r="F209" s="42" t="s">
        <v>89</v>
      </c>
      <c r="G209" s="42" t="s">
        <v>114</v>
      </c>
      <c r="H209" s="42" t="s">
        <v>114</v>
      </c>
      <c r="I209" s="42" t="s">
        <v>115</v>
      </c>
      <c r="J209" s="40" t="s">
        <v>43</v>
      </c>
      <c r="K209" s="43">
        <v>26459</v>
      </c>
      <c r="L209" s="43">
        <v>39552</v>
      </c>
      <c r="M209" s="40">
        <v>30</v>
      </c>
      <c r="N209" s="40" t="s">
        <v>567</v>
      </c>
      <c r="O209" s="33" t="s">
        <v>89</v>
      </c>
      <c r="P209" s="34" t="e">
        <f>CONCATENATE([1]!Tabela_FREQUENCIA_05_01_12[[#This Row],[QUANTITATIVO]]," - ",[1]!Tabela_FREQUENCIA_05_01_12[[#This Row],[GERÊNCIA]])</f>
        <v>#REF!</v>
      </c>
      <c r="Q209" s="40">
        <v>977</v>
      </c>
      <c r="R209" s="40" t="s">
        <v>1234</v>
      </c>
      <c r="S209" s="44">
        <v>15449678886</v>
      </c>
      <c r="T209" s="45">
        <v>24886885</v>
      </c>
      <c r="U209" s="46" t="s">
        <v>1235</v>
      </c>
      <c r="V209" s="42" t="s">
        <v>1236</v>
      </c>
      <c r="W209" s="42" t="s">
        <v>1237</v>
      </c>
      <c r="X209" s="42" t="s">
        <v>64</v>
      </c>
      <c r="Y209" s="47">
        <v>7230090</v>
      </c>
    </row>
    <row r="210" spans="1:25" ht="105" x14ac:dyDescent="0.25">
      <c r="A210" s="28">
        <v>9166919</v>
      </c>
      <c r="B210" s="29" t="s">
        <v>52</v>
      </c>
      <c r="C210" s="30" t="s">
        <v>1238</v>
      </c>
      <c r="D210" s="29"/>
      <c r="E210" s="31" t="s">
        <v>1239</v>
      </c>
      <c r="F210" s="31" t="s">
        <v>89</v>
      </c>
      <c r="G210" s="31" t="s">
        <v>502</v>
      </c>
      <c r="H210" s="31" t="s">
        <v>502</v>
      </c>
      <c r="I210" s="31" t="s">
        <v>59</v>
      </c>
      <c r="J210" s="29" t="s">
        <v>106</v>
      </c>
      <c r="K210" s="32">
        <v>22073</v>
      </c>
      <c r="L210" s="32">
        <v>34361</v>
      </c>
      <c r="M210" s="29">
        <v>30</v>
      </c>
      <c r="N210" s="29" t="s">
        <v>1240</v>
      </c>
      <c r="O210" s="33" t="s">
        <v>89</v>
      </c>
      <c r="P210" s="34" t="e">
        <f>CONCATENATE([1]!Tabela_FREQUENCIA_05_01_12[[#This Row],[QUANTITATIVO]]," - ",[1]!Tabela_FREQUENCIA_05_01_12[[#This Row],[GERÊNCIA]])</f>
        <v>#REF!</v>
      </c>
      <c r="Q210" s="29">
        <v>374</v>
      </c>
      <c r="R210" s="29" t="s">
        <v>1241</v>
      </c>
      <c r="S210" s="35">
        <v>5065052867</v>
      </c>
      <c r="T210" s="36">
        <v>23585351</v>
      </c>
      <c r="U210" s="37">
        <v>947271152</v>
      </c>
      <c r="V210" s="31" t="s">
        <v>1242</v>
      </c>
      <c r="W210" s="31" t="s">
        <v>434</v>
      </c>
      <c r="X210" s="31" t="s">
        <v>64</v>
      </c>
      <c r="Y210" s="38">
        <v>7040010</v>
      </c>
    </row>
    <row r="211" spans="1:25" ht="90" x14ac:dyDescent="0.25">
      <c r="A211" s="39">
        <v>6999773</v>
      </c>
      <c r="B211" s="40" t="s">
        <v>52</v>
      </c>
      <c r="C211" s="41" t="s">
        <v>1243</v>
      </c>
      <c r="D211" s="40" t="s">
        <v>54</v>
      </c>
      <c r="E211" s="42" t="s">
        <v>1244</v>
      </c>
      <c r="F211" s="42" t="s">
        <v>943</v>
      </c>
      <c r="G211" s="42" t="s">
        <v>671</v>
      </c>
      <c r="H211" s="42" t="s">
        <v>671</v>
      </c>
      <c r="I211" s="42" t="s">
        <v>672</v>
      </c>
      <c r="J211" s="40" t="s">
        <v>106</v>
      </c>
      <c r="K211" s="43">
        <v>24160</v>
      </c>
      <c r="L211" s="43">
        <v>32706</v>
      </c>
      <c r="M211" s="40">
        <v>30</v>
      </c>
      <c r="N211" s="40" t="s">
        <v>60</v>
      </c>
      <c r="O211" s="33" t="s">
        <v>943</v>
      </c>
      <c r="P211" s="34" t="e">
        <f>CONCATENATE([1]!Tabela_FREQUENCIA_05_01_12[[#This Row],[QUANTITATIVO]]," - ",[1]!Tabela_FREQUENCIA_05_01_12[[#This Row],[GERÊNCIA]])</f>
        <v>#REF!</v>
      </c>
      <c r="Q211" s="40">
        <v>514</v>
      </c>
      <c r="R211" s="40" t="s">
        <v>1245</v>
      </c>
      <c r="S211" s="44">
        <v>6699755838</v>
      </c>
      <c r="T211" s="45">
        <v>24052220</v>
      </c>
      <c r="U211" s="46"/>
      <c r="V211" s="42" t="s">
        <v>1246</v>
      </c>
      <c r="W211" s="42" t="s">
        <v>468</v>
      </c>
      <c r="X211" s="42" t="s">
        <v>64</v>
      </c>
      <c r="Y211" s="47">
        <v>7132380</v>
      </c>
    </row>
    <row r="212" spans="1:25" ht="90" x14ac:dyDescent="0.25">
      <c r="A212" s="28">
        <v>13725592</v>
      </c>
      <c r="B212" s="29" t="s">
        <v>38</v>
      </c>
      <c r="C212" s="30" t="s">
        <v>1247</v>
      </c>
      <c r="D212" s="29"/>
      <c r="E212" s="31" t="s">
        <v>1248</v>
      </c>
      <c r="F212" s="31" t="s">
        <v>229</v>
      </c>
      <c r="G212" s="31"/>
      <c r="H212" s="31" t="s">
        <v>79</v>
      </c>
      <c r="I212" s="31" t="s">
        <v>80</v>
      </c>
      <c r="J212" s="29" t="s">
        <v>43</v>
      </c>
      <c r="K212" s="32">
        <v>27980</v>
      </c>
      <c r="L212" s="32">
        <v>40380</v>
      </c>
      <c r="M212" s="29">
        <v>30</v>
      </c>
      <c r="N212" s="29" t="s">
        <v>508</v>
      </c>
      <c r="O212" s="33" t="s">
        <v>229</v>
      </c>
      <c r="P212" s="34" t="e">
        <f>CONCATENATE([1]!Tabela_FREQUENCIA_05_01_12[[#This Row],[QUANTITATIVO]]," - ",[1]!Tabela_FREQUENCIA_05_01_12[[#This Row],[GERÊNCIA]])</f>
        <v>#REF!</v>
      </c>
      <c r="Q212" s="29">
        <v>283</v>
      </c>
      <c r="R212" s="29" t="s">
        <v>1249</v>
      </c>
      <c r="S212" s="35">
        <v>19050497810</v>
      </c>
      <c r="T212" s="36">
        <v>25797749</v>
      </c>
      <c r="U212" s="37">
        <v>975039872</v>
      </c>
      <c r="V212" s="31" t="s">
        <v>1250</v>
      </c>
      <c r="W212" s="31" t="s">
        <v>1251</v>
      </c>
      <c r="X212" s="31" t="s">
        <v>142</v>
      </c>
      <c r="Y212" s="38">
        <v>3820110</v>
      </c>
    </row>
    <row r="213" spans="1:25" ht="90" x14ac:dyDescent="0.25">
      <c r="A213" s="39">
        <v>7247576</v>
      </c>
      <c r="B213" s="40" t="s">
        <v>52</v>
      </c>
      <c r="C213" s="41" t="s">
        <v>1252</v>
      </c>
      <c r="D213" s="40" t="s">
        <v>36</v>
      </c>
      <c r="E213" s="42" t="s">
        <v>1253</v>
      </c>
      <c r="F213" s="42" t="s">
        <v>56</v>
      </c>
      <c r="G213" s="42" t="s">
        <v>671</v>
      </c>
      <c r="H213" s="42" t="s">
        <v>243</v>
      </c>
      <c r="I213" s="42" t="s">
        <v>42</v>
      </c>
      <c r="J213" s="40" t="s">
        <v>106</v>
      </c>
      <c r="K213" s="43">
        <v>19555</v>
      </c>
      <c r="L213" s="43">
        <v>33049</v>
      </c>
      <c r="M213" s="40">
        <v>30</v>
      </c>
      <c r="N213" s="40" t="s">
        <v>60</v>
      </c>
      <c r="O213" s="33" t="s">
        <v>56</v>
      </c>
      <c r="P213" s="34" t="e">
        <f>CONCATENATE([1]!Tabela_FREQUENCIA_05_01_12[[#This Row],[QUANTITATIVO]]," - ",[1]!Tabela_FREQUENCIA_05_01_12[[#This Row],[GERÊNCIA]])</f>
        <v>#REF!</v>
      </c>
      <c r="Q213" s="40">
        <v>120</v>
      </c>
      <c r="R213" s="40" t="s">
        <v>1254</v>
      </c>
      <c r="S213" s="44">
        <v>154947806</v>
      </c>
      <c r="T213" s="45">
        <v>26362602</v>
      </c>
      <c r="U213" s="46">
        <v>987945301</v>
      </c>
      <c r="V213" s="42" t="s">
        <v>1255</v>
      </c>
      <c r="W213" s="42" t="s">
        <v>1256</v>
      </c>
      <c r="X213" s="42" t="s">
        <v>64</v>
      </c>
      <c r="Y213" s="47">
        <v>7060062</v>
      </c>
    </row>
    <row r="214" spans="1:25" ht="75" x14ac:dyDescent="0.25">
      <c r="A214" s="28">
        <v>10338354</v>
      </c>
      <c r="B214" s="29" t="s">
        <v>66</v>
      </c>
      <c r="C214" s="30" t="s">
        <v>1257</v>
      </c>
      <c r="D214" s="29"/>
      <c r="E214" s="31" t="s">
        <v>1258</v>
      </c>
      <c r="F214" s="31" t="s">
        <v>103</v>
      </c>
      <c r="G214" s="31" t="s">
        <v>671</v>
      </c>
      <c r="H214" s="31" t="s">
        <v>114</v>
      </c>
      <c r="I214" s="31" t="s">
        <v>115</v>
      </c>
      <c r="J214" s="29" t="s">
        <v>137</v>
      </c>
      <c r="K214" s="32">
        <v>25806</v>
      </c>
      <c r="L214" s="32">
        <v>35345</v>
      </c>
      <c r="M214" s="29">
        <v>30</v>
      </c>
      <c r="N214" s="29" t="s">
        <v>1259</v>
      </c>
      <c r="O214" s="33" t="s">
        <v>103</v>
      </c>
      <c r="P214" s="34" t="e">
        <f>CONCATENATE([1]!Tabela_FREQUENCIA_05_01_12[[#This Row],[QUANTITATIVO]]," - ",[1]!Tabela_FREQUENCIA_05_01_12[[#This Row],[GERÊNCIA]])</f>
        <v>#REF!</v>
      </c>
      <c r="Q214" s="29">
        <v>578</v>
      </c>
      <c r="R214" s="29" t="s">
        <v>1260</v>
      </c>
      <c r="S214" s="35">
        <v>9538561864</v>
      </c>
      <c r="T214" s="36">
        <v>24041788</v>
      </c>
      <c r="U214" s="37">
        <v>972957295</v>
      </c>
      <c r="V214" s="31" t="s">
        <v>1261</v>
      </c>
      <c r="W214" s="31" t="s">
        <v>1262</v>
      </c>
      <c r="X214" s="31" t="s">
        <v>64</v>
      </c>
      <c r="Y214" s="38">
        <v>7143290</v>
      </c>
    </row>
    <row r="215" spans="1:25" ht="90" x14ac:dyDescent="0.25">
      <c r="A215" s="59">
        <v>7259049</v>
      </c>
      <c r="B215" s="60" t="s">
        <v>52</v>
      </c>
      <c r="C215" s="61" t="s">
        <v>1263</v>
      </c>
      <c r="D215" s="60"/>
      <c r="E215" s="62" t="s">
        <v>1264</v>
      </c>
      <c r="F215" s="62" t="s">
        <v>135</v>
      </c>
      <c r="G215" s="62" t="s">
        <v>671</v>
      </c>
      <c r="H215" s="62" t="s">
        <v>124</v>
      </c>
      <c r="I215" s="62" t="s">
        <v>115</v>
      </c>
      <c r="J215" s="60" t="s">
        <v>106</v>
      </c>
      <c r="K215" s="63">
        <v>22972</v>
      </c>
      <c r="L215" s="63">
        <v>32280</v>
      </c>
      <c r="M215" s="60">
        <v>30</v>
      </c>
      <c r="N215" s="60" t="s">
        <v>254</v>
      </c>
      <c r="O215" s="62" t="s">
        <v>138</v>
      </c>
      <c r="P215" s="64" t="e">
        <f>CONCATENATE([1]!Tabela_FREQUENCIA_05_01_12[[#This Row],[QUANTITATIVO]]," - ",[1]!Tabela_FREQUENCIA_05_01_12[[#This Row],[GERÊNCIA]])</f>
        <v>#REF!</v>
      </c>
      <c r="Q215" s="60">
        <v>604</v>
      </c>
      <c r="R215" s="60" t="s">
        <v>1265</v>
      </c>
      <c r="S215" s="65">
        <v>11245907816</v>
      </c>
      <c r="T215" s="66">
        <v>34536453</v>
      </c>
      <c r="U215" s="67">
        <v>982483907</v>
      </c>
      <c r="V215" s="62" t="s">
        <v>1266</v>
      </c>
      <c r="W215" s="62" t="s">
        <v>828</v>
      </c>
      <c r="X215" s="62" t="s">
        <v>142</v>
      </c>
      <c r="Y215" s="68" t="s">
        <v>1267</v>
      </c>
    </row>
    <row r="216" spans="1:25" ht="90" x14ac:dyDescent="0.25">
      <c r="A216" s="28">
        <v>8426030</v>
      </c>
      <c r="B216" s="29" t="s">
        <v>175</v>
      </c>
      <c r="C216" s="30" t="s">
        <v>1268</v>
      </c>
      <c r="D216" s="29"/>
      <c r="E216" s="31" t="s">
        <v>1269</v>
      </c>
      <c r="F216" s="31" t="s">
        <v>89</v>
      </c>
      <c r="G216" s="31" t="s">
        <v>1270</v>
      </c>
      <c r="H216" s="31" t="s">
        <v>91</v>
      </c>
      <c r="I216" s="31" t="s">
        <v>92</v>
      </c>
      <c r="J216" s="29" t="s">
        <v>137</v>
      </c>
      <c r="K216" s="32">
        <v>20611</v>
      </c>
      <c r="L216" s="32">
        <v>34515</v>
      </c>
      <c r="M216" s="29">
        <v>30</v>
      </c>
      <c r="N216" s="29" t="s">
        <v>81</v>
      </c>
      <c r="O216" s="33" t="s">
        <v>89</v>
      </c>
      <c r="P216" s="34" t="e">
        <f>CONCATENATE([1]!Tabela_FREQUENCIA_05_01_12[[#This Row],[QUANTITATIVO]]," - ",[1]!Tabela_FREQUENCIA_05_01_12[[#This Row],[GERÊNCIA]])</f>
        <v>#REF!</v>
      </c>
      <c r="Q216" s="29">
        <v>437</v>
      </c>
      <c r="R216" s="29" t="s">
        <v>1271</v>
      </c>
      <c r="S216" s="35">
        <v>538669837</v>
      </c>
      <c r="T216" s="36">
        <v>34352211</v>
      </c>
      <c r="U216" s="37"/>
      <c r="V216" s="31" t="s">
        <v>1272</v>
      </c>
      <c r="W216" s="31" t="s">
        <v>1273</v>
      </c>
      <c r="X216" s="31" t="s">
        <v>64</v>
      </c>
      <c r="Y216" s="38">
        <v>7076100</v>
      </c>
    </row>
    <row r="217" spans="1:25" ht="90" x14ac:dyDescent="0.25">
      <c r="A217" s="39">
        <v>7837422</v>
      </c>
      <c r="B217" s="40" t="s">
        <v>175</v>
      </c>
      <c r="C217" s="41" t="s">
        <v>1274</v>
      </c>
      <c r="D217" s="40"/>
      <c r="E217" s="42" t="s">
        <v>1275</v>
      </c>
      <c r="F217" s="42" t="s">
        <v>268</v>
      </c>
      <c r="G217" s="42" t="s">
        <v>739</v>
      </c>
      <c r="H217" s="42" t="s">
        <v>739</v>
      </c>
      <c r="I217" s="42" t="s">
        <v>125</v>
      </c>
      <c r="J217" s="40" t="s">
        <v>43</v>
      </c>
      <c r="K217" s="43">
        <v>24495</v>
      </c>
      <c r="L217" s="43">
        <v>40542</v>
      </c>
      <c r="M217" s="40">
        <v>20</v>
      </c>
      <c r="N217" s="40" t="s">
        <v>1276</v>
      </c>
      <c r="O217" s="33" t="s">
        <v>268</v>
      </c>
      <c r="P217" s="34" t="e">
        <f>CONCATENATE([1]!Tabela_FREQUENCIA_05_01_12[[#This Row],[QUANTITATIVO]]," - ",[1]!Tabela_FREQUENCIA_05_01_12[[#This Row],[GERÊNCIA]])</f>
        <v>#REF!</v>
      </c>
      <c r="Q217" s="40">
        <v>358</v>
      </c>
      <c r="R217" s="40" t="s">
        <v>1277</v>
      </c>
      <c r="S217" s="44">
        <v>29342473253</v>
      </c>
      <c r="T217" s="45">
        <v>24610180</v>
      </c>
      <c r="U217" s="46">
        <v>999148248</v>
      </c>
      <c r="V217" s="42" t="s">
        <v>1278</v>
      </c>
      <c r="W217" s="42" t="s">
        <v>156</v>
      </c>
      <c r="X217" s="42" t="s">
        <v>64</v>
      </c>
      <c r="Y217" s="47">
        <v>7020010</v>
      </c>
    </row>
    <row r="218" spans="1:25" ht="90" x14ac:dyDescent="0.25">
      <c r="A218" s="28">
        <v>7837422</v>
      </c>
      <c r="B218" s="29" t="s">
        <v>52</v>
      </c>
      <c r="C218" s="30" t="s">
        <v>1274</v>
      </c>
      <c r="D218" s="29"/>
      <c r="E218" s="31" t="s">
        <v>1279</v>
      </c>
      <c r="F218" s="31" t="s">
        <v>197</v>
      </c>
      <c r="G218" s="31"/>
      <c r="H218" s="31"/>
      <c r="I218" s="31" t="s">
        <v>80</v>
      </c>
      <c r="J218" s="29" t="s">
        <v>106</v>
      </c>
      <c r="K218" s="32">
        <v>24495</v>
      </c>
      <c r="L218" s="32">
        <v>33548</v>
      </c>
      <c r="M218" s="29">
        <v>20</v>
      </c>
      <c r="N218" s="29" t="s">
        <v>1280</v>
      </c>
      <c r="O218" s="33" t="s">
        <v>197</v>
      </c>
      <c r="P218" s="34" t="e">
        <f>CONCATENATE([1]!Tabela_FREQUENCIA_05_01_12[[#This Row],[QUANTITATIVO]]," - ",[1]!Tabela_FREQUENCIA_05_01_12[[#This Row],[GERÊNCIA]])</f>
        <v>#REF!</v>
      </c>
      <c r="Q218" s="29">
        <v>199</v>
      </c>
      <c r="R218" s="29" t="s">
        <v>1277</v>
      </c>
      <c r="S218" s="35">
        <v>29342473253</v>
      </c>
      <c r="T218" s="36">
        <v>24610180</v>
      </c>
      <c r="U218" s="37">
        <v>999148248</v>
      </c>
      <c r="V218" s="31" t="s">
        <v>1278</v>
      </c>
      <c r="W218" s="31" t="s">
        <v>156</v>
      </c>
      <c r="X218" s="31" t="s">
        <v>64</v>
      </c>
      <c r="Y218" s="38">
        <v>7020010</v>
      </c>
    </row>
    <row r="219" spans="1:25" ht="105" x14ac:dyDescent="0.25">
      <c r="A219" s="39">
        <v>15121811</v>
      </c>
      <c r="B219" s="40" t="s">
        <v>52</v>
      </c>
      <c r="C219" s="41" t="s">
        <v>1281</v>
      </c>
      <c r="D219" s="40" t="s">
        <v>52</v>
      </c>
      <c r="E219" s="42" t="s">
        <v>1282</v>
      </c>
      <c r="F219" s="42" t="s">
        <v>220</v>
      </c>
      <c r="G219" s="42" t="s">
        <v>221</v>
      </c>
      <c r="H219" s="42" t="s">
        <v>222</v>
      </c>
      <c r="I219" s="42" t="s">
        <v>223</v>
      </c>
      <c r="J219" s="40" t="s">
        <v>43</v>
      </c>
      <c r="K219" s="43">
        <v>25084</v>
      </c>
      <c r="L219" s="43">
        <v>40721</v>
      </c>
      <c r="M219" s="40">
        <v>30</v>
      </c>
      <c r="N219" s="40" t="s">
        <v>224</v>
      </c>
      <c r="O219" s="33" t="s">
        <v>220</v>
      </c>
      <c r="P219" s="34" t="e">
        <f>CONCATENATE([1]!Tabela_FREQUENCIA_05_01_12[[#This Row],[QUANTITATIVO]]," - ",[1]!Tabela_FREQUENCIA_05_01_12[[#This Row],[GERÊNCIA]])</f>
        <v>#REF!</v>
      </c>
      <c r="Q219" s="40">
        <v>181</v>
      </c>
      <c r="R219" s="40" t="s">
        <v>1283</v>
      </c>
      <c r="S219" s="44">
        <v>16917025879</v>
      </c>
      <c r="T219" s="45">
        <v>24080015</v>
      </c>
      <c r="U219" s="46">
        <v>997016846</v>
      </c>
      <c r="V219" s="42" t="s">
        <v>1284</v>
      </c>
      <c r="W219" s="42" t="s">
        <v>156</v>
      </c>
      <c r="X219" s="42" t="s">
        <v>64</v>
      </c>
      <c r="Y219" s="47">
        <v>7051090</v>
      </c>
    </row>
    <row r="220" spans="1:25" ht="105" x14ac:dyDescent="0.25">
      <c r="A220" s="28">
        <v>6947694</v>
      </c>
      <c r="B220" s="29" t="s">
        <v>52</v>
      </c>
      <c r="C220" s="30" t="s">
        <v>1285</v>
      </c>
      <c r="D220" s="29" t="s">
        <v>66</v>
      </c>
      <c r="E220" s="31" t="s">
        <v>1286</v>
      </c>
      <c r="F220" s="31" t="s">
        <v>103</v>
      </c>
      <c r="G220" s="31" t="s">
        <v>1287</v>
      </c>
      <c r="H220" s="31" t="s">
        <v>605</v>
      </c>
      <c r="I220" s="31" t="s">
        <v>69</v>
      </c>
      <c r="J220" s="29" t="s">
        <v>106</v>
      </c>
      <c r="K220" s="32">
        <v>24098</v>
      </c>
      <c r="L220" s="32">
        <v>32524</v>
      </c>
      <c r="M220" s="29">
        <v>30</v>
      </c>
      <c r="N220" s="29" t="s">
        <v>93</v>
      </c>
      <c r="O220" s="33" t="s">
        <v>103</v>
      </c>
      <c r="P220" s="34" t="e">
        <f>CONCATENATE([1]!Tabela_FREQUENCIA_05_01_12[[#This Row],[QUANTITATIVO]]," - ",[1]!Tabela_FREQUENCIA_05_01_12[[#This Row],[GERÊNCIA]])</f>
        <v>#REF!</v>
      </c>
      <c r="Q220" s="29">
        <v>610</v>
      </c>
      <c r="R220" s="29" t="s">
        <v>1288</v>
      </c>
      <c r="S220" s="35">
        <v>7840384811</v>
      </c>
      <c r="T220" s="36">
        <v>20870450</v>
      </c>
      <c r="U220" s="37">
        <v>999800596</v>
      </c>
      <c r="V220" s="31" t="s">
        <v>1289</v>
      </c>
      <c r="W220" s="31" t="s">
        <v>63</v>
      </c>
      <c r="X220" s="31" t="s">
        <v>64</v>
      </c>
      <c r="Y220" s="38">
        <v>7051090</v>
      </c>
    </row>
    <row r="221" spans="1:25" ht="105" x14ac:dyDescent="0.25">
      <c r="A221" s="39">
        <v>7244666</v>
      </c>
      <c r="B221" s="40" t="s">
        <v>66</v>
      </c>
      <c r="C221" s="41" t="s">
        <v>1290</v>
      </c>
      <c r="D221" s="40" t="s">
        <v>175</v>
      </c>
      <c r="E221" s="42" t="s">
        <v>1291</v>
      </c>
      <c r="F221" s="42" t="s">
        <v>103</v>
      </c>
      <c r="G221" s="42" t="s">
        <v>1292</v>
      </c>
      <c r="H221" s="42" t="s">
        <v>1293</v>
      </c>
      <c r="I221" s="42" t="s">
        <v>59</v>
      </c>
      <c r="J221" s="40" t="s">
        <v>106</v>
      </c>
      <c r="K221" s="43">
        <v>24529</v>
      </c>
      <c r="L221" s="43">
        <v>34484</v>
      </c>
      <c r="M221" s="40">
        <v>30</v>
      </c>
      <c r="N221" s="40" t="s">
        <v>545</v>
      </c>
      <c r="O221" s="33" t="s">
        <v>103</v>
      </c>
      <c r="P221" s="34" t="e">
        <f>CONCATENATE([1]!Tabela_FREQUENCIA_05_01_12[[#This Row],[QUANTITATIVO]]," - ",[1]!Tabela_FREQUENCIA_05_01_12[[#This Row],[GERÊNCIA]])</f>
        <v>#REF!</v>
      </c>
      <c r="Q221" s="40">
        <v>564</v>
      </c>
      <c r="R221" s="40" t="s">
        <v>1294</v>
      </c>
      <c r="S221" s="44">
        <v>11663476802</v>
      </c>
      <c r="T221" s="45">
        <v>58412663</v>
      </c>
      <c r="U221" s="46">
        <v>983910450</v>
      </c>
      <c r="V221" s="42" t="s">
        <v>1295</v>
      </c>
      <c r="W221" s="42" t="s">
        <v>1296</v>
      </c>
      <c r="X221" s="42" t="s">
        <v>142</v>
      </c>
      <c r="Y221" s="47">
        <v>5758110</v>
      </c>
    </row>
    <row r="222" spans="1:25" ht="75" x14ac:dyDescent="0.25">
      <c r="A222" s="28">
        <v>14943050</v>
      </c>
      <c r="B222" s="29" t="s">
        <v>66</v>
      </c>
      <c r="C222" s="30" t="s">
        <v>1297</v>
      </c>
      <c r="D222" s="29" t="s">
        <v>121</v>
      </c>
      <c r="E222" s="31" t="s">
        <v>1298</v>
      </c>
      <c r="F222" s="31" t="s">
        <v>89</v>
      </c>
      <c r="G222" s="31" t="s">
        <v>1270</v>
      </c>
      <c r="H222" s="31" t="s">
        <v>91</v>
      </c>
      <c r="I222" s="31" t="s">
        <v>92</v>
      </c>
      <c r="J222" s="29" t="s">
        <v>43</v>
      </c>
      <c r="K222" s="32">
        <v>25274</v>
      </c>
      <c r="L222" s="32">
        <v>40878</v>
      </c>
      <c r="M222" s="29">
        <v>30</v>
      </c>
      <c r="N222" s="29" t="s">
        <v>93</v>
      </c>
      <c r="O222" s="33" t="s">
        <v>89</v>
      </c>
      <c r="P222" s="34" t="e">
        <f>CONCATENATE([1]!Tabela_FREQUENCIA_05_01_12[[#This Row],[QUANTITATIVO]]," - ",[1]!Tabela_FREQUENCIA_05_01_12[[#This Row],[GERÊNCIA]])</f>
        <v>#REF!</v>
      </c>
      <c r="Q222" s="29">
        <v>1135</v>
      </c>
      <c r="R222" s="29" t="s">
        <v>1299</v>
      </c>
      <c r="S222" s="35">
        <v>7828109857</v>
      </c>
      <c r="T222" s="36">
        <v>40124862</v>
      </c>
      <c r="U222" s="37">
        <v>996242742</v>
      </c>
      <c r="V222" s="31" t="s">
        <v>1300</v>
      </c>
      <c r="W222" s="31" t="s">
        <v>396</v>
      </c>
      <c r="X222" s="31" t="s">
        <v>1301</v>
      </c>
      <c r="Y222" s="38">
        <v>12955000</v>
      </c>
    </row>
    <row r="223" spans="1:25" ht="90" x14ac:dyDescent="0.25">
      <c r="A223" s="39">
        <v>4555181</v>
      </c>
      <c r="B223" s="40" t="s">
        <v>52</v>
      </c>
      <c r="C223" s="41" t="s">
        <v>1302</v>
      </c>
      <c r="D223" s="40" t="s">
        <v>38</v>
      </c>
      <c r="E223" s="42" t="s">
        <v>1303</v>
      </c>
      <c r="F223" s="42" t="s">
        <v>197</v>
      </c>
      <c r="G223" s="42" t="s">
        <v>41</v>
      </c>
      <c r="H223" s="42" t="s">
        <v>41</v>
      </c>
      <c r="I223" s="42" t="s">
        <v>42</v>
      </c>
      <c r="J223" s="40" t="s">
        <v>137</v>
      </c>
      <c r="K223" s="43">
        <v>18569</v>
      </c>
      <c r="L223" s="43">
        <v>30980</v>
      </c>
      <c r="M223" s="40">
        <v>20</v>
      </c>
      <c r="N223" s="40" t="s">
        <v>1304</v>
      </c>
      <c r="O223" s="33" t="s">
        <v>197</v>
      </c>
      <c r="P223" s="34" t="e">
        <f>CONCATENATE([1]!Tabela_FREQUENCIA_05_01_12[[#This Row],[QUANTITATIVO]]," - ",[1]!Tabela_FREQUENCIA_05_01_12[[#This Row],[GERÊNCIA]])</f>
        <v>#REF!</v>
      </c>
      <c r="Q223" s="40">
        <v>121</v>
      </c>
      <c r="R223" s="40" t="s">
        <v>1305</v>
      </c>
      <c r="S223" s="44">
        <v>83917365804</v>
      </c>
      <c r="T223" s="45">
        <v>24088719</v>
      </c>
      <c r="U223" s="46">
        <v>992523302</v>
      </c>
      <c r="V223" s="42" t="s">
        <v>1306</v>
      </c>
      <c r="W223" s="42" t="s">
        <v>1307</v>
      </c>
      <c r="X223" s="42" t="s">
        <v>142</v>
      </c>
      <c r="Y223" s="47">
        <v>7115030</v>
      </c>
    </row>
    <row r="224" spans="1:25" ht="90" x14ac:dyDescent="0.25">
      <c r="A224" s="28">
        <v>14026697</v>
      </c>
      <c r="B224" s="29" t="s">
        <v>52</v>
      </c>
      <c r="C224" s="30" t="s">
        <v>1308</v>
      </c>
      <c r="D224" s="29"/>
      <c r="E224" s="31" t="s">
        <v>1309</v>
      </c>
      <c r="F224" s="31" t="s">
        <v>89</v>
      </c>
      <c r="G224" s="31" t="s">
        <v>171</v>
      </c>
      <c r="H224" s="31" t="s">
        <v>171</v>
      </c>
      <c r="I224" s="31" t="s">
        <v>80</v>
      </c>
      <c r="J224" s="29" t="s">
        <v>137</v>
      </c>
      <c r="K224" s="32">
        <v>22831</v>
      </c>
      <c r="L224" s="32">
        <v>40756</v>
      </c>
      <c r="M224" s="29">
        <v>30</v>
      </c>
      <c r="N224" s="29" t="s">
        <v>81</v>
      </c>
      <c r="O224" s="33" t="s">
        <v>89</v>
      </c>
      <c r="P224" s="34" t="e">
        <f>CONCATENATE([1]!Tabela_FREQUENCIA_05_01_12[[#This Row],[QUANTITATIVO]]," - ",[1]!Tabela_FREQUENCIA_05_01_12[[#This Row],[GERÊNCIA]])</f>
        <v>#REF!</v>
      </c>
      <c r="Q224" s="29">
        <v>980</v>
      </c>
      <c r="R224" s="29" t="s">
        <v>1310</v>
      </c>
      <c r="S224" s="35">
        <v>4375983817</v>
      </c>
      <c r="T224" s="36">
        <v>47534723</v>
      </c>
      <c r="U224" s="37">
        <v>971983497</v>
      </c>
      <c r="V224" s="31" t="s">
        <v>1311</v>
      </c>
      <c r="W224" s="31" t="s">
        <v>1312</v>
      </c>
      <c r="X224" s="31" t="s">
        <v>925</v>
      </c>
      <c r="Y224" s="38">
        <v>8571050</v>
      </c>
    </row>
    <row r="225" spans="1:25" ht="120" x14ac:dyDescent="0.25">
      <c r="A225" s="96">
        <v>427913</v>
      </c>
      <c r="B225" s="40" t="s">
        <v>52</v>
      </c>
      <c r="C225" s="41" t="s">
        <v>1313</v>
      </c>
      <c r="D225" s="40">
        <v>0</v>
      </c>
      <c r="E225" s="42" t="s">
        <v>1314</v>
      </c>
      <c r="F225" s="42" t="s">
        <v>316</v>
      </c>
      <c r="G225" s="42" t="s">
        <v>236</v>
      </c>
      <c r="H225" s="42" t="s">
        <v>1315</v>
      </c>
      <c r="I225" s="42" t="s">
        <v>59</v>
      </c>
      <c r="J225" s="40" t="s">
        <v>137</v>
      </c>
      <c r="K225" s="43">
        <v>18550</v>
      </c>
      <c r="L225" s="43">
        <v>29917</v>
      </c>
      <c r="M225" s="40">
        <v>30</v>
      </c>
      <c r="N225" s="40" t="s">
        <v>1316</v>
      </c>
      <c r="O225" s="33" t="s">
        <v>197</v>
      </c>
      <c r="P225" s="34" t="e">
        <f>CONCATENATE([1]!Tabela_FREQUENCIA_05_01_12[[#This Row],[QUANTITATIVO]]," - ",[1]!Tabela_FREQUENCIA_05_01_12[[#This Row],[GERÊNCIA]])</f>
        <v>#REF!</v>
      </c>
      <c r="Q225" s="40">
        <v>148</v>
      </c>
      <c r="R225" s="40" t="s">
        <v>1317</v>
      </c>
      <c r="S225" s="44">
        <v>27497070991</v>
      </c>
      <c r="T225" s="45">
        <v>24097901</v>
      </c>
      <c r="U225" s="46">
        <v>996084939</v>
      </c>
      <c r="V225" s="42" t="s">
        <v>1318</v>
      </c>
      <c r="W225" s="42" t="s">
        <v>1319</v>
      </c>
      <c r="X225" s="42" t="s">
        <v>64</v>
      </c>
      <c r="Y225" s="47">
        <v>7095170</v>
      </c>
    </row>
    <row r="226" spans="1:25" ht="120" x14ac:dyDescent="0.25">
      <c r="A226" s="58">
        <v>9480857</v>
      </c>
      <c r="B226" s="49" t="s">
        <v>52</v>
      </c>
      <c r="C226" s="50" t="s">
        <v>1320</v>
      </c>
      <c r="D226" s="49" t="s">
        <v>206</v>
      </c>
      <c r="E226" s="51" t="s">
        <v>1321</v>
      </c>
      <c r="F226" s="51" t="s">
        <v>89</v>
      </c>
      <c r="G226" s="51" t="s">
        <v>331</v>
      </c>
      <c r="H226" s="51" t="s">
        <v>283</v>
      </c>
      <c r="I226" s="51" t="s">
        <v>115</v>
      </c>
      <c r="J226" s="49" t="s">
        <v>43</v>
      </c>
      <c r="K226" s="52">
        <v>18772</v>
      </c>
      <c r="L226" s="52">
        <v>34569</v>
      </c>
      <c r="M226" s="49">
        <v>30</v>
      </c>
      <c r="N226" s="49" t="s">
        <v>93</v>
      </c>
      <c r="O226" s="51" t="s">
        <v>489</v>
      </c>
      <c r="P226" s="53" t="e">
        <f>CONCATENATE([1]!Tabela_FREQUENCIA_05_01_12[[#This Row],[QUANTITATIVO]]," - ",[1]!Tabela_FREQUENCIA_05_01_12[[#This Row],[GERÊNCIA]])</f>
        <v>#REF!</v>
      </c>
      <c r="Q226" s="49">
        <v>764</v>
      </c>
      <c r="R226" s="49" t="s">
        <v>1322</v>
      </c>
      <c r="S226" s="54">
        <v>68153880853</v>
      </c>
      <c r="T226" s="55">
        <v>24089523</v>
      </c>
      <c r="U226" s="56">
        <v>986866781</v>
      </c>
      <c r="V226" s="51" t="s">
        <v>1323</v>
      </c>
      <c r="W226" s="51" t="s">
        <v>156</v>
      </c>
      <c r="X226" s="51" t="s">
        <v>64</v>
      </c>
      <c r="Y226" s="57">
        <v>7051090</v>
      </c>
    </row>
    <row r="227" spans="1:25" ht="120" x14ac:dyDescent="0.25">
      <c r="A227" s="39">
        <v>5208786</v>
      </c>
      <c r="B227" s="40" t="s">
        <v>52</v>
      </c>
      <c r="C227" s="41" t="s">
        <v>1324</v>
      </c>
      <c r="D227" s="40" t="s">
        <v>52</v>
      </c>
      <c r="E227" s="42" t="s">
        <v>1325</v>
      </c>
      <c r="F227" s="42" t="s">
        <v>56</v>
      </c>
      <c r="G227" s="42" t="s">
        <v>393</v>
      </c>
      <c r="H227" s="42" t="s">
        <v>393</v>
      </c>
      <c r="I227" s="42" t="s">
        <v>69</v>
      </c>
      <c r="J227" s="40" t="s">
        <v>43</v>
      </c>
      <c r="K227" s="43">
        <v>22622</v>
      </c>
      <c r="L227" s="43">
        <v>31494</v>
      </c>
      <c r="M227" s="40">
        <v>40</v>
      </c>
      <c r="N227" s="40" t="s">
        <v>93</v>
      </c>
      <c r="O227" s="33" t="s">
        <v>56</v>
      </c>
      <c r="P227" s="34" t="e">
        <f>CONCATENATE([1]!Tabela_FREQUENCIA_05_01_12[[#This Row],[QUANTITATIVO]]," - ",[1]!Tabela_FREQUENCIA_05_01_12[[#This Row],[GERÊNCIA]])</f>
        <v>#REF!</v>
      </c>
      <c r="Q227" s="40">
        <v>123</v>
      </c>
      <c r="R227" s="40" t="s">
        <v>1326</v>
      </c>
      <c r="S227" s="44">
        <v>2286266840</v>
      </c>
      <c r="T227" s="45"/>
      <c r="U227" s="46">
        <v>993399728</v>
      </c>
      <c r="V227" s="42" t="s">
        <v>1327</v>
      </c>
      <c r="W227" s="42" t="s">
        <v>156</v>
      </c>
      <c r="X227" s="42" t="s">
        <v>64</v>
      </c>
      <c r="Y227" s="47">
        <v>7020010</v>
      </c>
    </row>
    <row r="228" spans="1:25" ht="120" x14ac:dyDescent="0.25">
      <c r="A228" s="28">
        <v>10338391</v>
      </c>
      <c r="B228" s="29" t="s">
        <v>66</v>
      </c>
      <c r="C228" s="30" t="s">
        <v>1328</v>
      </c>
      <c r="D228" s="29"/>
      <c r="E228" s="31" t="s">
        <v>1329</v>
      </c>
      <c r="F228" s="31" t="s">
        <v>40</v>
      </c>
      <c r="G228" s="31" t="s">
        <v>79</v>
      </c>
      <c r="H228" s="31" t="s">
        <v>79</v>
      </c>
      <c r="I228" s="31" t="s">
        <v>80</v>
      </c>
      <c r="J228" s="29" t="s">
        <v>137</v>
      </c>
      <c r="K228" s="32">
        <v>25824</v>
      </c>
      <c r="L228" s="32">
        <v>35348</v>
      </c>
      <c r="M228" s="29">
        <v>20</v>
      </c>
      <c r="N228" s="29" t="s">
        <v>1330</v>
      </c>
      <c r="O228" s="33" t="s">
        <v>40</v>
      </c>
      <c r="P228" s="34" t="e">
        <f>CONCATENATE([1]!Tabela_FREQUENCIA_05_01_12[[#This Row],[QUANTITATIVO]]," - ",[1]!Tabela_FREQUENCIA_05_01_12[[#This Row],[GERÊNCIA]])</f>
        <v>#REF!</v>
      </c>
      <c r="Q228" s="29">
        <v>605</v>
      </c>
      <c r="R228" s="29" t="s">
        <v>1331</v>
      </c>
      <c r="S228" s="35">
        <v>15095914867</v>
      </c>
      <c r="T228" s="36">
        <v>50516006</v>
      </c>
      <c r="U228" s="37">
        <v>999904599</v>
      </c>
      <c r="V228" s="31" t="s">
        <v>1332</v>
      </c>
      <c r="W228" s="31" t="s">
        <v>1333</v>
      </c>
      <c r="X228" s="31" t="s">
        <v>142</v>
      </c>
      <c r="Y228" s="38">
        <v>4026040</v>
      </c>
    </row>
    <row r="229" spans="1:25" ht="105" x14ac:dyDescent="0.25">
      <c r="A229" s="39">
        <v>14875147</v>
      </c>
      <c r="B229" s="40" t="s">
        <v>66</v>
      </c>
      <c r="C229" s="41" t="s">
        <v>1334</v>
      </c>
      <c r="D229" s="40" t="s">
        <v>66</v>
      </c>
      <c r="E229" s="42" t="s">
        <v>1335</v>
      </c>
      <c r="F229" s="42" t="s">
        <v>220</v>
      </c>
      <c r="G229" s="42" t="s">
        <v>1336</v>
      </c>
      <c r="H229" s="42" t="s">
        <v>171</v>
      </c>
      <c r="I229" s="42" t="s">
        <v>80</v>
      </c>
      <c r="J229" s="40" t="s">
        <v>43</v>
      </c>
      <c r="K229" s="43">
        <v>31041</v>
      </c>
      <c r="L229" s="43">
        <v>40392</v>
      </c>
      <c r="M229" s="40">
        <v>30</v>
      </c>
      <c r="N229" s="40" t="s">
        <v>93</v>
      </c>
      <c r="O229" s="33" t="s">
        <v>220</v>
      </c>
      <c r="P229" s="34" t="e">
        <f>CONCATENATE([1]!Tabela_FREQUENCIA_05_01_12[[#This Row],[QUANTITATIVO]]," - ",[1]!Tabela_FREQUENCIA_05_01_12[[#This Row],[GERÊNCIA]])</f>
        <v>#REF!</v>
      </c>
      <c r="Q229" s="40">
        <v>1009</v>
      </c>
      <c r="R229" s="40" t="s">
        <v>1337</v>
      </c>
      <c r="S229" s="44">
        <v>33457133816</v>
      </c>
      <c r="T229" s="45">
        <v>43035932</v>
      </c>
      <c r="U229" s="46">
        <v>986453536</v>
      </c>
      <c r="V229" s="42" t="s">
        <v>1338</v>
      </c>
      <c r="W229" s="42" t="s">
        <v>1339</v>
      </c>
      <c r="X229" s="42" t="s">
        <v>64</v>
      </c>
      <c r="Y229" s="47">
        <v>7272160</v>
      </c>
    </row>
    <row r="230" spans="1:25" ht="60" x14ac:dyDescent="0.25">
      <c r="A230" s="48">
        <v>2609903</v>
      </c>
      <c r="B230" s="49">
        <v>2</v>
      </c>
      <c r="C230" s="50">
        <v>5895141</v>
      </c>
      <c r="D230" s="49">
        <v>6</v>
      </c>
      <c r="E230" s="51" t="s">
        <v>1340</v>
      </c>
      <c r="F230" s="51" t="s">
        <v>89</v>
      </c>
      <c r="G230" s="51"/>
      <c r="H230" s="51"/>
      <c r="I230" s="51"/>
      <c r="J230" s="49"/>
      <c r="K230" s="52"/>
      <c r="L230" s="52"/>
      <c r="M230" s="49"/>
      <c r="N230" s="49"/>
      <c r="O230" s="51" t="s">
        <v>489</v>
      </c>
      <c r="P230" s="53" t="e">
        <f>CONCATENATE([1]!Tabela_FREQUENCIA_05_01_12[[#This Row],[QUANTITATIVO]]," - ",[1]!Tabela_FREQUENCIA_05_01_12[[#This Row],[GERÊNCIA]])</f>
        <v>#REF!</v>
      </c>
      <c r="Q230" s="49"/>
      <c r="R230" s="49">
        <v>18004403099</v>
      </c>
      <c r="S230" s="54">
        <v>53135172872</v>
      </c>
      <c r="T230" s="55"/>
      <c r="U230" s="56"/>
      <c r="V230" s="51"/>
      <c r="W230" s="51"/>
      <c r="X230" s="51"/>
      <c r="Y230" s="57"/>
    </row>
    <row r="231" spans="1:25" ht="150" x14ac:dyDescent="0.25">
      <c r="A231" s="48">
        <v>9418817</v>
      </c>
      <c r="B231" s="49" t="s">
        <v>52</v>
      </c>
      <c r="C231" s="50" t="s">
        <v>1341</v>
      </c>
      <c r="D231" s="49" t="s">
        <v>38</v>
      </c>
      <c r="E231" s="51" t="s">
        <v>1342</v>
      </c>
      <c r="F231" s="51" t="s">
        <v>56</v>
      </c>
      <c r="G231" s="51" t="s">
        <v>1343</v>
      </c>
      <c r="H231" s="51" t="s">
        <v>587</v>
      </c>
      <c r="I231" s="51" t="s">
        <v>588</v>
      </c>
      <c r="J231" s="49" t="s">
        <v>43</v>
      </c>
      <c r="K231" s="52">
        <v>21751</v>
      </c>
      <c r="L231" s="52">
        <v>34505</v>
      </c>
      <c r="M231" s="49">
        <v>40</v>
      </c>
      <c r="N231" s="49" t="s">
        <v>412</v>
      </c>
      <c r="O231" s="51" t="s">
        <v>71</v>
      </c>
      <c r="P231" s="53" t="e">
        <f>CONCATENATE([1]!Tabela_FREQUENCIA_05_01_12[[#This Row],[QUANTITATIVO]]," - ",[1]!Tabela_FREQUENCIA_05_01_12[[#This Row],[GERÊNCIA]])</f>
        <v>#REF!</v>
      </c>
      <c r="Q231" s="49">
        <v>765</v>
      </c>
      <c r="R231" s="49" t="s">
        <v>1344</v>
      </c>
      <c r="S231" s="54">
        <v>98684345800</v>
      </c>
      <c r="T231" s="55">
        <v>42156540</v>
      </c>
      <c r="U231" s="56">
        <v>995566265</v>
      </c>
      <c r="V231" s="51" t="s">
        <v>1345</v>
      </c>
      <c r="W231" s="51" t="s">
        <v>1346</v>
      </c>
      <c r="X231" s="51" t="s">
        <v>64</v>
      </c>
      <c r="Y231" s="57">
        <v>7251000</v>
      </c>
    </row>
    <row r="232" spans="1:25" ht="90" x14ac:dyDescent="0.25">
      <c r="A232" s="28">
        <v>11339858</v>
      </c>
      <c r="B232" s="29" t="s">
        <v>52</v>
      </c>
      <c r="C232" s="30" t="s">
        <v>1347</v>
      </c>
      <c r="D232" s="29" t="s">
        <v>121</v>
      </c>
      <c r="E232" s="31" t="s">
        <v>1348</v>
      </c>
      <c r="F232" s="31" t="s">
        <v>89</v>
      </c>
      <c r="G232" s="31" t="s">
        <v>502</v>
      </c>
      <c r="H232" s="31" t="s">
        <v>1349</v>
      </c>
      <c r="I232" s="31" t="s">
        <v>59</v>
      </c>
      <c r="J232" s="29" t="s">
        <v>43</v>
      </c>
      <c r="K232" s="32">
        <v>24850</v>
      </c>
      <c r="L232" s="32">
        <v>36025</v>
      </c>
      <c r="M232" s="29">
        <v>30</v>
      </c>
      <c r="N232" s="29" t="s">
        <v>93</v>
      </c>
      <c r="O232" s="33" t="s">
        <v>89</v>
      </c>
      <c r="P232" s="34" t="e">
        <f>CONCATENATE([1]!Tabela_FREQUENCIA_05_01_12[[#This Row],[QUANTITATIVO]]," - ",[1]!Tabela_FREQUENCIA_05_01_12[[#This Row],[GERÊNCIA]])</f>
        <v>#REF!</v>
      </c>
      <c r="Q232" s="29">
        <v>239</v>
      </c>
      <c r="R232" s="29" t="s">
        <v>1350</v>
      </c>
      <c r="S232" s="35">
        <v>18744212852</v>
      </c>
      <c r="T232" s="36">
        <v>24569956</v>
      </c>
      <c r="U232" s="37">
        <v>972550883</v>
      </c>
      <c r="V232" s="31" t="s">
        <v>1351</v>
      </c>
      <c r="W232" s="31" t="s">
        <v>1352</v>
      </c>
      <c r="X232" s="31" t="s">
        <v>64</v>
      </c>
      <c r="Y232" s="38">
        <v>7082020</v>
      </c>
    </row>
    <row r="233" spans="1:25" ht="90" x14ac:dyDescent="0.25">
      <c r="A233" s="39">
        <v>10056002</v>
      </c>
      <c r="B233" s="40" t="s">
        <v>49</v>
      </c>
      <c r="C233" s="41" t="s">
        <v>1353</v>
      </c>
      <c r="D233" s="40" t="s">
        <v>66</v>
      </c>
      <c r="E233" s="42" t="s">
        <v>1354</v>
      </c>
      <c r="F233" s="42" t="s">
        <v>1355</v>
      </c>
      <c r="G233" s="42" t="s">
        <v>463</v>
      </c>
      <c r="H233" s="42" t="s">
        <v>1356</v>
      </c>
      <c r="I233" s="42" t="s">
        <v>59</v>
      </c>
      <c r="J233" s="40" t="s">
        <v>43</v>
      </c>
      <c r="K233" s="43">
        <v>25699</v>
      </c>
      <c r="L233" s="43">
        <v>34515</v>
      </c>
      <c r="M233" s="40">
        <v>30</v>
      </c>
      <c r="N233" s="40" t="s">
        <v>60</v>
      </c>
      <c r="O233" s="33" t="s">
        <v>1355</v>
      </c>
      <c r="P233" s="34" t="e">
        <f>CONCATENATE([1]!Tabela_FREQUENCIA_05_01_12[[#This Row],[QUANTITATIVO]]," - ",[1]!Tabela_FREQUENCIA_05_01_12[[#This Row],[GERÊNCIA]])</f>
        <v>#REF!</v>
      </c>
      <c r="Q233" s="40">
        <v>207</v>
      </c>
      <c r="R233" s="40" t="s">
        <v>1357</v>
      </c>
      <c r="S233" s="44">
        <v>12695170823</v>
      </c>
      <c r="T233" s="45">
        <v>24520673</v>
      </c>
      <c r="U233" s="46">
        <v>997866491</v>
      </c>
      <c r="V233" s="42" t="s">
        <v>1358</v>
      </c>
      <c r="W233" s="42" t="s">
        <v>1359</v>
      </c>
      <c r="X233" s="42" t="s">
        <v>64</v>
      </c>
      <c r="Y233" s="47">
        <v>7077080</v>
      </c>
    </row>
    <row r="234" spans="1:25" ht="75" x14ac:dyDescent="0.25">
      <c r="A234" s="28">
        <v>8321371</v>
      </c>
      <c r="B234" s="29" t="s">
        <v>66</v>
      </c>
      <c r="C234" s="30" t="s">
        <v>1360</v>
      </c>
      <c r="D234" s="29" t="s">
        <v>76</v>
      </c>
      <c r="E234" s="31" t="s">
        <v>1361</v>
      </c>
      <c r="F234" s="31" t="s">
        <v>89</v>
      </c>
      <c r="G234" s="31" t="s">
        <v>944</v>
      </c>
      <c r="H234" s="31" t="s">
        <v>1362</v>
      </c>
      <c r="I234" s="31" t="s">
        <v>92</v>
      </c>
      <c r="J234" s="29" t="s">
        <v>137</v>
      </c>
      <c r="K234" s="32">
        <v>23374</v>
      </c>
      <c r="L234" s="32">
        <v>33778</v>
      </c>
      <c r="M234" s="29">
        <v>30</v>
      </c>
      <c r="N234" s="29" t="s">
        <v>60</v>
      </c>
      <c r="O234" s="33" t="s">
        <v>89</v>
      </c>
      <c r="P234" s="34" t="e">
        <f>CONCATENATE([1]!Tabela_FREQUENCIA_05_01_12[[#This Row],[QUANTITATIVO]]," - ",[1]!Tabela_FREQUENCIA_05_01_12[[#This Row],[GERÊNCIA]])</f>
        <v>#REF!</v>
      </c>
      <c r="Q234" s="29">
        <v>667</v>
      </c>
      <c r="R234" s="29" t="s">
        <v>1363</v>
      </c>
      <c r="S234" s="35">
        <v>6000321830</v>
      </c>
      <c r="T234" s="36">
        <v>24673372</v>
      </c>
      <c r="U234" s="37">
        <v>974269113</v>
      </c>
      <c r="V234" s="31" t="s">
        <v>1364</v>
      </c>
      <c r="W234" s="31" t="s">
        <v>1173</v>
      </c>
      <c r="X234" s="31" t="s">
        <v>64</v>
      </c>
      <c r="Y234" s="38">
        <v>7181200</v>
      </c>
    </row>
    <row r="235" spans="1:25" ht="120" x14ac:dyDescent="0.25">
      <c r="A235" s="39">
        <v>8440530</v>
      </c>
      <c r="B235" s="40" t="s">
        <v>52</v>
      </c>
      <c r="C235" s="41" t="s">
        <v>1365</v>
      </c>
      <c r="D235" s="40" t="s">
        <v>206</v>
      </c>
      <c r="E235" s="42" t="s">
        <v>1366</v>
      </c>
      <c r="F235" s="42" t="s">
        <v>56</v>
      </c>
      <c r="G235" s="42" t="s">
        <v>544</v>
      </c>
      <c r="H235" s="42" t="s">
        <v>544</v>
      </c>
      <c r="I235" s="42" t="s">
        <v>115</v>
      </c>
      <c r="J235" s="40" t="s">
        <v>137</v>
      </c>
      <c r="K235" s="43">
        <v>20028</v>
      </c>
      <c r="L235" s="43">
        <v>33851</v>
      </c>
      <c r="M235" s="40">
        <v>30</v>
      </c>
      <c r="N235" s="40" t="s">
        <v>244</v>
      </c>
      <c r="O235" s="33" t="s">
        <v>56</v>
      </c>
      <c r="P235" s="34" t="e">
        <f>CONCATENATE([1]!Tabela_FREQUENCIA_05_01_12[[#This Row],[QUANTITATIVO]]," - ",[1]!Tabela_FREQUENCIA_05_01_12[[#This Row],[GERÊNCIA]])</f>
        <v>#REF!</v>
      </c>
      <c r="Q235" s="40">
        <v>80</v>
      </c>
      <c r="R235" s="40" t="s">
        <v>1367</v>
      </c>
      <c r="S235" s="44">
        <v>28558465878</v>
      </c>
      <c r="T235" s="45">
        <v>23589314</v>
      </c>
      <c r="U235" s="46">
        <v>956486484</v>
      </c>
      <c r="V235" s="42" t="s">
        <v>1368</v>
      </c>
      <c r="W235" s="42" t="s">
        <v>156</v>
      </c>
      <c r="X235" s="42" t="s">
        <v>64</v>
      </c>
      <c r="Y235" s="47">
        <v>7040030</v>
      </c>
    </row>
    <row r="236" spans="1:25" ht="75" x14ac:dyDescent="0.25">
      <c r="A236" s="28">
        <v>9418878</v>
      </c>
      <c r="B236" s="29" t="s">
        <v>52</v>
      </c>
      <c r="C236" s="30" t="s">
        <v>1369</v>
      </c>
      <c r="D236" s="29" t="s">
        <v>54</v>
      </c>
      <c r="E236" s="31" t="s">
        <v>1370</v>
      </c>
      <c r="F236" s="31" t="s">
        <v>56</v>
      </c>
      <c r="G236" s="31" t="s">
        <v>243</v>
      </c>
      <c r="H236" s="31" t="s">
        <v>243</v>
      </c>
      <c r="I236" s="31" t="s">
        <v>42</v>
      </c>
      <c r="J236" s="29" t="s">
        <v>43</v>
      </c>
      <c r="K236" s="32">
        <v>19394</v>
      </c>
      <c r="L236" s="32">
        <v>34505</v>
      </c>
      <c r="M236" s="29">
        <v>30</v>
      </c>
      <c r="N236" s="29" t="s">
        <v>161</v>
      </c>
      <c r="O236" s="33" t="s">
        <v>56</v>
      </c>
      <c r="P236" s="34" t="e">
        <f>CONCATENATE([1]!Tabela_FREQUENCIA_05_01_12[[#This Row],[QUANTITATIVO]]," - ",[1]!Tabela_FREQUENCIA_05_01_12[[#This Row],[GERÊNCIA]])</f>
        <v>#REF!</v>
      </c>
      <c r="Q236" s="29">
        <v>766</v>
      </c>
      <c r="R236" s="29" t="s">
        <v>1371</v>
      </c>
      <c r="S236" s="35">
        <v>17322263855</v>
      </c>
      <c r="T236" s="36">
        <v>24974486</v>
      </c>
      <c r="U236" s="37">
        <v>980343189</v>
      </c>
      <c r="V236" s="31" t="s">
        <v>1372</v>
      </c>
      <c r="W236" s="31" t="s">
        <v>96</v>
      </c>
      <c r="X236" s="31" t="s">
        <v>64</v>
      </c>
      <c r="Y236" s="38">
        <v>7062122</v>
      </c>
    </row>
    <row r="237" spans="1:25" ht="120" x14ac:dyDescent="0.25">
      <c r="A237" s="39">
        <v>6994374</v>
      </c>
      <c r="B237" s="40" t="s">
        <v>66</v>
      </c>
      <c r="C237" s="41" t="s">
        <v>1373</v>
      </c>
      <c r="D237" s="40" t="s">
        <v>66</v>
      </c>
      <c r="E237" s="42" t="s">
        <v>1374</v>
      </c>
      <c r="F237" s="42" t="s">
        <v>56</v>
      </c>
      <c r="G237" s="42" t="s">
        <v>587</v>
      </c>
      <c r="H237" s="42" t="s">
        <v>587</v>
      </c>
      <c r="I237" s="42" t="s">
        <v>588</v>
      </c>
      <c r="J237" s="40" t="s">
        <v>43</v>
      </c>
      <c r="K237" s="43">
        <v>23756</v>
      </c>
      <c r="L237" s="43">
        <v>32664</v>
      </c>
      <c r="M237" s="40">
        <v>40</v>
      </c>
      <c r="N237" s="40" t="s">
        <v>81</v>
      </c>
      <c r="O237" s="33" t="s">
        <v>56</v>
      </c>
      <c r="P237" s="34" t="e">
        <f>CONCATENATE([1]!Tabela_FREQUENCIA_05_01_12[[#This Row],[QUANTITATIVO]]," - ",[1]!Tabela_FREQUENCIA_05_01_12[[#This Row],[GERÊNCIA]])</f>
        <v>#REF!</v>
      </c>
      <c r="Q237" s="40">
        <v>767</v>
      </c>
      <c r="R237" s="40" t="s">
        <v>1375</v>
      </c>
      <c r="S237" s="44">
        <v>6300801861</v>
      </c>
      <c r="T237" s="45">
        <v>24697155</v>
      </c>
      <c r="U237" s="46">
        <v>951337698</v>
      </c>
      <c r="V237" s="42" t="s">
        <v>1376</v>
      </c>
      <c r="W237" s="42" t="s">
        <v>1377</v>
      </c>
      <c r="X237" s="42" t="s">
        <v>64</v>
      </c>
      <c r="Y237" s="47">
        <v>7000100</v>
      </c>
    </row>
    <row r="238" spans="1:25" ht="105" x14ac:dyDescent="0.25">
      <c r="A238" s="28">
        <v>11589024</v>
      </c>
      <c r="B238" s="29" t="s">
        <v>52</v>
      </c>
      <c r="C238" s="30" t="s">
        <v>1378</v>
      </c>
      <c r="D238" s="29"/>
      <c r="E238" s="31" t="s">
        <v>1379</v>
      </c>
      <c r="F238" s="31" t="s">
        <v>89</v>
      </c>
      <c r="G238" s="31" t="s">
        <v>597</v>
      </c>
      <c r="H238" s="31" t="s">
        <v>598</v>
      </c>
      <c r="I238" s="31" t="s">
        <v>59</v>
      </c>
      <c r="J238" s="29" t="s">
        <v>137</v>
      </c>
      <c r="K238" s="32">
        <v>25922</v>
      </c>
      <c r="L238" s="32">
        <v>36346</v>
      </c>
      <c r="M238" s="29">
        <v>30</v>
      </c>
      <c r="N238" s="29" t="s">
        <v>93</v>
      </c>
      <c r="O238" s="33" t="s">
        <v>89</v>
      </c>
      <c r="P238" s="34" t="e">
        <f>CONCATENATE([1]!Tabela_FREQUENCIA_05_01_12[[#This Row],[QUANTITATIVO]]," - ",[1]!Tabela_FREQUENCIA_05_01_12[[#This Row],[GERÊNCIA]])</f>
        <v>#REF!</v>
      </c>
      <c r="Q238" s="29">
        <v>733</v>
      </c>
      <c r="R238" s="29" t="s">
        <v>1380</v>
      </c>
      <c r="S238" s="35">
        <v>13919484835</v>
      </c>
      <c r="T238" s="36">
        <v>99545568</v>
      </c>
      <c r="U238" s="37">
        <v>980832261</v>
      </c>
      <c r="V238" s="31" t="s">
        <v>1381</v>
      </c>
      <c r="W238" s="31" t="s">
        <v>1382</v>
      </c>
      <c r="X238" s="31" t="s">
        <v>64</v>
      </c>
      <c r="Y238" s="38">
        <v>7231010</v>
      </c>
    </row>
    <row r="239" spans="1:25" ht="105" x14ac:dyDescent="0.25">
      <c r="A239" s="39">
        <v>6950619</v>
      </c>
      <c r="B239" s="40" t="s">
        <v>52</v>
      </c>
      <c r="C239" s="41" t="s">
        <v>1383</v>
      </c>
      <c r="D239" s="40" t="s">
        <v>76</v>
      </c>
      <c r="E239" s="42" t="s">
        <v>1384</v>
      </c>
      <c r="F239" s="42" t="s">
        <v>56</v>
      </c>
      <c r="G239" s="42" t="s">
        <v>604</v>
      </c>
      <c r="H239" s="42" t="s">
        <v>605</v>
      </c>
      <c r="I239" s="42" t="s">
        <v>69</v>
      </c>
      <c r="J239" s="40" t="s">
        <v>106</v>
      </c>
      <c r="K239" s="43">
        <v>24147</v>
      </c>
      <c r="L239" s="43">
        <v>32139</v>
      </c>
      <c r="M239" s="40">
        <v>30</v>
      </c>
      <c r="N239" s="40" t="s">
        <v>324</v>
      </c>
      <c r="O239" s="33" t="s">
        <v>56</v>
      </c>
      <c r="P239" s="34" t="e">
        <f>CONCATENATE([1]!Tabela_FREQUENCIA_05_01_12[[#This Row],[QUANTITATIVO]]," - ",[1]!Tabela_FREQUENCIA_05_01_12[[#This Row],[GERÊNCIA]])</f>
        <v>#REF!</v>
      </c>
      <c r="Q239" s="40">
        <v>45</v>
      </c>
      <c r="R239" s="40" t="s">
        <v>1385</v>
      </c>
      <c r="S239" s="44">
        <v>6711969871</v>
      </c>
      <c r="T239" s="45">
        <v>23583520</v>
      </c>
      <c r="U239" s="46">
        <v>965554575</v>
      </c>
      <c r="V239" s="42" t="s">
        <v>1386</v>
      </c>
      <c r="W239" s="42" t="s">
        <v>156</v>
      </c>
      <c r="X239" s="42" t="s">
        <v>64</v>
      </c>
      <c r="Y239" s="47">
        <v>7051090</v>
      </c>
    </row>
    <row r="240" spans="1:25" ht="75" x14ac:dyDescent="0.25">
      <c r="A240" s="48">
        <v>949875</v>
      </c>
      <c r="B240" s="50">
        <v>1</v>
      </c>
      <c r="C240" s="50">
        <v>2975048</v>
      </c>
      <c r="D240" s="50">
        <v>9</v>
      </c>
      <c r="E240" s="53" t="s">
        <v>1387</v>
      </c>
      <c r="F240" s="53" t="s">
        <v>135</v>
      </c>
      <c r="G240" s="53"/>
      <c r="H240" s="53"/>
      <c r="I240" s="53"/>
      <c r="J240" s="50"/>
      <c r="K240" s="50"/>
      <c r="L240" s="50"/>
      <c r="M240" s="50"/>
      <c r="N240" s="50"/>
      <c r="O240" s="51" t="s">
        <v>1388</v>
      </c>
      <c r="P240" s="53" t="e">
        <f>CONCATENATE([1]!Tabela_FREQUENCIA_05_01_12[[#This Row],[QUANTITATIVO]]," - ",[1]!Tabela_FREQUENCIA_05_01_12[[#This Row],[GERÊNCIA]])</f>
        <v>#REF!</v>
      </c>
      <c r="Q240" s="50"/>
      <c r="R240" s="50"/>
      <c r="S240" s="54">
        <v>87909847815</v>
      </c>
      <c r="T240" s="50"/>
      <c r="U240" s="50"/>
      <c r="V240" s="53"/>
      <c r="W240" s="53"/>
      <c r="X240" s="53"/>
      <c r="Y240" s="50"/>
    </row>
    <row r="241" spans="1:25" ht="75" x14ac:dyDescent="0.25">
      <c r="A241" s="39">
        <v>12205436</v>
      </c>
      <c r="B241" s="40" t="s">
        <v>52</v>
      </c>
      <c r="C241" s="41" t="s">
        <v>1389</v>
      </c>
      <c r="D241" s="40" t="s">
        <v>101</v>
      </c>
      <c r="E241" s="42" t="s">
        <v>1390</v>
      </c>
      <c r="F241" s="42" t="s">
        <v>89</v>
      </c>
      <c r="G241" s="42" t="s">
        <v>597</v>
      </c>
      <c r="H241" s="42" t="s">
        <v>598</v>
      </c>
      <c r="I241" s="42" t="s">
        <v>59</v>
      </c>
      <c r="J241" s="40" t="s">
        <v>137</v>
      </c>
      <c r="K241" s="43">
        <v>23470</v>
      </c>
      <c r="L241" s="43">
        <v>37343</v>
      </c>
      <c r="M241" s="40">
        <v>30</v>
      </c>
      <c r="N241" s="40" t="s">
        <v>93</v>
      </c>
      <c r="O241" s="33" t="s">
        <v>89</v>
      </c>
      <c r="P241" s="34" t="e">
        <f>CONCATENATE([1]!Tabela_FREQUENCIA_05_01_12[[#This Row],[QUANTITATIVO]]," - ",[1]!Tabela_FREQUENCIA_05_01_12[[#This Row],[GERÊNCIA]])</f>
        <v>#REF!</v>
      </c>
      <c r="Q241" s="40">
        <v>899</v>
      </c>
      <c r="R241" s="40" t="s">
        <v>1391</v>
      </c>
      <c r="S241" s="44">
        <v>91743036787</v>
      </c>
      <c r="T241" s="45">
        <v>22328606</v>
      </c>
      <c r="U241" s="46">
        <v>961422351</v>
      </c>
      <c r="V241" s="42" t="s">
        <v>1392</v>
      </c>
      <c r="W241" s="42" t="s">
        <v>1393</v>
      </c>
      <c r="X241" s="42" t="s">
        <v>64</v>
      </c>
      <c r="Y241" s="47">
        <v>2443090</v>
      </c>
    </row>
    <row r="242" spans="1:25" ht="105" x14ac:dyDescent="0.25">
      <c r="A242" s="28">
        <v>13417630</v>
      </c>
      <c r="B242" s="29" t="s">
        <v>38</v>
      </c>
      <c r="C242" s="30" t="s">
        <v>1394</v>
      </c>
      <c r="D242" s="29" t="s">
        <v>121</v>
      </c>
      <c r="E242" s="31" t="s">
        <v>1395</v>
      </c>
      <c r="F242" s="31" t="s">
        <v>89</v>
      </c>
      <c r="G242" s="31" t="s">
        <v>171</v>
      </c>
      <c r="H242" s="31" t="s">
        <v>171</v>
      </c>
      <c r="I242" s="31" t="s">
        <v>80</v>
      </c>
      <c r="J242" s="29" t="s">
        <v>43</v>
      </c>
      <c r="K242" s="32">
        <v>27660</v>
      </c>
      <c r="L242" s="32">
        <v>39433</v>
      </c>
      <c r="M242" s="29">
        <v>30</v>
      </c>
      <c r="N242" s="29" t="s">
        <v>93</v>
      </c>
      <c r="O242" s="33" t="s">
        <v>89</v>
      </c>
      <c r="P242" s="34" t="e">
        <f>CONCATENATE([1]!Tabela_FREQUENCIA_05_01_12[[#This Row],[QUANTITATIVO]]," - ",[1]!Tabela_FREQUENCIA_05_01_12[[#This Row],[GERÊNCIA]])</f>
        <v>#REF!</v>
      </c>
      <c r="Q242" s="29">
        <v>945</v>
      </c>
      <c r="R242" s="29" t="s">
        <v>1396</v>
      </c>
      <c r="S242" s="35">
        <v>20391656813</v>
      </c>
      <c r="T242" s="36">
        <v>29610409</v>
      </c>
      <c r="U242" s="37">
        <v>991133455</v>
      </c>
      <c r="V242" s="31" t="s">
        <v>1397</v>
      </c>
      <c r="W242" s="31" t="s">
        <v>1398</v>
      </c>
      <c r="X242" s="31" t="s">
        <v>142</v>
      </c>
      <c r="Y242" s="38">
        <v>8410440</v>
      </c>
    </row>
    <row r="243" spans="1:25" ht="90" x14ac:dyDescent="0.25">
      <c r="A243" s="39">
        <v>15687405</v>
      </c>
      <c r="B243" s="40" t="s">
        <v>52</v>
      </c>
      <c r="C243" s="41" t="s">
        <v>1399</v>
      </c>
      <c r="D243" s="40" t="s">
        <v>54</v>
      </c>
      <c r="E243" s="42" t="s">
        <v>1400</v>
      </c>
      <c r="F243" s="42" t="s">
        <v>113</v>
      </c>
      <c r="G243" s="42" t="s">
        <v>114</v>
      </c>
      <c r="H243" s="42" t="s">
        <v>114</v>
      </c>
      <c r="I243" s="42" t="s">
        <v>115</v>
      </c>
      <c r="J243" s="40" t="s">
        <v>43</v>
      </c>
      <c r="K243" s="43">
        <v>29185</v>
      </c>
      <c r="L243" s="43">
        <v>41142</v>
      </c>
      <c r="M243" s="40">
        <v>20</v>
      </c>
      <c r="N243" s="40" t="s">
        <v>1401</v>
      </c>
      <c r="O243" s="33" t="s">
        <v>113</v>
      </c>
      <c r="P243" s="34" t="e">
        <f>CONCATENATE([1]!Tabela_FREQUENCIA_05_01_12[[#This Row],[QUANTITATIVO]]," - ",[1]!Tabela_FREQUENCIA_05_01_12[[#This Row],[GERÊNCIA]])</f>
        <v>#REF!</v>
      </c>
      <c r="Q243" s="40">
        <v>143</v>
      </c>
      <c r="R243" s="40" t="s">
        <v>1402</v>
      </c>
      <c r="S243" s="44">
        <v>27002076884</v>
      </c>
      <c r="T243" s="45">
        <v>29610409</v>
      </c>
      <c r="U243" s="46" t="s">
        <v>1403</v>
      </c>
      <c r="V243" s="42" t="s">
        <v>1404</v>
      </c>
      <c r="W243" s="42" t="s">
        <v>1398</v>
      </c>
      <c r="X243" s="42" t="s">
        <v>142</v>
      </c>
      <c r="Y243" s="47">
        <v>8410440</v>
      </c>
    </row>
    <row r="244" spans="1:25" ht="90" x14ac:dyDescent="0.25">
      <c r="A244" s="28">
        <v>9513231</v>
      </c>
      <c r="B244" s="29" t="s">
        <v>52</v>
      </c>
      <c r="C244" s="30" t="s">
        <v>1405</v>
      </c>
      <c r="D244" s="29" t="s">
        <v>49</v>
      </c>
      <c r="E244" s="31" t="s">
        <v>1406</v>
      </c>
      <c r="F244" s="31" t="s">
        <v>56</v>
      </c>
      <c r="G244" s="31" t="s">
        <v>1407</v>
      </c>
      <c r="H244" s="31" t="s">
        <v>393</v>
      </c>
      <c r="I244" s="31" t="s">
        <v>69</v>
      </c>
      <c r="J244" s="29" t="s">
        <v>43</v>
      </c>
      <c r="K244" s="32">
        <v>26195</v>
      </c>
      <c r="L244" s="32">
        <v>34612</v>
      </c>
      <c r="M244" s="29">
        <v>40</v>
      </c>
      <c r="N244" s="29" t="s">
        <v>81</v>
      </c>
      <c r="O244" s="33" t="s">
        <v>56</v>
      </c>
      <c r="P244" s="34" t="e">
        <f>CONCATENATE([1]!Tabela_FREQUENCIA_05_01_12[[#This Row],[QUANTITATIVO]]," - ",[1]!Tabela_FREQUENCIA_05_01_12[[#This Row],[GERÊNCIA]])</f>
        <v>#REF!</v>
      </c>
      <c r="Q244" s="29">
        <v>768</v>
      </c>
      <c r="R244" s="29" t="s">
        <v>1408</v>
      </c>
      <c r="S244" s="35">
        <v>16055514818</v>
      </c>
      <c r="T244" s="36">
        <v>49625186</v>
      </c>
      <c r="U244" s="37">
        <v>967541113</v>
      </c>
      <c r="V244" s="31" t="s">
        <v>1409</v>
      </c>
      <c r="W244" s="31" t="s">
        <v>63</v>
      </c>
      <c r="X244" s="31" t="s">
        <v>64</v>
      </c>
      <c r="Y244" s="38">
        <v>7054010</v>
      </c>
    </row>
    <row r="245" spans="1:25" ht="105" x14ac:dyDescent="0.25">
      <c r="A245" s="39">
        <v>15262996</v>
      </c>
      <c r="B245" s="40" t="s">
        <v>52</v>
      </c>
      <c r="C245" s="41" t="s">
        <v>1410</v>
      </c>
      <c r="D245" s="40" t="s">
        <v>101</v>
      </c>
      <c r="E245" s="42" t="s">
        <v>1411</v>
      </c>
      <c r="F245" s="42" t="s">
        <v>220</v>
      </c>
      <c r="G245" s="42" t="s">
        <v>221</v>
      </c>
      <c r="H245" s="42" t="s">
        <v>222</v>
      </c>
      <c r="I245" s="42" t="s">
        <v>223</v>
      </c>
      <c r="J245" s="40" t="s">
        <v>43</v>
      </c>
      <c r="K245" s="43">
        <v>31855</v>
      </c>
      <c r="L245" s="43">
        <v>40855</v>
      </c>
      <c r="M245" s="40">
        <v>30</v>
      </c>
      <c r="N245" s="40" t="s">
        <v>161</v>
      </c>
      <c r="O245" s="33" t="s">
        <v>220</v>
      </c>
      <c r="P245" s="34" t="e">
        <f>CONCATENATE([1]!Tabela_FREQUENCIA_05_01_12[[#This Row],[QUANTITATIVO]]," - ",[1]!Tabela_FREQUENCIA_05_01_12[[#This Row],[GERÊNCIA]])</f>
        <v>#REF!</v>
      </c>
      <c r="Q245" s="40">
        <v>1026</v>
      </c>
      <c r="R245" s="40" t="s">
        <v>1412</v>
      </c>
      <c r="S245" s="44">
        <v>35848446814</v>
      </c>
      <c r="T245" s="45">
        <v>24858898</v>
      </c>
      <c r="U245" s="46">
        <v>995532287</v>
      </c>
      <c r="V245" s="42" t="s">
        <v>1413</v>
      </c>
      <c r="W245" s="42" t="s">
        <v>156</v>
      </c>
      <c r="X245" s="42" t="s">
        <v>64</v>
      </c>
      <c r="Y245" s="47">
        <v>7051030</v>
      </c>
    </row>
    <row r="246" spans="1:25" ht="75" x14ac:dyDescent="0.25">
      <c r="A246" s="28">
        <v>15281802</v>
      </c>
      <c r="B246" s="29" t="s">
        <v>52</v>
      </c>
      <c r="C246" s="30" t="s">
        <v>1414</v>
      </c>
      <c r="D246" s="29" t="s">
        <v>206</v>
      </c>
      <c r="E246" s="31" t="s">
        <v>1415</v>
      </c>
      <c r="F246" s="31" t="s">
        <v>89</v>
      </c>
      <c r="G246" s="31" t="s">
        <v>424</v>
      </c>
      <c r="H246" s="31" t="s">
        <v>425</v>
      </c>
      <c r="I246" s="31" t="s">
        <v>59</v>
      </c>
      <c r="J246" s="29" t="s">
        <v>43</v>
      </c>
      <c r="K246" s="32">
        <v>27644</v>
      </c>
      <c r="L246" s="32">
        <v>40878</v>
      </c>
      <c r="M246" s="29">
        <v>30</v>
      </c>
      <c r="N246" s="29" t="s">
        <v>81</v>
      </c>
      <c r="O246" s="33" t="s">
        <v>89</v>
      </c>
      <c r="P246" s="34" t="e">
        <f>CONCATENATE([1]!Tabela_FREQUENCIA_05_01_12[[#This Row],[QUANTITATIVO]]," - ",[1]!Tabela_FREQUENCIA_05_01_12[[#This Row],[GERÊNCIA]])</f>
        <v>#REF!</v>
      </c>
      <c r="Q246" s="29">
        <v>1130</v>
      </c>
      <c r="R246" s="29" t="s">
        <v>1416</v>
      </c>
      <c r="S246" s="35">
        <v>25902693829</v>
      </c>
      <c r="T246" s="36">
        <v>24040241</v>
      </c>
      <c r="U246" s="37">
        <v>980205147</v>
      </c>
      <c r="V246" s="31" t="s">
        <v>1417</v>
      </c>
      <c r="W246" s="31" t="s">
        <v>716</v>
      </c>
      <c r="X246" s="31" t="s">
        <v>64</v>
      </c>
      <c r="Y246" s="38">
        <v>7134300</v>
      </c>
    </row>
    <row r="247" spans="1:25" ht="90" x14ac:dyDescent="0.25">
      <c r="A247" s="39">
        <v>13576707</v>
      </c>
      <c r="B247" s="40" t="s">
        <v>66</v>
      </c>
      <c r="C247" s="41" t="s">
        <v>1418</v>
      </c>
      <c r="D247" s="40" t="s">
        <v>101</v>
      </c>
      <c r="E247" s="42" t="s">
        <v>1419</v>
      </c>
      <c r="F247" s="42" t="s">
        <v>89</v>
      </c>
      <c r="G247" s="42" t="s">
        <v>171</v>
      </c>
      <c r="H247" s="42" t="s">
        <v>171</v>
      </c>
      <c r="I247" s="42" t="s">
        <v>80</v>
      </c>
      <c r="J247" s="40" t="s">
        <v>137</v>
      </c>
      <c r="K247" s="43">
        <v>30215</v>
      </c>
      <c r="L247" s="43">
        <v>39155</v>
      </c>
      <c r="M247" s="40">
        <v>30</v>
      </c>
      <c r="N247" s="40" t="s">
        <v>93</v>
      </c>
      <c r="O247" s="33" t="s">
        <v>89</v>
      </c>
      <c r="P247" s="34" t="e">
        <f>CONCATENATE([1]!Tabela_FREQUENCIA_05_01_12[[#This Row],[QUANTITATIVO]]," - ",[1]!Tabela_FREQUENCIA_05_01_12[[#This Row],[GERÊNCIA]])</f>
        <v>#REF!</v>
      </c>
      <c r="Q247" s="40">
        <v>52</v>
      </c>
      <c r="R247" s="40" t="s">
        <v>1420</v>
      </c>
      <c r="S247" s="44">
        <v>30794524885</v>
      </c>
      <c r="T247" s="45">
        <v>34626791</v>
      </c>
      <c r="U247" s="46">
        <v>963520952</v>
      </c>
      <c r="V247" s="42" t="s">
        <v>1421</v>
      </c>
      <c r="W247" s="42" t="s">
        <v>1422</v>
      </c>
      <c r="X247" s="42" t="s">
        <v>142</v>
      </c>
      <c r="Y247" s="47">
        <v>2875040</v>
      </c>
    </row>
    <row r="248" spans="1:25" ht="90" x14ac:dyDescent="0.25">
      <c r="A248" s="28">
        <v>15191485</v>
      </c>
      <c r="B248" s="29" t="s">
        <v>52</v>
      </c>
      <c r="C248" s="30" t="s">
        <v>1423</v>
      </c>
      <c r="D248" s="29" t="s">
        <v>49</v>
      </c>
      <c r="E248" s="31" t="s">
        <v>1424</v>
      </c>
      <c r="F248" s="31" t="s">
        <v>89</v>
      </c>
      <c r="G248" s="31" t="s">
        <v>502</v>
      </c>
      <c r="H248" s="31" t="s">
        <v>1010</v>
      </c>
      <c r="I248" s="31" t="s">
        <v>59</v>
      </c>
      <c r="J248" s="29" t="s">
        <v>43</v>
      </c>
      <c r="K248" s="32">
        <v>27534</v>
      </c>
      <c r="L248" s="32">
        <v>40777</v>
      </c>
      <c r="M248" s="29">
        <v>30</v>
      </c>
      <c r="N248" s="29" t="s">
        <v>294</v>
      </c>
      <c r="O248" s="33" t="s">
        <v>89</v>
      </c>
      <c r="P248" s="34" t="e">
        <f>CONCATENATE([1]!Tabela_FREQUENCIA_05_01_12[[#This Row],[QUANTITATIVO]]," - ",[1]!Tabela_FREQUENCIA_05_01_12[[#This Row],[GERÊNCIA]])</f>
        <v>#REF!</v>
      </c>
      <c r="Q248" s="29">
        <v>1116</v>
      </c>
      <c r="R248" s="29" t="s">
        <v>1425</v>
      </c>
      <c r="S248" s="35">
        <v>25796639838</v>
      </c>
      <c r="T248" s="36">
        <v>28146622</v>
      </c>
      <c r="U248" s="37">
        <v>995536480</v>
      </c>
      <c r="V248" s="31" t="s">
        <v>1426</v>
      </c>
      <c r="W248" s="31" t="s">
        <v>833</v>
      </c>
      <c r="X248" s="31" t="s">
        <v>64</v>
      </c>
      <c r="Y248" s="38">
        <v>7151440</v>
      </c>
    </row>
    <row r="249" spans="1:25" ht="90" x14ac:dyDescent="0.25">
      <c r="A249" s="39">
        <v>14889195</v>
      </c>
      <c r="B249" s="40" t="s">
        <v>52</v>
      </c>
      <c r="C249" s="41" t="s">
        <v>1427</v>
      </c>
      <c r="D249" s="40" t="s">
        <v>101</v>
      </c>
      <c r="E249" s="42" t="s">
        <v>1428</v>
      </c>
      <c r="F249" s="42" t="s">
        <v>89</v>
      </c>
      <c r="G249" s="93"/>
      <c r="H249" s="42"/>
      <c r="I249" s="42" t="s">
        <v>80</v>
      </c>
      <c r="J249" s="40" t="s">
        <v>43</v>
      </c>
      <c r="K249" s="43">
        <v>27879</v>
      </c>
      <c r="L249" s="43">
        <v>40400</v>
      </c>
      <c r="M249" s="40">
        <v>30</v>
      </c>
      <c r="N249" s="40" t="s">
        <v>81</v>
      </c>
      <c r="O249" s="33" t="s">
        <v>89</v>
      </c>
      <c r="P249" s="34" t="e">
        <f>CONCATENATE([1]!Tabela_FREQUENCIA_05_01_12[[#This Row],[QUANTITATIVO]]," - ",[1]!Tabela_FREQUENCIA_05_01_12[[#This Row],[GERÊNCIA]])</f>
        <v>#REF!</v>
      </c>
      <c r="Q249" s="40">
        <v>315</v>
      </c>
      <c r="R249" s="40" t="s">
        <v>1429</v>
      </c>
      <c r="S249" s="44">
        <v>19161011860</v>
      </c>
      <c r="T249" s="45">
        <v>49707095</v>
      </c>
      <c r="U249" s="46">
        <v>966977095</v>
      </c>
      <c r="V249" s="42" t="s">
        <v>1430</v>
      </c>
      <c r="W249" s="42" t="s">
        <v>541</v>
      </c>
      <c r="X249" s="42" t="s">
        <v>64</v>
      </c>
      <c r="Y249" s="47">
        <v>7097130</v>
      </c>
    </row>
    <row r="250" spans="1:25" ht="90" x14ac:dyDescent="0.25">
      <c r="A250" s="28">
        <v>16439211</v>
      </c>
      <c r="B250" s="29" t="s">
        <v>52</v>
      </c>
      <c r="C250" s="30" t="s">
        <v>1431</v>
      </c>
      <c r="D250" s="29" t="s">
        <v>49</v>
      </c>
      <c r="E250" s="31" t="s">
        <v>1432</v>
      </c>
      <c r="F250" s="31" t="s">
        <v>78</v>
      </c>
      <c r="G250" s="31" t="s">
        <v>597</v>
      </c>
      <c r="H250" s="31" t="s">
        <v>598</v>
      </c>
      <c r="I250" s="31" t="s">
        <v>59</v>
      </c>
      <c r="J250" s="29" t="s">
        <v>43</v>
      </c>
      <c r="K250" s="32">
        <v>28195</v>
      </c>
      <c r="L250" s="32">
        <v>41841</v>
      </c>
      <c r="M250" s="29">
        <v>30</v>
      </c>
      <c r="N250" s="29" t="s">
        <v>81</v>
      </c>
      <c r="O250" s="33" t="s">
        <v>78</v>
      </c>
      <c r="P250" s="34" t="e">
        <f>CONCATENATE([1]!Tabela_FREQUENCIA_05_01_12[[#This Row],[QUANTITATIVO]]," - ",[1]!Tabela_FREQUENCIA_05_01_12[[#This Row],[GERÊNCIA]])</f>
        <v>#REF!</v>
      </c>
      <c r="Q250" s="29">
        <v>651</v>
      </c>
      <c r="R250" s="29" t="s">
        <v>1433</v>
      </c>
      <c r="S250" s="35">
        <v>26056134881</v>
      </c>
      <c r="T250" s="36">
        <v>47479171</v>
      </c>
      <c r="U250" s="37" t="s">
        <v>1434</v>
      </c>
      <c r="V250" s="31" t="s">
        <v>1435</v>
      </c>
      <c r="W250" s="31" t="s">
        <v>1436</v>
      </c>
      <c r="X250" s="31" t="s">
        <v>86</v>
      </c>
      <c r="Y250" s="38">
        <v>8616870</v>
      </c>
    </row>
    <row r="251" spans="1:25" ht="75" x14ac:dyDescent="0.25">
      <c r="A251" s="39">
        <v>10509598</v>
      </c>
      <c r="B251" s="40" t="s">
        <v>66</v>
      </c>
      <c r="C251" s="41" t="s">
        <v>1437</v>
      </c>
      <c r="D251" s="40" t="s">
        <v>49</v>
      </c>
      <c r="E251" s="42" t="s">
        <v>1438</v>
      </c>
      <c r="F251" s="42" t="s">
        <v>89</v>
      </c>
      <c r="G251" s="42" t="s">
        <v>91</v>
      </c>
      <c r="H251" s="42" t="s">
        <v>91</v>
      </c>
      <c r="I251" s="42" t="s">
        <v>92</v>
      </c>
      <c r="J251" s="40" t="s">
        <v>137</v>
      </c>
      <c r="K251" s="43">
        <v>26199</v>
      </c>
      <c r="L251" s="43">
        <v>35577</v>
      </c>
      <c r="M251" s="40">
        <v>30</v>
      </c>
      <c r="N251" s="40" t="s">
        <v>60</v>
      </c>
      <c r="O251" s="33" t="s">
        <v>89</v>
      </c>
      <c r="P251" s="34" t="e">
        <f>CONCATENATE([1]!Tabela_FREQUENCIA_05_01_12[[#This Row],[QUANTITATIVO]]," - ",[1]!Tabela_FREQUENCIA_05_01_12[[#This Row],[GERÊNCIA]])</f>
        <v>#REF!</v>
      </c>
      <c r="Q251" s="40">
        <v>742</v>
      </c>
      <c r="R251" s="40" t="s">
        <v>1439</v>
      </c>
      <c r="S251" s="44">
        <v>13408675830</v>
      </c>
      <c r="T251" s="45">
        <v>49645159</v>
      </c>
      <c r="U251" s="46">
        <v>952719032</v>
      </c>
      <c r="V251" s="42" t="s">
        <v>1440</v>
      </c>
      <c r="W251" s="42" t="s">
        <v>63</v>
      </c>
      <c r="X251" s="42" t="s">
        <v>64</v>
      </c>
      <c r="Y251" s="47">
        <v>7051101</v>
      </c>
    </row>
    <row r="252" spans="1:25" ht="75" x14ac:dyDescent="0.25">
      <c r="A252" s="28">
        <v>10089287</v>
      </c>
      <c r="B252" s="29" t="s">
        <v>66</v>
      </c>
      <c r="C252" s="30" t="s">
        <v>1441</v>
      </c>
      <c r="D252" s="29" t="s">
        <v>36</v>
      </c>
      <c r="E252" s="31" t="s">
        <v>1442</v>
      </c>
      <c r="F252" s="31" t="s">
        <v>89</v>
      </c>
      <c r="G252" s="31" t="s">
        <v>707</v>
      </c>
      <c r="H252" s="31" t="s">
        <v>91</v>
      </c>
      <c r="I252" s="31" t="s">
        <v>92</v>
      </c>
      <c r="J252" s="29" t="s">
        <v>137</v>
      </c>
      <c r="K252" s="32">
        <v>28322</v>
      </c>
      <c r="L252" s="32">
        <v>35489</v>
      </c>
      <c r="M252" s="29">
        <v>30</v>
      </c>
      <c r="N252" s="29" t="s">
        <v>93</v>
      </c>
      <c r="O252" s="33" t="s">
        <v>89</v>
      </c>
      <c r="P252" s="34" t="e">
        <f>CONCATENATE([1]!Tabela_FREQUENCIA_05_01_12[[#This Row],[QUANTITATIVO]]," - ",[1]!Tabela_FREQUENCIA_05_01_12[[#This Row],[GERÊNCIA]])</f>
        <v>#REF!</v>
      </c>
      <c r="Q252" s="29">
        <v>326</v>
      </c>
      <c r="R252" s="29" t="s">
        <v>1443</v>
      </c>
      <c r="S252" s="35">
        <v>26198265862</v>
      </c>
      <c r="T252" s="36">
        <v>24849180</v>
      </c>
      <c r="U252" s="37" t="s">
        <v>1444</v>
      </c>
      <c r="V252" s="31" t="s">
        <v>1445</v>
      </c>
      <c r="W252" s="31" t="s">
        <v>1446</v>
      </c>
      <c r="X252" s="31" t="s">
        <v>64</v>
      </c>
      <c r="Y252" s="38">
        <v>7241110</v>
      </c>
    </row>
    <row r="253" spans="1:25" ht="90" x14ac:dyDescent="0.25">
      <c r="A253" s="39">
        <v>9418921</v>
      </c>
      <c r="B253" s="40" t="s">
        <v>52</v>
      </c>
      <c r="C253" s="41" t="s">
        <v>1447</v>
      </c>
      <c r="D253" s="40" t="s">
        <v>49</v>
      </c>
      <c r="E253" s="42" t="s">
        <v>1448</v>
      </c>
      <c r="F253" s="42" t="s">
        <v>56</v>
      </c>
      <c r="G253" s="42" t="s">
        <v>1449</v>
      </c>
      <c r="H253" s="42" t="s">
        <v>1449</v>
      </c>
      <c r="I253" s="42" t="s">
        <v>42</v>
      </c>
      <c r="J253" s="40" t="s">
        <v>43</v>
      </c>
      <c r="K253" s="43">
        <v>27474</v>
      </c>
      <c r="L253" s="43">
        <v>34505</v>
      </c>
      <c r="M253" s="40">
        <v>30</v>
      </c>
      <c r="N253" s="40" t="s">
        <v>161</v>
      </c>
      <c r="O253" s="33" t="s">
        <v>56</v>
      </c>
      <c r="P253" s="34" t="e">
        <f>CONCATENATE([1]!Tabela_FREQUENCIA_05_01_12[[#This Row],[QUANTITATIVO]]," - ",[1]!Tabela_FREQUENCIA_05_01_12[[#This Row],[GERÊNCIA]])</f>
        <v>#REF!</v>
      </c>
      <c r="Q253" s="40">
        <v>769</v>
      </c>
      <c r="R253" s="40" t="s">
        <v>1450</v>
      </c>
      <c r="S253" s="44">
        <v>19612209898</v>
      </c>
      <c r="T253" s="45">
        <v>24688478</v>
      </c>
      <c r="U253" s="46">
        <v>981647761</v>
      </c>
      <c r="V253" s="42" t="s">
        <v>1451</v>
      </c>
      <c r="W253" s="42" t="s">
        <v>1452</v>
      </c>
      <c r="X253" s="42" t="s">
        <v>64</v>
      </c>
      <c r="Y253" s="47">
        <v>7114370</v>
      </c>
    </row>
    <row r="254" spans="1:25" ht="90" x14ac:dyDescent="0.25">
      <c r="A254" s="28">
        <v>8696779</v>
      </c>
      <c r="B254" s="29" t="s">
        <v>66</v>
      </c>
      <c r="C254" s="30" t="s">
        <v>1453</v>
      </c>
      <c r="D254" s="29" t="s">
        <v>101</v>
      </c>
      <c r="E254" s="31" t="s">
        <v>1454</v>
      </c>
      <c r="F254" s="31" t="s">
        <v>103</v>
      </c>
      <c r="G254" s="31" t="s">
        <v>243</v>
      </c>
      <c r="H254" s="31" t="s">
        <v>243</v>
      </c>
      <c r="I254" s="31" t="s">
        <v>42</v>
      </c>
      <c r="J254" s="29" t="s">
        <v>137</v>
      </c>
      <c r="K254" s="32">
        <v>27024</v>
      </c>
      <c r="L254" s="32">
        <v>35857</v>
      </c>
      <c r="M254" s="29">
        <v>30</v>
      </c>
      <c r="N254" s="29" t="s">
        <v>60</v>
      </c>
      <c r="O254" s="33" t="s">
        <v>103</v>
      </c>
      <c r="P254" s="34" t="e">
        <f>CONCATENATE([1]!Tabela_FREQUENCIA_05_01_12[[#This Row],[QUANTITATIVO]]," - ",[1]!Tabela_FREQUENCIA_05_01_12[[#This Row],[GERÊNCIA]])</f>
        <v>#REF!</v>
      </c>
      <c r="Q254" s="29">
        <v>200</v>
      </c>
      <c r="R254" s="29" t="s">
        <v>1455</v>
      </c>
      <c r="S254" s="35">
        <v>18590228800</v>
      </c>
      <c r="T254" s="36">
        <v>24927887</v>
      </c>
      <c r="U254" s="37">
        <v>964765878</v>
      </c>
      <c r="V254" s="31" t="s">
        <v>1456</v>
      </c>
      <c r="W254" s="31" t="s">
        <v>1457</v>
      </c>
      <c r="X254" s="31" t="s">
        <v>64</v>
      </c>
      <c r="Y254" s="38">
        <v>7230450</v>
      </c>
    </row>
    <row r="255" spans="1:25" ht="90" x14ac:dyDescent="0.25">
      <c r="A255" s="39">
        <v>16662866</v>
      </c>
      <c r="B255" s="40">
        <v>1</v>
      </c>
      <c r="C255" s="41">
        <v>33243586</v>
      </c>
      <c r="D255" s="40">
        <v>6</v>
      </c>
      <c r="E255" s="42" t="s">
        <v>1458</v>
      </c>
      <c r="F255" s="42" t="s">
        <v>220</v>
      </c>
      <c r="G255" s="42" t="s">
        <v>261</v>
      </c>
      <c r="H255" s="42" t="s">
        <v>145</v>
      </c>
      <c r="I255" s="42" t="s">
        <v>59</v>
      </c>
      <c r="J255" s="40" t="s">
        <v>43</v>
      </c>
      <c r="K255" s="43">
        <v>30194</v>
      </c>
      <c r="L255" s="43">
        <v>42283</v>
      </c>
      <c r="M255" s="41">
        <v>30</v>
      </c>
      <c r="N255" s="43" t="s">
        <v>405</v>
      </c>
      <c r="O255" s="33" t="s">
        <v>220</v>
      </c>
      <c r="P255" s="34" t="e">
        <f>CONCATENATE([1]!Tabela_FREQUENCIA_05_01_12[[#This Row],[QUANTITATIVO]]," - ",[1]!Tabela_FREQUENCIA_05_01_12[[#This Row],[GERÊNCIA]])</f>
        <v>#REF!</v>
      </c>
      <c r="Q255" s="41">
        <v>76</v>
      </c>
      <c r="R255" s="40">
        <v>12742960777</v>
      </c>
      <c r="S255" s="44">
        <v>21725043866</v>
      </c>
      <c r="T255" s="45">
        <v>35360621</v>
      </c>
      <c r="U255" s="46">
        <v>982823832</v>
      </c>
      <c r="V255" s="113" t="s">
        <v>1459</v>
      </c>
      <c r="W255" s="42" t="s">
        <v>156</v>
      </c>
      <c r="X255" s="42" t="s">
        <v>64</v>
      </c>
      <c r="Y255" s="47">
        <v>7022200</v>
      </c>
    </row>
    <row r="256" spans="1:25" ht="90" x14ac:dyDescent="0.25">
      <c r="A256" s="28">
        <v>11533146</v>
      </c>
      <c r="B256" s="29" t="s">
        <v>175</v>
      </c>
      <c r="C256" s="30" t="s">
        <v>1460</v>
      </c>
      <c r="D256" s="29" t="s">
        <v>206</v>
      </c>
      <c r="E256" s="31" t="s">
        <v>1461</v>
      </c>
      <c r="F256" s="31" t="s">
        <v>1138</v>
      </c>
      <c r="G256" s="31" t="s">
        <v>544</v>
      </c>
      <c r="H256" s="31" t="s">
        <v>544</v>
      </c>
      <c r="I256" s="31" t="s">
        <v>115</v>
      </c>
      <c r="J256" s="29" t="s">
        <v>137</v>
      </c>
      <c r="K256" s="32">
        <v>27491</v>
      </c>
      <c r="L256" s="32">
        <v>38324</v>
      </c>
      <c r="M256" s="29">
        <v>30</v>
      </c>
      <c r="N256" s="29" t="s">
        <v>60</v>
      </c>
      <c r="O256" s="33" t="s">
        <v>1138</v>
      </c>
      <c r="P256" s="34" t="e">
        <f>CONCATENATE([1]!Tabela_FREQUENCIA_05_01_12[[#This Row],[QUANTITATIVO]]," - ",[1]!Tabela_FREQUENCIA_05_01_12[[#This Row],[GERÊNCIA]])</f>
        <v>#REF!</v>
      </c>
      <c r="Q256" s="29">
        <v>672</v>
      </c>
      <c r="R256" s="29" t="s">
        <v>1462</v>
      </c>
      <c r="S256" s="35">
        <v>24713454842</v>
      </c>
      <c r="T256" s="36">
        <v>39515704</v>
      </c>
      <c r="U256" s="37">
        <v>994248595</v>
      </c>
      <c r="V256" s="31" t="s">
        <v>1463</v>
      </c>
      <c r="W256" s="31" t="s">
        <v>1464</v>
      </c>
      <c r="X256" s="31" t="s">
        <v>142</v>
      </c>
      <c r="Y256" s="38">
        <v>2512010</v>
      </c>
    </row>
    <row r="257" spans="1:25" ht="75" x14ac:dyDescent="0.25">
      <c r="A257" s="39">
        <v>12572275</v>
      </c>
      <c r="B257" s="40" t="s">
        <v>52</v>
      </c>
      <c r="C257" s="41" t="s">
        <v>1465</v>
      </c>
      <c r="D257" s="40" t="s">
        <v>175</v>
      </c>
      <c r="E257" s="42" t="s">
        <v>1466</v>
      </c>
      <c r="F257" s="42" t="s">
        <v>89</v>
      </c>
      <c r="G257" s="42" t="s">
        <v>1270</v>
      </c>
      <c r="H257" s="42" t="s">
        <v>91</v>
      </c>
      <c r="I257" s="42" t="s">
        <v>92</v>
      </c>
      <c r="J257" s="40" t="s">
        <v>137</v>
      </c>
      <c r="K257" s="43">
        <v>26428</v>
      </c>
      <c r="L257" s="43">
        <v>37834</v>
      </c>
      <c r="M257" s="40">
        <v>30</v>
      </c>
      <c r="N257" s="40" t="s">
        <v>508</v>
      </c>
      <c r="O257" s="33" t="s">
        <v>89</v>
      </c>
      <c r="P257" s="34" t="e">
        <f>CONCATENATE([1]!Tabela_FREQUENCIA_05_01_12[[#This Row],[QUANTITATIVO]]," - ",[1]!Tabela_FREQUENCIA_05_01_12[[#This Row],[GERÊNCIA]])</f>
        <v>#REF!</v>
      </c>
      <c r="Q257" s="40">
        <v>924</v>
      </c>
      <c r="R257" s="40" t="s">
        <v>1467</v>
      </c>
      <c r="S257" s="44">
        <v>14711250840</v>
      </c>
      <c r="T257" s="45">
        <v>25854236</v>
      </c>
      <c r="U257" s="46">
        <v>960907133</v>
      </c>
      <c r="V257" s="42" t="s">
        <v>1468</v>
      </c>
      <c r="W257" s="42" t="s">
        <v>1469</v>
      </c>
      <c r="X257" s="42" t="s">
        <v>142</v>
      </c>
      <c r="Y257" s="47">
        <v>8090600</v>
      </c>
    </row>
    <row r="258" spans="1:25" ht="75" x14ac:dyDescent="0.25">
      <c r="A258" s="28">
        <v>13502414</v>
      </c>
      <c r="B258" s="29" t="s">
        <v>38</v>
      </c>
      <c r="C258" s="30" t="s">
        <v>1470</v>
      </c>
      <c r="D258" s="29" t="s">
        <v>66</v>
      </c>
      <c r="E258" s="31" t="s">
        <v>1471</v>
      </c>
      <c r="F258" s="31" t="s">
        <v>220</v>
      </c>
      <c r="G258" s="31" t="s">
        <v>243</v>
      </c>
      <c r="H258" s="31" t="s">
        <v>243</v>
      </c>
      <c r="I258" s="31" t="s">
        <v>42</v>
      </c>
      <c r="J258" s="29" t="s">
        <v>43</v>
      </c>
      <c r="K258" s="32">
        <v>31015</v>
      </c>
      <c r="L258" s="32">
        <v>40508</v>
      </c>
      <c r="M258" s="29">
        <v>30</v>
      </c>
      <c r="N258" s="29" t="s">
        <v>161</v>
      </c>
      <c r="O258" s="33" t="s">
        <v>220</v>
      </c>
      <c r="P258" s="34" t="e">
        <f>CONCATENATE([1]!Tabela_FREQUENCIA_05_01_12[[#This Row],[QUANTITATIVO]]," - ",[1]!Tabela_FREQUENCIA_05_01_12[[#This Row],[GERÊNCIA]])</f>
        <v>#REF!</v>
      </c>
      <c r="Q258" s="29">
        <v>231</v>
      </c>
      <c r="R258" s="29" t="s">
        <v>1472</v>
      </c>
      <c r="S258" s="35">
        <v>32818749832</v>
      </c>
      <c r="T258" s="36">
        <v>24972728</v>
      </c>
      <c r="U258" s="37">
        <v>994158822</v>
      </c>
      <c r="V258" s="31" t="s">
        <v>1473</v>
      </c>
      <c r="W258" s="31" t="s">
        <v>1474</v>
      </c>
      <c r="X258" s="31" t="s">
        <v>64</v>
      </c>
      <c r="Y258" s="38">
        <v>7080070</v>
      </c>
    </row>
    <row r="259" spans="1:25" ht="75" x14ac:dyDescent="0.25">
      <c r="A259" s="39">
        <v>9497201</v>
      </c>
      <c r="B259" s="40" t="s">
        <v>52</v>
      </c>
      <c r="C259" s="41" t="s">
        <v>1475</v>
      </c>
      <c r="D259" s="40" t="s">
        <v>54</v>
      </c>
      <c r="E259" s="42" t="s">
        <v>1476</v>
      </c>
      <c r="F259" s="42" t="s">
        <v>56</v>
      </c>
      <c r="G259" s="42" t="s">
        <v>243</v>
      </c>
      <c r="H259" s="42" t="s">
        <v>243</v>
      </c>
      <c r="I259" s="42" t="s">
        <v>42</v>
      </c>
      <c r="J259" s="40" t="s">
        <v>43</v>
      </c>
      <c r="K259" s="43">
        <v>24925</v>
      </c>
      <c r="L259" s="43">
        <v>34593</v>
      </c>
      <c r="M259" s="40">
        <v>30</v>
      </c>
      <c r="N259" s="40" t="s">
        <v>60</v>
      </c>
      <c r="O259" s="33" t="s">
        <v>56</v>
      </c>
      <c r="P259" s="34" t="e">
        <f>CONCATENATE([1]!Tabela_FREQUENCIA_05_01_12[[#This Row],[QUANTITATIVO]]," - ",[1]!Tabela_FREQUENCIA_05_01_12[[#This Row],[GERÊNCIA]])</f>
        <v>#REF!</v>
      </c>
      <c r="Q259" s="40">
        <v>455</v>
      </c>
      <c r="R259" s="40" t="s">
        <v>1477</v>
      </c>
      <c r="S259" s="44">
        <v>44421230120</v>
      </c>
      <c r="T259" s="45">
        <v>22293314</v>
      </c>
      <c r="U259" s="46">
        <v>945615074</v>
      </c>
      <c r="V259" s="42" t="s">
        <v>1478</v>
      </c>
      <c r="W259" s="42" t="s">
        <v>1479</v>
      </c>
      <c r="X259" s="42" t="s">
        <v>64</v>
      </c>
      <c r="Y259" s="47">
        <v>7152755</v>
      </c>
    </row>
    <row r="260" spans="1:25" ht="90" x14ac:dyDescent="0.25">
      <c r="A260" s="28">
        <v>11096603</v>
      </c>
      <c r="B260" s="29" t="s">
        <v>66</v>
      </c>
      <c r="C260" s="30" t="s">
        <v>1480</v>
      </c>
      <c r="D260" s="29"/>
      <c r="E260" s="31" t="s">
        <v>1481</v>
      </c>
      <c r="F260" s="31" t="s">
        <v>89</v>
      </c>
      <c r="G260" s="31"/>
      <c r="H260" s="31"/>
      <c r="I260" s="31" t="s">
        <v>80</v>
      </c>
      <c r="J260" s="29" t="s">
        <v>43</v>
      </c>
      <c r="K260" s="32">
        <v>23747</v>
      </c>
      <c r="L260" s="32">
        <v>35709</v>
      </c>
      <c r="M260" s="29">
        <v>30</v>
      </c>
      <c r="N260" s="29" t="s">
        <v>81</v>
      </c>
      <c r="O260" s="33" t="s">
        <v>89</v>
      </c>
      <c r="P260" s="34" t="e">
        <f>CONCATENATE([1]!Tabela_FREQUENCIA_05_01_12[[#This Row],[QUANTITATIVO]]," - ",[1]!Tabela_FREQUENCIA_05_01_12[[#This Row],[GERÊNCIA]])</f>
        <v>#REF!</v>
      </c>
      <c r="Q260" s="29">
        <v>567</v>
      </c>
      <c r="R260" s="29" t="s">
        <v>1482</v>
      </c>
      <c r="S260" s="35">
        <v>8472961800</v>
      </c>
      <c r="T260" s="36">
        <v>24849487</v>
      </c>
      <c r="U260" s="37">
        <v>974568346</v>
      </c>
      <c r="V260" s="31" t="s">
        <v>1483</v>
      </c>
      <c r="W260" s="31" t="s">
        <v>141</v>
      </c>
      <c r="X260" s="31" t="s">
        <v>64</v>
      </c>
      <c r="Y260" s="38">
        <v>7270380</v>
      </c>
    </row>
    <row r="261" spans="1:25" ht="90" x14ac:dyDescent="0.25">
      <c r="A261" s="39">
        <v>16504185</v>
      </c>
      <c r="B261" s="40" t="s">
        <v>52</v>
      </c>
      <c r="C261" s="41" t="s">
        <v>1484</v>
      </c>
      <c r="D261" s="40" t="s">
        <v>52</v>
      </c>
      <c r="E261" s="42" t="s">
        <v>1485</v>
      </c>
      <c r="F261" s="42" t="s">
        <v>220</v>
      </c>
      <c r="G261" s="42" t="s">
        <v>604</v>
      </c>
      <c r="H261" s="42" t="s">
        <v>605</v>
      </c>
      <c r="I261" s="42" t="s">
        <v>69</v>
      </c>
      <c r="J261" s="40" t="s">
        <v>43</v>
      </c>
      <c r="K261" s="43">
        <v>33758</v>
      </c>
      <c r="L261" s="43">
        <v>41988</v>
      </c>
      <c r="M261" s="40">
        <v>30</v>
      </c>
      <c r="N261" s="40" t="s">
        <v>60</v>
      </c>
      <c r="O261" s="33" t="s">
        <v>220</v>
      </c>
      <c r="P261" s="34" t="e">
        <f>CONCATENATE([1]!Tabela_FREQUENCIA_05_01_12[[#This Row],[QUANTITATIVO]]," - ",[1]!Tabela_FREQUENCIA_05_01_12[[#This Row],[GERÊNCIA]])</f>
        <v>#REF!</v>
      </c>
      <c r="Q261" s="40">
        <v>125</v>
      </c>
      <c r="R261" s="40" t="s">
        <v>1486</v>
      </c>
      <c r="S261" s="44">
        <v>42484893841</v>
      </c>
      <c r="T261" s="45">
        <v>23583328</v>
      </c>
      <c r="U261" s="46">
        <v>987984112</v>
      </c>
      <c r="V261" s="42" t="s">
        <v>590</v>
      </c>
      <c r="W261" s="42" t="s">
        <v>591</v>
      </c>
      <c r="X261" s="42" t="s">
        <v>64</v>
      </c>
      <c r="Y261" s="47">
        <v>7072185</v>
      </c>
    </row>
    <row r="262" spans="1:25" ht="90" x14ac:dyDescent="0.25">
      <c r="A262" s="28">
        <v>14968794</v>
      </c>
      <c r="B262" s="29" t="s">
        <v>52</v>
      </c>
      <c r="C262" s="30" t="s">
        <v>1487</v>
      </c>
      <c r="D262" s="29" t="s">
        <v>175</v>
      </c>
      <c r="E262" s="31" t="s">
        <v>1488</v>
      </c>
      <c r="F262" s="31" t="s">
        <v>229</v>
      </c>
      <c r="G262" s="31" t="s">
        <v>171</v>
      </c>
      <c r="H262" s="31" t="s">
        <v>171</v>
      </c>
      <c r="I262" s="31" t="s">
        <v>80</v>
      </c>
      <c r="J262" s="29" t="s">
        <v>43</v>
      </c>
      <c r="K262" s="32">
        <v>30467</v>
      </c>
      <c r="L262" s="32">
        <v>40548</v>
      </c>
      <c r="M262" s="29">
        <v>30</v>
      </c>
      <c r="N262" s="29" t="s">
        <v>294</v>
      </c>
      <c r="O262" s="33" t="s">
        <v>229</v>
      </c>
      <c r="P262" s="34" t="e">
        <f>CONCATENATE([1]!Tabela_FREQUENCIA_05_01_12[[#This Row],[QUANTITATIVO]]," - ",[1]!Tabela_FREQUENCIA_05_01_12[[#This Row],[GERÊNCIA]])</f>
        <v>#REF!</v>
      </c>
      <c r="Q262" s="29">
        <v>1032</v>
      </c>
      <c r="R262" s="29" t="s">
        <v>1489</v>
      </c>
      <c r="S262" s="35">
        <v>31522142860</v>
      </c>
      <c r="T262" s="36">
        <v>46554811</v>
      </c>
      <c r="U262" s="37" t="s">
        <v>1490</v>
      </c>
      <c r="V262" s="31" t="s">
        <v>1491</v>
      </c>
      <c r="W262" s="31" t="s">
        <v>1492</v>
      </c>
      <c r="X262" s="31" t="s">
        <v>1129</v>
      </c>
      <c r="Y262" s="38">
        <v>7402850</v>
      </c>
    </row>
    <row r="263" spans="1:25" ht="90" x14ac:dyDescent="0.25">
      <c r="A263" s="39">
        <v>11972373</v>
      </c>
      <c r="B263" s="40" t="s">
        <v>66</v>
      </c>
      <c r="C263" s="41" t="s">
        <v>1493</v>
      </c>
      <c r="D263" s="40" t="s">
        <v>49</v>
      </c>
      <c r="E263" s="42" t="s">
        <v>1494</v>
      </c>
      <c r="F263" s="42" t="s">
        <v>229</v>
      </c>
      <c r="G263" s="42"/>
      <c r="H263" s="93"/>
      <c r="I263" s="42" t="s">
        <v>80</v>
      </c>
      <c r="J263" s="40" t="s">
        <v>137</v>
      </c>
      <c r="K263" s="43">
        <v>27366</v>
      </c>
      <c r="L263" s="43">
        <v>36987</v>
      </c>
      <c r="M263" s="40">
        <v>30</v>
      </c>
      <c r="N263" s="40" t="s">
        <v>294</v>
      </c>
      <c r="O263" s="33" t="s">
        <v>229</v>
      </c>
      <c r="P263" s="34" t="e">
        <f>CONCATENATE([1]!Tabela_FREQUENCIA_05_01_12[[#This Row],[QUANTITATIVO]]," - ",[1]!Tabela_FREQUENCIA_05_01_12[[#This Row],[GERÊNCIA]])</f>
        <v>#REF!</v>
      </c>
      <c r="Q263" s="40">
        <v>515</v>
      </c>
      <c r="R263" s="40" t="s">
        <v>1495</v>
      </c>
      <c r="S263" s="44">
        <v>19616190830</v>
      </c>
      <c r="T263" s="45">
        <v>24434473</v>
      </c>
      <c r="U263" s="46">
        <v>972397205</v>
      </c>
      <c r="V263" s="42" t="s">
        <v>1496</v>
      </c>
      <c r="W263" s="42" t="s">
        <v>1497</v>
      </c>
      <c r="X263" s="42" t="s">
        <v>64</v>
      </c>
      <c r="Y263" s="47">
        <v>7114340</v>
      </c>
    </row>
    <row r="264" spans="1:25" ht="75" x14ac:dyDescent="0.25">
      <c r="A264" s="28">
        <v>12242834</v>
      </c>
      <c r="B264" s="29" t="s">
        <v>52</v>
      </c>
      <c r="C264" s="30" t="s">
        <v>1498</v>
      </c>
      <c r="D264" s="29" t="s">
        <v>36</v>
      </c>
      <c r="E264" s="31" t="s">
        <v>1499</v>
      </c>
      <c r="F264" s="31" t="s">
        <v>652</v>
      </c>
      <c r="G264" s="31" t="s">
        <v>376</v>
      </c>
      <c r="H264" s="31" t="s">
        <v>283</v>
      </c>
      <c r="I264" s="31" t="s">
        <v>115</v>
      </c>
      <c r="J264" s="29" t="s">
        <v>137</v>
      </c>
      <c r="K264" s="32">
        <v>27464</v>
      </c>
      <c r="L264" s="32">
        <v>37378</v>
      </c>
      <c r="M264" s="29">
        <v>20</v>
      </c>
      <c r="N264" s="29" t="s">
        <v>1500</v>
      </c>
      <c r="O264" s="33" t="s">
        <v>652</v>
      </c>
      <c r="P264" s="34" t="e">
        <f>CONCATENATE([1]!Tabela_FREQUENCIA_05_01_12[[#This Row],[QUANTITATIVO]]," - ",[1]!Tabela_FREQUENCIA_05_01_12[[#This Row],[GERÊNCIA]])</f>
        <v>#REF!</v>
      </c>
      <c r="Q264" s="29">
        <v>153</v>
      </c>
      <c r="R264" s="29" t="s">
        <v>1501</v>
      </c>
      <c r="S264" s="35">
        <v>18926424847</v>
      </c>
      <c r="T264" s="36">
        <v>29493923</v>
      </c>
      <c r="U264" s="37">
        <v>997217656</v>
      </c>
      <c r="V264" s="31" t="s">
        <v>1502</v>
      </c>
      <c r="W264" s="31" t="s">
        <v>637</v>
      </c>
      <c r="X264" s="31" t="s">
        <v>142</v>
      </c>
      <c r="Y264" s="38">
        <v>2246100</v>
      </c>
    </row>
    <row r="265" spans="1:25" ht="135" x14ac:dyDescent="0.25">
      <c r="A265" s="39">
        <v>15037897</v>
      </c>
      <c r="B265" s="40" t="s">
        <v>52</v>
      </c>
      <c r="C265" s="41" t="s">
        <v>1503</v>
      </c>
      <c r="D265" s="40" t="s">
        <v>206</v>
      </c>
      <c r="E265" s="42" t="s">
        <v>1504</v>
      </c>
      <c r="F265" s="42" t="s">
        <v>220</v>
      </c>
      <c r="G265" s="42" t="s">
        <v>587</v>
      </c>
      <c r="H265" s="42" t="s">
        <v>587</v>
      </c>
      <c r="I265" s="42" t="s">
        <v>588</v>
      </c>
      <c r="J265" s="40" t="s">
        <v>43</v>
      </c>
      <c r="K265" s="43">
        <v>31364</v>
      </c>
      <c r="L265" s="43">
        <v>40616</v>
      </c>
      <c r="M265" s="40">
        <v>30</v>
      </c>
      <c r="N265" s="40" t="s">
        <v>93</v>
      </c>
      <c r="O265" s="33" t="s">
        <v>220</v>
      </c>
      <c r="P265" s="34" t="e">
        <f>CONCATENATE([1]!Tabela_FREQUENCIA_05_01_12[[#This Row],[QUANTITATIVO]]," - ",[1]!Tabela_FREQUENCIA_05_01_12[[#This Row],[GERÊNCIA]])</f>
        <v>#REF!</v>
      </c>
      <c r="Q265" s="40">
        <v>1083</v>
      </c>
      <c r="R265" s="40" t="s">
        <v>1505</v>
      </c>
      <c r="S265" s="44">
        <v>34214244893</v>
      </c>
      <c r="T265" s="45">
        <v>49621765</v>
      </c>
      <c r="U265" s="46">
        <v>959890869</v>
      </c>
      <c r="V265" s="42" t="s">
        <v>1506</v>
      </c>
      <c r="W265" s="42" t="s">
        <v>1507</v>
      </c>
      <c r="X265" s="42" t="s">
        <v>64</v>
      </c>
      <c r="Y265" s="47">
        <v>7243180</v>
      </c>
    </row>
    <row r="266" spans="1:25" ht="60" x14ac:dyDescent="0.25">
      <c r="A266" s="28">
        <v>16225776</v>
      </c>
      <c r="B266" s="29" t="s">
        <v>52</v>
      </c>
      <c r="C266" s="30" t="s">
        <v>1508</v>
      </c>
      <c r="D266" s="29" t="s">
        <v>101</v>
      </c>
      <c r="E266" s="31" t="s">
        <v>1509</v>
      </c>
      <c r="F266" s="31" t="s">
        <v>268</v>
      </c>
      <c r="G266" s="31" t="s">
        <v>342</v>
      </c>
      <c r="H266" s="31" t="s">
        <v>343</v>
      </c>
      <c r="I266" s="31" t="s">
        <v>59</v>
      </c>
      <c r="J266" s="29" t="s">
        <v>43</v>
      </c>
      <c r="K266" s="32">
        <v>30575</v>
      </c>
      <c r="L266" s="32">
        <v>41603</v>
      </c>
      <c r="M266" s="29">
        <v>20</v>
      </c>
      <c r="N266" s="29" t="s">
        <v>1510</v>
      </c>
      <c r="O266" s="33" t="s">
        <v>268</v>
      </c>
      <c r="P266" s="34" t="e">
        <f>CONCATENATE([1]!Tabela_FREQUENCIA_05_01_12[[#This Row],[QUANTITATIVO]]," - ",[1]!Tabela_FREQUENCIA_05_01_12[[#This Row],[GERÊNCIA]])</f>
        <v>#REF!</v>
      </c>
      <c r="Q266" s="29">
        <v>253</v>
      </c>
      <c r="R266" s="29" t="s">
        <v>1511</v>
      </c>
      <c r="S266" s="35">
        <v>31537664875</v>
      </c>
      <c r="T266" s="36">
        <v>24311547</v>
      </c>
      <c r="U266" s="37">
        <v>953472252</v>
      </c>
      <c r="V266" s="31" t="s">
        <v>1512</v>
      </c>
      <c r="W266" s="31" t="s">
        <v>164</v>
      </c>
      <c r="X266" s="31" t="s">
        <v>64</v>
      </c>
      <c r="Y266" s="38">
        <v>7170170</v>
      </c>
    </row>
    <row r="267" spans="1:25" ht="60" x14ac:dyDescent="0.25">
      <c r="A267" s="39">
        <v>15107322</v>
      </c>
      <c r="B267" s="40">
        <v>1</v>
      </c>
      <c r="C267" s="41">
        <v>28116333</v>
      </c>
      <c r="D267" s="40">
        <v>9</v>
      </c>
      <c r="E267" s="116" t="s">
        <v>1513</v>
      </c>
      <c r="F267" s="42" t="s">
        <v>1514</v>
      </c>
      <c r="G267" s="116" t="s">
        <v>604</v>
      </c>
      <c r="H267" s="42" t="s">
        <v>605</v>
      </c>
      <c r="I267" s="42" t="s">
        <v>69</v>
      </c>
      <c r="J267" s="40" t="s">
        <v>43</v>
      </c>
      <c r="K267" s="43">
        <v>28921</v>
      </c>
      <c r="L267" s="43">
        <v>42541</v>
      </c>
      <c r="M267" s="40">
        <v>40</v>
      </c>
      <c r="N267" s="40" t="s">
        <v>484</v>
      </c>
      <c r="O267" s="33"/>
      <c r="P267" s="34" t="e">
        <f>CONCATENATE([1]!Tabela_FREQUENCIA_05_01_12[[#This Row],[QUANTITATIVO]]," - ",[1]!Tabela_FREQUENCIA_05_01_12[[#This Row],[GERÊNCIA]])</f>
        <v>#REF!</v>
      </c>
      <c r="Q267" s="41"/>
      <c r="R267" s="40">
        <v>13548813819</v>
      </c>
      <c r="S267" s="44">
        <v>26807842864</v>
      </c>
      <c r="T267" s="45">
        <v>24517380</v>
      </c>
      <c r="U267" s="46">
        <v>999006188</v>
      </c>
      <c r="V267" s="113" t="s">
        <v>1515</v>
      </c>
      <c r="W267" s="42" t="s">
        <v>63</v>
      </c>
      <c r="X267" s="42" t="s">
        <v>64</v>
      </c>
      <c r="Y267" s="47">
        <v>7055040</v>
      </c>
    </row>
    <row r="268" spans="1:25" ht="105" x14ac:dyDescent="0.25">
      <c r="A268" s="28">
        <v>14904305</v>
      </c>
      <c r="B268" s="29" t="s">
        <v>66</v>
      </c>
      <c r="C268" s="30" t="s">
        <v>1516</v>
      </c>
      <c r="D268" s="29" t="s">
        <v>121</v>
      </c>
      <c r="E268" s="31" t="s">
        <v>1517</v>
      </c>
      <c r="F268" s="31" t="s">
        <v>268</v>
      </c>
      <c r="G268" s="31" t="s">
        <v>79</v>
      </c>
      <c r="H268" s="31" t="s">
        <v>79</v>
      </c>
      <c r="I268" s="31" t="s">
        <v>80</v>
      </c>
      <c r="J268" s="29" t="s">
        <v>43</v>
      </c>
      <c r="K268" s="32">
        <v>27650</v>
      </c>
      <c r="L268" s="32">
        <v>40534</v>
      </c>
      <c r="M268" s="29">
        <v>20</v>
      </c>
      <c r="N268" s="29" t="s">
        <v>1518</v>
      </c>
      <c r="O268" s="33" t="s">
        <v>268</v>
      </c>
      <c r="P268" s="34" t="e">
        <f>CONCATENATE([1]!Tabela_FREQUENCIA_05_01_12[[#This Row],[QUANTITATIVO]]," - ",[1]!Tabela_FREQUENCIA_05_01_12[[#This Row],[GERÊNCIA]])</f>
        <v>#REF!</v>
      </c>
      <c r="Q268" s="29">
        <v>1040</v>
      </c>
      <c r="R268" s="29" t="s">
        <v>1519</v>
      </c>
      <c r="S268" s="35">
        <v>19479056860</v>
      </c>
      <c r="T268" s="36">
        <v>23048276</v>
      </c>
      <c r="U268" s="37">
        <v>982121850</v>
      </c>
      <c r="V268" s="31" t="s">
        <v>1520</v>
      </c>
      <c r="W268" s="31" t="s">
        <v>1521</v>
      </c>
      <c r="X268" s="31" t="s">
        <v>64</v>
      </c>
      <c r="Y268" s="38">
        <v>7124000</v>
      </c>
    </row>
    <row r="269" spans="1:25" ht="90" x14ac:dyDescent="0.25">
      <c r="A269" s="39">
        <v>11338015</v>
      </c>
      <c r="B269" s="40" t="s">
        <v>66</v>
      </c>
      <c r="C269" s="41" t="s">
        <v>1522</v>
      </c>
      <c r="D269" s="40" t="s">
        <v>38</v>
      </c>
      <c r="E269" s="42" t="s">
        <v>1523</v>
      </c>
      <c r="F269" s="42" t="s">
        <v>316</v>
      </c>
      <c r="G269" s="42" t="s">
        <v>739</v>
      </c>
      <c r="H269" s="42" t="s">
        <v>739</v>
      </c>
      <c r="I269" s="42" t="s">
        <v>80</v>
      </c>
      <c r="J269" s="40" t="s">
        <v>43</v>
      </c>
      <c r="K269" s="43">
        <v>28574</v>
      </c>
      <c r="L269" s="43">
        <v>40758</v>
      </c>
      <c r="M269" s="40">
        <v>30</v>
      </c>
      <c r="N269" s="40" t="s">
        <v>60</v>
      </c>
      <c r="O269" s="33" t="s">
        <v>229</v>
      </c>
      <c r="P269" s="34" t="e">
        <f>CONCATENATE([1]!Tabela_FREQUENCIA_05_01_12[[#This Row],[QUANTITATIVO]]," - ",[1]!Tabela_FREQUENCIA_05_01_12[[#This Row],[GERÊNCIA]])</f>
        <v>#REF!</v>
      </c>
      <c r="Q269" s="40">
        <v>637</v>
      </c>
      <c r="R269" s="40" t="s">
        <v>1524</v>
      </c>
      <c r="S269" s="44">
        <v>28328721821</v>
      </c>
      <c r="T269" s="45">
        <v>28120368</v>
      </c>
      <c r="U269" s="46">
        <v>956471005</v>
      </c>
      <c r="V269" s="42" t="s">
        <v>1525</v>
      </c>
      <c r="W269" s="42" t="s">
        <v>1526</v>
      </c>
      <c r="X269" s="42" t="s">
        <v>64</v>
      </c>
      <c r="Y269" s="47">
        <v>7243380</v>
      </c>
    </row>
    <row r="270" spans="1:25" ht="75" x14ac:dyDescent="0.25">
      <c r="A270" s="28">
        <v>10509628</v>
      </c>
      <c r="B270" s="29" t="s">
        <v>66</v>
      </c>
      <c r="C270" s="30" t="s">
        <v>1527</v>
      </c>
      <c r="D270" s="29"/>
      <c r="E270" s="31" t="s">
        <v>1528</v>
      </c>
      <c r="F270" s="31" t="s">
        <v>89</v>
      </c>
      <c r="G270" s="31" t="s">
        <v>1209</v>
      </c>
      <c r="H270" s="31" t="s">
        <v>425</v>
      </c>
      <c r="I270" s="31" t="s">
        <v>59</v>
      </c>
      <c r="J270" s="29" t="s">
        <v>137</v>
      </c>
      <c r="K270" s="32">
        <v>25819</v>
      </c>
      <c r="L270" s="32">
        <v>36241</v>
      </c>
      <c r="M270" s="29">
        <v>30</v>
      </c>
      <c r="N270" s="29" t="s">
        <v>60</v>
      </c>
      <c r="O270" s="33" t="s">
        <v>89</v>
      </c>
      <c r="P270" s="34" t="e">
        <f>CONCATENATE([1]!Tabela_FREQUENCIA_05_01_12[[#This Row],[QUANTITATIVO]]," - ",[1]!Tabela_FREQUENCIA_05_01_12[[#This Row],[GERÊNCIA]])</f>
        <v>#REF!</v>
      </c>
      <c r="Q270" s="29">
        <v>722</v>
      </c>
      <c r="R270" s="29" t="s">
        <v>1529</v>
      </c>
      <c r="S270" s="35">
        <v>15171811865</v>
      </c>
      <c r="T270" s="36">
        <v>24427565</v>
      </c>
      <c r="U270" s="37"/>
      <c r="V270" s="31" t="s">
        <v>1530</v>
      </c>
      <c r="W270" s="31" t="s">
        <v>156</v>
      </c>
      <c r="X270" s="31" t="s">
        <v>64</v>
      </c>
      <c r="Y270" s="38">
        <v>7060030</v>
      </c>
    </row>
    <row r="271" spans="1:25" ht="105" x14ac:dyDescent="0.25">
      <c r="A271" s="58">
        <v>3337108</v>
      </c>
      <c r="B271" s="49" t="s">
        <v>52</v>
      </c>
      <c r="C271" s="50" t="s">
        <v>1531</v>
      </c>
      <c r="D271" s="49" t="s">
        <v>175</v>
      </c>
      <c r="E271" s="51" t="s">
        <v>1532</v>
      </c>
      <c r="F271" s="51" t="s">
        <v>103</v>
      </c>
      <c r="G271" s="51" t="s">
        <v>41</v>
      </c>
      <c r="H271" s="51" t="s">
        <v>41</v>
      </c>
      <c r="I271" s="51" t="s">
        <v>42</v>
      </c>
      <c r="J271" s="49" t="s">
        <v>137</v>
      </c>
      <c r="K271" s="52">
        <v>20958</v>
      </c>
      <c r="L271" s="52">
        <v>34046</v>
      </c>
      <c r="M271" s="49">
        <v>30</v>
      </c>
      <c r="N271" s="49" t="s">
        <v>161</v>
      </c>
      <c r="O271" s="51" t="s">
        <v>107</v>
      </c>
      <c r="P271" s="53" t="e">
        <f>CONCATENATE([1]!Tabela_FREQUENCIA_05_01_12[[#This Row],[QUANTITATIVO]]," - ",[1]!Tabela_FREQUENCIA_05_01_12[[#This Row],[GERÊNCIA]])</f>
        <v>#REF!</v>
      </c>
      <c r="Q271" s="49">
        <v>205</v>
      </c>
      <c r="R271" s="49" t="s">
        <v>1533</v>
      </c>
      <c r="S271" s="54">
        <v>439841852</v>
      </c>
      <c r="T271" s="55">
        <v>24212177</v>
      </c>
      <c r="U271" s="56">
        <v>987702744</v>
      </c>
      <c r="V271" s="51" t="s">
        <v>1534</v>
      </c>
      <c r="W271" s="51" t="s">
        <v>1535</v>
      </c>
      <c r="X271" s="51" t="s">
        <v>64</v>
      </c>
      <c r="Y271" s="57">
        <v>7050010</v>
      </c>
    </row>
    <row r="272" spans="1:25" ht="60" x14ac:dyDescent="0.25">
      <c r="A272" s="28">
        <v>8194312</v>
      </c>
      <c r="B272" s="29" t="s">
        <v>52</v>
      </c>
      <c r="C272" s="30" t="s">
        <v>1536</v>
      </c>
      <c r="D272" s="29" t="s">
        <v>121</v>
      </c>
      <c r="E272" s="31" t="s">
        <v>1537</v>
      </c>
      <c r="F272" s="31" t="s">
        <v>135</v>
      </c>
      <c r="G272" s="31" t="s">
        <v>243</v>
      </c>
      <c r="H272" s="31" t="s">
        <v>243</v>
      </c>
      <c r="I272" s="31" t="s">
        <v>42</v>
      </c>
      <c r="J272" s="29" t="s">
        <v>106</v>
      </c>
      <c r="K272" s="32">
        <v>19652</v>
      </c>
      <c r="L272" s="32">
        <v>33764</v>
      </c>
      <c r="M272" s="29">
        <v>30</v>
      </c>
      <c r="N272" s="29" t="s">
        <v>161</v>
      </c>
      <c r="O272" s="33" t="s">
        <v>135</v>
      </c>
      <c r="P272" s="34" t="e">
        <f>CONCATENATE([1]!Tabela_FREQUENCIA_05_01_12[[#This Row],[QUANTITATIVO]]," - ",[1]!Tabela_FREQUENCIA_05_01_12[[#This Row],[GERÊNCIA]])</f>
        <v>#REF!</v>
      </c>
      <c r="Q272" s="29">
        <v>644</v>
      </c>
      <c r="R272" s="29" t="s">
        <v>1538</v>
      </c>
      <c r="S272" s="35">
        <v>87845652849</v>
      </c>
      <c r="T272" s="36">
        <v>24225038</v>
      </c>
      <c r="U272" s="37">
        <v>996766881</v>
      </c>
      <c r="V272" s="31" t="s">
        <v>1539</v>
      </c>
      <c r="W272" s="31" t="s">
        <v>1540</v>
      </c>
      <c r="X272" s="31" t="s">
        <v>64</v>
      </c>
      <c r="Y272" s="38">
        <v>7024181</v>
      </c>
    </row>
    <row r="273" spans="1:25" ht="105" x14ac:dyDescent="0.25">
      <c r="A273" s="39">
        <v>9616597</v>
      </c>
      <c r="B273" s="40" t="s">
        <v>49</v>
      </c>
      <c r="C273" s="41" t="s">
        <v>1541</v>
      </c>
      <c r="D273" s="40" t="s">
        <v>101</v>
      </c>
      <c r="E273" s="42" t="s">
        <v>1542</v>
      </c>
      <c r="F273" s="42" t="s">
        <v>40</v>
      </c>
      <c r="G273" s="42" t="s">
        <v>317</v>
      </c>
      <c r="H273" s="42" t="s">
        <v>199</v>
      </c>
      <c r="I273" s="42" t="s">
        <v>92</v>
      </c>
      <c r="J273" s="40" t="s">
        <v>43</v>
      </c>
      <c r="K273" s="43">
        <v>25024</v>
      </c>
      <c r="L273" s="43">
        <v>35500</v>
      </c>
      <c r="M273" s="40">
        <v>20</v>
      </c>
      <c r="N273" s="40" t="s">
        <v>1543</v>
      </c>
      <c r="O273" s="33" t="s">
        <v>40</v>
      </c>
      <c r="P273" s="34" t="e">
        <f>CONCATENATE([1]!Tabela_FREQUENCIA_05_01_12[[#This Row],[QUANTITATIVO]]," - ",[1]!Tabela_FREQUENCIA_05_01_12[[#This Row],[GERÊNCIA]])</f>
        <v>#REF!</v>
      </c>
      <c r="Q273" s="40">
        <v>419</v>
      </c>
      <c r="R273" s="40" t="s">
        <v>1544</v>
      </c>
      <c r="S273" s="44">
        <v>12066213896</v>
      </c>
      <c r="T273" s="45">
        <v>24402887</v>
      </c>
      <c r="U273" s="46">
        <v>993860653</v>
      </c>
      <c r="V273" s="42" t="s">
        <v>1545</v>
      </c>
      <c r="W273" s="42" t="s">
        <v>1546</v>
      </c>
      <c r="X273" s="42" t="s">
        <v>64</v>
      </c>
      <c r="Y273" s="47">
        <v>7020240</v>
      </c>
    </row>
    <row r="274" spans="1:25" ht="105" x14ac:dyDescent="0.25">
      <c r="A274" s="28">
        <v>9616597</v>
      </c>
      <c r="B274" s="29" t="s">
        <v>38</v>
      </c>
      <c r="C274" s="30" t="s">
        <v>1541</v>
      </c>
      <c r="D274" s="29" t="s">
        <v>101</v>
      </c>
      <c r="E274" s="31" t="s">
        <v>1547</v>
      </c>
      <c r="F274" s="31" t="s">
        <v>40</v>
      </c>
      <c r="G274" s="31" t="s">
        <v>317</v>
      </c>
      <c r="H274" s="31" t="s">
        <v>237</v>
      </c>
      <c r="I274" s="31" t="s">
        <v>92</v>
      </c>
      <c r="J274" s="29" t="s">
        <v>137</v>
      </c>
      <c r="K274" s="32">
        <v>25024</v>
      </c>
      <c r="L274" s="32">
        <v>35082</v>
      </c>
      <c r="M274" s="29">
        <v>20</v>
      </c>
      <c r="N274" s="29" t="s">
        <v>1548</v>
      </c>
      <c r="O274" s="33" t="s">
        <v>40</v>
      </c>
      <c r="P274" s="34" t="e">
        <f>CONCATENATE([1]!Tabela_FREQUENCIA_05_01_12[[#This Row],[QUANTITATIVO]]," - ",[1]!Tabela_FREQUENCIA_05_01_12[[#This Row],[GERÊNCIA]])</f>
        <v>#REF!</v>
      </c>
      <c r="Q274" s="29">
        <v>612</v>
      </c>
      <c r="R274" s="29" t="s">
        <v>1544</v>
      </c>
      <c r="S274" s="35">
        <v>12066213896</v>
      </c>
      <c r="T274" s="36">
        <v>24402887</v>
      </c>
      <c r="U274" s="37">
        <v>993860653</v>
      </c>
      <c r="V274" s="31" t="s">
        <v>1545</v>
      </c>
      <c r="W274" s="31" t="s">
        <v>1546</v>
      </c>
      <c r="X274" s="31" t="s">
        <v>64</v>
      </c>
      <c r="Y274" s="38">
        <v>7020240</v>
      </c>
    </row>
    <row r="275" spans="1:25" ht="105" x14ac:dyDescent="0.25">
      <c r="A275" s="39">
        <v>9816847</v>
      </c>
      <c r="B275" s="40" t="s">
        <v>206</v>
      </c>
      <c r="C275" s="41" t="s">
        <v>1549</v>
      </c>
      <c r="D275" s="40" t="s">
        <v>66</v>
      </c>
      <c r="E275" s="42" t="s">
        <v>1550</v>
      </c>
      <c r="F275" s="42" t="s">
        <v>268</v>
      </c>
      <c r="G275" s="42" t="s">
        <v>1551</v>
      </c>
      <c r="H275" s="42" t="s">
        <v>1551</v>
      </c>
      <c r="I275" s="42" t="s">
        <v>1552</v>
      </c>
      <c r="J275" s="40" t="s">
        <v>43</v>
      </c>
      <c r="K275" s="43">
        <v>25049</v>
      </c>
      <c r="L275" s="43">
        <v>39527</v>
      </c>
      <c r="M275" s="40">
        <v>20</v>
      </c>
      <c r="N275" s="40" t="s">
        <v>1553</v>
      </c>
      <c r="O275" s="33" t="s">
        <v>268</v>
      </c>
      <c r="P275" s="34" t="e">
        <f>CONCATENATE([1]!Tabela_FREQUENCIA_05_01_12[[#This Row],[QUANTITATIVO]]," - ",[1]!Tabela_FREQUENCIA_05_01_12[[#This Row],[GERÊNCIA]])</f>
        <v>#REF!</v>
      </c>
      <c r="Q275" s="40">
        <v>972</v>
      </c>
      <c r="R275" s="40" t="s">
        <v>1554</v>
      </c>
      <c r="S275" s="44">
        <v>10671377850</v>
      </c>
      <c r="T275" s="45"/>
      <c r="U275" s="46" t="s">
        <v>1555</v>
      </c>
      <c r="V275" s="42" t="s">
        <v>1556</v>
      </c>
      <c r="W275" s="42" t="s">
        <v>1557</v>
      </c>
      <c r="X275" s="42" t="s">
        <v>64</v>
      </c>
      <c r="Y275" s="47">
        <v>7042000</v>
      </c>
    </row>
    <row r="276" spans="1:25" ht="90" x14ac:dyDescent="0.25">
      <c r="A276" s="28">
        <v>9816847</v>
      </c>
      <c r="B276" s="29" t="s">
        <v>49</v>
      </c>
      <c r="C276" s="30" t="s">
        <v>1549</v>
      </c>
      <c r="D276" s="29" t="s">
        <v>66</v>
      </c>
      <c r="E276" s="31" t="s">
        <v>1558</v>
      </c>
      <c r="F276" s="31" t="s">
        <v>40</v>
      </c>
      <c r="G276" s="31"/>
      <c r="H276" s="31"/>
      <c r="I276" s="31" t="s">
        <v>80</v>
      </c>
      <c r="J276" s="29" t="s">
        <v>137</v>
      </c>
      <c r="K276" s="32">
        <v>25049</v>
      </c>
      <c r="L276" s="32">
        <v>37089</v>
      </c>
      <c r="M276" s="29">
        <v>20</v>
      </c>
      <c r="N276" s="29" t="s">
        <v>1559</v>
      </c>
      <c r="O276" s="33" t="s">
        <v>40</v>
      </c>
      <c r="P276" s="34" t="e">
        <f>CONCATENATE([1]!Tabela_FREQUENCIA_05_01_12[[#This Row],[QUANTITATIVO]]," - ",[1]!Tabela_FREQUENCIA_05_01_12[[#This Row],[GERÊNCIA]])</f>
        <v>#REF!</v>
      </c>
      <c r="Q276" s="29">
        <v>835</v>
      </c>
      <c r="R276" s="29" t="s">
        <v>1554</v>
      </c>
      <c r="S276" s="35">
        <v>10671377850</v>
      </c>
      <c r="T276" s="36"/>
      <c r="U276" s="37">
        <v>998152595</v>
      </c>
      <c r="V276" s="31" t="s">
        <v>1560</v>
      </c>
      <c r="W276" s="31" t="s">
        <v>1557</v>
      </c>
      <c r="X276" s="31" t="s">
        <v>64</v>
      </c>
      <c r="Y276" s="38">
        <v>7062152</v>
      </c>
    </row>
    <row r="277" spans="1:25" ht="75" x14ac:dyDescent="0.25">
      <c r="A277" s="39">
        <v>13358182</v>
      </c>
      <c r="B277" s="40" t="s">
        <v>38</v>
      </c>
      <c r="C277" s="41" t="s">
        <v>1561</v>
      </c>
      <c r="D277" s="40" t="s">
        <v>206</v>
      </c>
      <c r="E277" s="42" t="s">
        <v>1562</v>
      </c>
      <c r="F277" s="42" t="s">
        <v>89</v>
      </c>
      <c r="G277" s="42" t="s">
        <v>208</v>
      </c>
      <c r="H277" s="42" t="s">
        <v>91</v>
      </c>
      <c r="I277" s="42" t="s">
        <v>92</v>
      </c>
      <c r="J277" s="40" t="s">
        <v>43</v>
      </c>
      <c r="K277" s="43">
        <v>26064</v>
      </c>
      <c r="L277" s="43">
        <v>39426</v>
      </c>
      <c r="M277" s="40">
        <v>30</v>
      </c>
      <c r="N277" s="40" t="s">
        <v>294</v>
      </c>
      <c r="O277" s="33" t="s">
        <v>89</v>
      </c>
      <c r="P277" s="34" t="e">
        <f>CONCATENATE([1]!Tabela_FREQUENCIA_05_01_12[[#This Row],[QUANTITATIVO]]," - ",[1]!Tabela_FREQUENCIA_05_01_12[[#This Row],[GERÊNCIA]])</f>
        <v>#REF!</v>
      </c>
      <c r="Q277" s="40">
        <v>934</v>
      </c>
      <c r="R277" s="40" t="s">
        <v>1563</v>
      </c>
      <c r="S277" s="44">
        <v>12530053898</v>
      </c>
      <c r="T277" s="45">
        <v>24569553</v>
      </c>
      <c r="U277" s="46">
        <v>975456652</v>
      </c>
      <c r="V277" s="42" t="s">
        <v>1564</v>
      </c>
      <c r="W277" s="42" t="s">
        <v>823</v>
      </c>
      <c r="X277" s="42" t="s">
        <v>64</v>
      </c>
      <c r="Y277" s="47">
        <v>7084210</v>
      </c>
    </row>
    <row r="278" spans="1:25" ht="105" x14ac:dyDescent="0.25">
      <c r="A278" s="58">
        <v>16144351</v>
      </c>
      <c r="B278" s="49" t="s">
        <v>66</v>
      </c>
      <c r="C278" s="50" t="s">
        <v>1565</v>
      </c>
      <c r="D278" s="49" t="s">
        <v>121</v>
      </c>
      <c r="E278" s="51" t="s">
        <v>1566</v>
      </c>
      <c r="F278" s="51" t="s">
        <v>268</v>
      </c>
      <c r="G278" s="51" t="s">
        <v>342</v>
      </c>
      <c r="H278" s="51" t="s">
        <v>343</v>
      </c>
      <c r="I278" s="51" t="s">
        <v>59</v>
      </c>
      <c r="J278" s="49" t="s">
        <v>43</v>
      </c>
      <c r="K278" s="52">
        <v>24414</v>
      </c>
      <c r="L278" s="52">
        <v>41526</v>
      </c>
      <c r="M278" s="49">
        <v>20</v>
      </c>
      <c r="N278" s="49" t="s">
        <v>1567</v>
      </c>
      <c r="O278" s="51" t="s">
        <v>987</v>
      </c>
      <c r="P278" s="53" t="e">
        <f>CONCATENATE([1]!Tabela_FREQUENCIA_05_01_12[[#This Row],[QUANTITATIVO]]," - ",[1]!Tabela_FREQUENCIA_05_01_12[[#This Row],[GERÊNCIA]])</f>
        <v>#REF!</v>
      </c>
      <c r="Q278" s="49"/>
      <c r="R278" s="49" t="s">
        <v>1568</v>
      </c>
      <c r="S278" s="54">
        <v>8923178845</v>
      </c>
      <c r="T278" s="55">
        <v>23665602</v>
      </c>
      <c r="U278" s="56">
        <v>984134554</v>
      </c>
      <c r="V278" s="51" t="s">
        <v>1569</v>
      </c>
      <c r="W278" s="51" t="s">
        <v>1570</v>
      </c>
      <c r="X278" s="51" t="s">
        <v>142</v>
      </c>
      <c r="Y278" s="57">
        <v>3057000</v>
      </c>
    </row>
    <row r="279" spans="1:25" ht="135" x14ac:dyDescent="0.25">
      <c r="A279" s="39">
        <v>15263060</v>
      </c>
      <c r="B279" s="40" t="s">
        <v>52</v>
      </c>
      <c r="C279" s="41" t="s">
        <v>1571</v>
      </c>
      <c r="D279" s="40" t="s">
        <v>101</v>
      </c>
      <c r="E279" s="42" t="s">
        <v>1572</v>
      </c>
      <c r="F279" s="42" t="s">
        <v>220</v>
      </c>
      <c r="G279" s="42" t="s">
        <v>123</v>
      </c>
      <c r="H279" s="42" t="s">
        <v>124</v>
      </c>
      <c r="I279" s="42" t="s">
        <v>125</v>
      </c>
      <c r="J279" s="40" t="s">
        <v>43</v>
      </c>
      <c r="K279" s="43">
        <v>31137</v>
      </c>
      <c r="L279" s="43">
        <v>40863</v>
      </c>
      <c r="M279" s="40">
        <v>30</v>
      </c>
      <c r="N279" s="40" t="s">
        <v>60</v>
      </c>
      <c r="O279" s="33" t="s">
        <v>220</v>
      </c>
      <c r="P279" s="34" t="e">
        <f>CONCATENATE([1]!Tabela_FREQUENCIA_05_01_12[[#This Row],[QUANTITATIVO]]," - ",[1]!Tabela_FREQUENCIA_05_01_12[[#This Row],[GERÊNCIA]])</f>
        <v>#REF!</v>
      </c>
      <c r="Q279" s="40">
        <v>794</v>
      </c>
      <c r="R279" s="40" t="s">
        <v>1573</v>
      </c>
      <c r="S279" s="44">
        <v>34320953843</v>
      </c>
      <c r="T279" s="45"/>
      <c r="U279" s="46">
        <v>952074210</v>
      </c>
      <c r="V279" s="42" t="s">
        <v>1574</v>
      </c>
      <c r="W279" s="42" t="s">
        <v>1575</v>
      </c>
      <c r="X279" s="42" t="s">
        <v>64</v>
      </c>
      <c r="Y279" s="47">
        <v>7261000</v>
      </c>
    </row>
    <row r="280" spans="1:25" ht="75" x14ac:dyDescent="0.25">
      <c r="A280" s="28">
        <v>14701923</v>
      </c>
      <c r="B280" s="29" t="s">
        <v>66</v>
      </c>
      <c r="C280" s="30" t="s">
        <v>1576</v>
      </c>
      <c r="D280" s="29" t="s">
        <v>49</v>
      </c>
      <c r="E280" s="31" t="s">
        <v>1577</v>
      </c>
      <c r="F280" s="31" t="s">
        <v>229</v>
      </c>
      <c r="G280" s="31" t="s">
        <v>424</v>
      </c>
      <c r="H280" s="31" t="s">
        <v>425</v>
      </c>
      <c r="I280" s="31" t="s">
        <v>59</v>
      </c>
      <c r="J280" s="29" t="s">
        <v>43</v>
      </c>
      <c r="K280" s="32">
        <v>28443</v>
      </c>
      <c r="L280" s="32">
        <v>41841</v>
      </c>
      <c r="M280" s="29">
        <v>30</v>
      </c>
      <c r="N280" s="29" t="s">
        <v>405</v>
      </c>
      <c r="O280" s="33" t="s">
        <v>229</v>
      </c>
      <c r="P280" s="34" t="e">
        <f>CONCATENATE([1]!Tabela_FREQUENCIA_05_01_12[[#This Row],[QUANTITATIVO]]," - ",[1]!Tabela_FREQUENCIA_05_01_12[[#This Row],[GERÊNCIA]])</f>
        <v>#REF!</v>
      </c>
      <c r="Q280" s="29">
        <v>795</v>
      </c>
      <c r="R280" s="29" t="s">
        <v>1578</v>
      </c>
      <c r="S280" s="35">
        <v>28750018841</v>
      </c>
      <c r="T280" s="36">
        <v>29632173</v>
      </c>
      <c r="U280" s="37">
        <v>953032412</v>
      </c>
      <c r="V280" s="31" t="s">
        <v>1579</v>
      </c>
      <c r="W280" s="31" t="s">
        <v>1580</v>
      </c>
      <c r="X280" s="31" t="s">
        <v>142</v>
      </c>
      <c r="Y280" s="38">
        <v>8141530</v>
      </c>
    </row>
    <row r="281" spans="1:25" ht="75" x14ac:dyDescent="0.25">
      <c r="A281" s="39">
        <v>10512159</v>
      </c>
      <c r="B281" s="40" t="s">
        <v>66</v>
      </c>
      <c r="C281" s="41" t="s">
        <v>1581</v>
      </c>
      <c r="D281" s="40" t="s">
        <v>206</v>
      </c>
      <c r="E281" s="42" t="s">
        <v>1582</v>
      </c>
      <c r="F281" s="42" t="s">
        <v>89</v>
      </c>
      <c r="G281" s="42" t="s">
        <v>463</v>
      </c>
      <c r="H281" s="42" t="s">
        <v>463</v>
      </c>
      <c r="I281" s="42" t="s">
        <v>59</v>
      </c>
      <c r="J281" s="40" t="s">
        <v>137</v>
      </c>
      <c r="K281" s="43">
        <v>20076</v>
      </c>
      <c r="L281" s="43">
        <v>36451</v>
      </c>
      <c r="M281" s="40">
        <v>30</v>
      </c>
      <c r="N281" s="40" t="s">
        <v>405</v>
      </c>
      <c r="O281" s="33" t="s">
        <v>89</v>
      </c>
      <c r="P281" s="34" t="e">
        <f>CONCATENATE([1]!Tabela_FREQUENCIA_05_01_12[[#This Row],[QUANTITATIVO]]," - ",[1]!Tabela_FREQUENCIA_05_01_12[[#This Row],[GERÊNCIA]])</f>
        <v>#REF!</v>
      </c>
      <c r="Q281" s="40">
        <v>844</v>
      </c>
      <c r="R281" s="40" t="s">
        <v>1583</v>
      </c>
      <c r="S281" s="44">
        <v>26089892840</v>
      </c>
      <c r="T281" s="45">
        <v>24097381</v>
      </c>
      <c r="U281" s="46" t="s">
        <v>1584</v>
      </c>
      <c r="V281" s="42" t="s">
        <v>1585</v>
      </c>
      <c r="W281" s="42" t="s">
        <v>1586</v>
      </c>
      <c r="X281" s="42" t="s">
        <v>64</v>
      </c>
      <c r="Y281" s="47">
        <v>7042200</v>
      </c>
    </row>
    <row r="282" spans="1:25" ht="90" x14ac:dyDescent="0.25">
      <c r="A282" s="28">
        <v>12572240</v>
      </c>
      <c r="B282" s="29" t="s">
        <v>52</v>
      </c>
      <c r="C282" s="30" t="s">
        <v>1587</v>
      </c>
      <c r="D282" s="29" t="s">
        <v>66</v>
      </c>
      <c r="E282" s="31" t="s">
        <v>1588</v>
      </c>
      <c r="F282" s="31" t="s">
        <v>89</v>
      </c>
      <c r="G282" s="31" t="s">
        <v>58</v>
      </c>
      <c r="H282" s="31" t="s">
        <v>58</v>
      </c>
      <c r="I282" s="31" t="s">
        <v>59</v>
      </c>
      <c r="J282" s="29" t="s">
        <v>137</v>
      </c>
      <c r="K282" s="117">
        <v>27103</v>
      </c>
      <c r="L282" s="117">
        <v>37837</v>
      </c>
      <c r="M282" s="29">
        <v>30</v>
      </c>
      <c r="N282" s="29" t="s">
        <v>405</v>
      </c>
      <c r="O282" s="33" t="s">
        <v>89</v>
      </c>
      <c r="P282" s="34" t="e">
        <f>CONCATENATE([1]!Tabela_FREQUENCIA_05_01_12[[#This Row],[QUANTITATIVO]]," - ",[1]!Tabela_FREQUENCIA_05_01_12[[#This Row],[GERÊNCIA]])</f>
        <v>#REF!</v>
      </c>
      <c r="Q282" s="29">
        <v>923</v>
      </c>
      <c r="R282" s="29" t="s">
        <v>1589</v>
      </c>
      <c r="S282" s="35">
        <v>14670618830</v>
      </c>
      <c r="T282" s="36">
        <v>22679768</v>
      </c>
      <c r="U282" s="37">
        <v>957882701</v>
      </c>
      <c r="V282" s="31" t="s">
        <v>1590</v>
      </c>
      <c r="W282" s="31" t="s">
        <v>1591</v>
      </c>
      <c r="X282" s="31" t="s">
        <v>142</v>
      </c>
      <c r="Y282" s="38">
        <v>2238340</v>
      </c>
    </row>
    <row r="283" spans="1:25" ht="120" x14ac:dyDescent="0.25">
      <c r="A283" s="39">
        <v>9147779</v>
      </c>
      <c r="B283" s="40" t="s">
        <v>52</v>
      </c>
      <c r="C283" s="41" t="s">
        <v>1592</v>
      </c>
      <c r="D283" s="40" t="s">
        <v>573</v>
      </c>
      <c r="E283" s="42" t="s">
        <v>1593</v>
      </c>
      <c r="F283" s="42" t="s">
        <v>1594</v>
      </c>
      <c r="G283" s="42" t="s">
        <v>1595</v>
      </c>
      <c r="H283" s="42" t="s">
        <v>1293</v>
      </c>
      <c r="I283" s="42" t="s">
        <v>59</v>
      </c>
      <c r="J283" s="40" t="s">
        <v>106</v>
      </c>
      <c r="K283" s="43">
        <v>25206</v>
      </c>
      <c r="L283" s="43">
        <v>34309</v>
      </c>
      <c r="M283" s="40">
        <v>20</v>
      </c>
      <c r="N283" s="40" t="s">
        <v>1596</v>
      </c>
      <c r="O283" s="33" t="s">
        <v>1594</v>
      </c>
      <c r="P283" s="34" t="e">
        <f>CONCATENATE([1]!Tabela_FREQUENCIA_05_01_12[[#This Row],[QUANTITATIVO]]," - ",[1]!Tabela_FREQUENCIA_05_01_12[[#This Row],[GERÊNCIA]])</f>
        <v>#REF!</v>
      </c>
      <c r="Q283" s="40">
        <v>361</v>
      </c>
      <c r="R283" s="40" t="s">
        <v>1597</v>
      </c>
      <c r="S283" s="44">
        <v>78062373649</v>
      </c>
      <c r="T283" s="45">
        <v>55759581</v>
      </c>
      <c r="U283" s="46">
        <v>995484958</v>
      </c>
      <c r="V283" s="42" t="s">
        <v>1598</v>
      </c>
      <c r="W283" s="42" t="s">
        <v>1055</v>
      </c>
      <c r="X283" s="42" t="s">
        <v>142</v>
      </c>
      <c r="Y283" s="47">
        <v>4014012</v>
      </c>
    </row>
    <row r="284" spans="1:25" ht="135" x14ac:dyDescent="0.25">
      <c r="A284" s="58">
        <v>16588940</v>
      </c>
      <c r="B284" s="49">
        <v>1</v>
      </c>
      <c r="C284" s="50">
        <v>4780688</v>
      </c>
      <c r="D284" s="49" t="s">
        <v>806</v>
      </c>
      <c r="E284" s="51" t="s">
        <v>1599</v>
      </c>
      <c r="F284" s="51" t="s">
        <v>268</v>
      </c>
      <c r="G284" s="51" t="s">
        <v>79</v>
      </c>
      <c r="H284" s="51" t="s">
        <v>79</v>
      </c>
      <c r="I284" s="51" t="s">
        <v>80</v>
      </c>
      <c r="J284" s="49" t="s">
        <v>1600</v>
      </c>
      <c r="K284" s="52">
        <v>25627</v>
      </c>
      <c r="L284" s="52" t="s">
        <v>1601</v>
      </c>
      <c r="M284" s="49">
        <v>12</v>
      </c>
      <c r="N284" s="49" t="s">
        <v>1602</v>
      </c>
      <c r="O284" s="51" t="s">
        <v>1603</v>
      </c>
      <c r="P284" s="53" t="e">
        <f>CONCATENATE([1]!Tabela_FREQUENCIA_05_01_12[[#This Row],[QUANTITATIVO]]," - ",[1]!Tabela_FREQUENCIA_05_01_12[[#This Row],[GERÊNCIA]])</f>
        <v>#REF!</v>
      </c>
      <c r="Q284" s="49">
        <v>4</v>
      </c>
      <c r="R284" s="49">
        <v>12282506695</v>
      </c>
      <c r="S284" s="54">
        <v>66099986634</v>
      </c>
      <c r="T284" s="55">
        <v>59012895</v>
      </c>
      <c r="U284" s="56">
        <v>996874919</v>
      </c>
      <c r="V284" s="51" t="s">
        <v>1604</v>
      </c>
      <c r="W284" s="51" t="s">
        <v>1055</v>
      </c>
      <c r="X284" s="51" t="s">
        <v>142</v>
      </c>
      <c r="Y284" s="57">
        <v>4011061</v>
      </c>
    </row>
    <row r="285" spans="1:25" ht="105" x14ac:dyDescent="0.25">
      <c r="A285" s="39">
        <v>12374568</v>
      </c>
      <c r="B285" s="40" t="s">
        <v>36</v>
      </c>
      <c r="C285" s="41">
        <v>56156524</v>
      </c>
      <c r="D285" s="40">
        <v>7</v>
      </c>
      <c r="E285" s="42" t="s">
        <v>1605</v>
      </c>
      <c r="F285" s="42" t="s">
        <v>268</v>
      </c>
      <c r="G285" s="42" t="s">
        <v>171</v>
      </c>
      <c r="H285" s="42" t="s">
        <v>171</v>
      </c>
      <c r="I285" s="42" t="s">
        <v>80</v>
      </c>
      <c r="J285" s="40" t="s">
        <v>43</v>
      </c>
      <c r="K285" s="43">
        <v>27503</v>
      </c>
      <c r="L285" s="43">
        <v>37495</v>
      </c>
      <c r="M285" s="40">
        <v>20</v>
      </c>
      <c r="N285" s="40" t="s">
        <v>1606</v>
      </c>
      <c r="O285" s="33" t="s">
        <v>268</v>
      </c>
      <c r="P285" s="34" t="e">
        <f>CONCATENATE([1]!Tabela_FREQUENCIA_05_01_12[[#This Row],[QUANTITATIVO]]," - ",[1]!Tabela_FREQUENCIA_05_01_12[[#This Row],[GERÊNCIA]])</f>
        <v>#REF!</v>
      </c>
      <c r="Q285" s="40">
        <v>266</v>
      </c>
      <c r="R285" s="40" t="s">
        <v>1607</v>
      </c>
      <c r="S285" s="44">
        <v>55799043200</v>
      </c>
      <c r="T285" s="45">
        <v>45332444</v>
      </c>
      <c r="U285" s="46">
        <v>995481213</v>
      </c>
      <c r="V285" s="42" t="s">
        <v>1608</v>
      </c>
      <c r="W285" s="42" t="s">
        <v>1609</v>
      </c>
      <c r="X285" s="42" t="s">
        <v>273</v>
      </c>
      <c r="Y285" s="47">
        <v>13218340</v>
      </c>
    </row>
    <row r="286" spans="1:25" ht="60" x14ac:dyDescent="0.25">
      <c r="A286" s="58">
        <v>9455188</v>
      </c>
      <c r="B286" s="49" t="s">
        <v>52</v>
      </c>
      <c r="C286" s="50" t="s">
        <v>1610</v>
      </c>
      <c r="D286" s="49"/>
      <c r="E286" s="51" t="s">
        <v>1611</v>
      </c>
      <c r="F286" s="51" t="s">
        <v>135</v>
      </c>
      <c r="G286" s="51" t="s">
        <v>41</v>
      </c>
      <c r="H286" s="51" t="s">
        <v>41</v>
      </c>
      <c r="I286" s="51" t="s">
        <v>42</v>
      </c>
      <c r="J286" s="49" t="s">
        <v>137</v>
      </c>
      <c r="K286" s="52">
        <v>27453</v>
      </c>
      <c r="L286" s="52">
        <v>34569</v>
      </c>
      <c r="M286" s="49">
        <v>40</v>
      </c>
      <c r="N286" s="49" t="s">
        <v>93</v>
      </c>
      <c r="O286" s="51" t="s">
        <v>135</v>
      </c>
      <c r="P286" s="53" t="e">
        <f>CONCATENATE([1]!Tabela_FREQUENCIA_05_01_12[[#This Row],[QUANTITATIVO]]," - ",[1]!Tabela_FREQUENCIA_05_01_12[[#This Row],[GERÊNCIA]])</f>
        <v>#REF!</v>
      </c>
      <c r="Q286" s="49">
        <v>294</v>
      </c>
      <c r="R286" s="49" t="s">
        <v>1612</v>
      </c>
      <c r="S286" s="54">
        <v>21278408878</v>
      </c>
      <c r="T286" s="55">
        <v>49623850</v>
      </c>
      <c r="U286" s="56">
        <v>9981636176</v>
      </c>
      <c r="V286" s="51" t="s">
        <v>1613</v>
      </c>
      <c r="W286" s="51" t="s">
        <v>468</v>
      </c>
      <c r="X286" s="51" t="s">
        <v>64</v>
      </c>
      <c r="Y286" s="57">
        <v>7132300</v>
      </c>
    </row>
    <row r="287" spans="1:25" ht="135" x14ac:dyDescent="0.25">
      <c r="A287" s="39">
        <v>16504884</v>
      </c>
      <c r="B287" s="40" t="s">
        <v>52</v>
      </c>
      <c r="C287" s="41" t="s">
        <v>1614</v>
      </c>
      <c r="D287" s="40" t="s">
        <v>101</v>
      </c>
      <c r="E287" s="42" t="s">
        <v>1615</v>
      </c>
      <c r="F287" s="42" t="s">
        <v>220</v>
      </c>
      <c r="G287" s="42" t="s">
        <v>1343</v>
      </c>
      <c r="H287" s="42" t="s">
        <v>587</v>
      </c>
      <c r="I287" s="42" t="s">
        <v>588</v>
      </c>
      <c r="J287" s="40" t="s">
        <v>43</v>
      </c>
      <c r="K287" s="43">
        <v>31941</v>
      </c>
      <c r="L287" s="43">
        <v>41988</v>
      </c>
      <c r="M287" s="40">
        <v>30</v>
      </c>
      <c r="N287" s="40" t="s">
        <v>60</v>
      </c>
      <c r="O287" s="33" t="s">
        <v>220</v>
      </c>
      <c r="P287" s="34" t="e">
        <f>CONCATENATE([1]!Tabela_FREQUENCIA_05_01_12[[#This Row],[QUANTITATIVO]]," - ",[1]!Tabela_FREQUENCIA_05_01_12[[#This Row],[GERÊNCIA]])</f>
        <v>#REF!</v>
      </c>
      <c r="Q287" s="40">
        <v>24</v>
      </c>
      <c r="R287" s="40">
        <v>13313893855</v>
      </c>
      <c r="S287" s="44">
        <v>34408623806</v>
      </c>
      <c r="T287" s="45">
        <v>24400486</v>
      </c>
      <c r="U287" s="46">
        <v>969813377</v>
      </c>
      <c r="V287" s="42" t="s">
        <v>1616</v>
      </c>
      <c r="W287" s="42" t="s">
        <v>499</v>
      </c>
      <c r="X287" s="42" t="s">
        <v>64</v>
      </c>
      <c r="Y287" s="47">
        <v>7051090</v>
      </c>
    </row>
    <row r="288" spans="1:25" ht="75" x14ac:dyDescent="0.25">
      <c r="A288" s="28">
        <v>5898201</v>
      </c>
      <c r="B288" s="29" t="s">
        <v>66</v>
      </c>
      <c r="C288" s="30" t="s">
        <v>1617</v>
      </c>
      <c r="D288" s="29" t="s">
        <v>206</v>
      </c>
      <c r="E288" s="31" t="s">
        <v>1618</v>
      </c>
      <c r="F288" s="31" t="s">
        <v>375</v>
      </c>
      <c r="G288" s="31" t="s">
        <v>376</v>
      </c>
      <c r="H288" s="31" t="s">
        <v>283</v>
      </c>
      <c r="I288" s="31" t="s">
        <v>115</v>
      </c>
      <c r="J288" s="29" t="s">
        <v>137</v>
      </c>
      <c r="K288" s="32">
        <v>23890</v>
      </c>
      <c r="L288" s="32">
        <v>37168</v>
      </c>
      <c r="M288" s="29">
        <v>30</v>
      </c>
      <c r="N288" s="29" t="s">
        <v>60</v>
      </c>
      <c r="O288" s="33" t="s">
        <v>375</v>
      </c>
      <c r="P288" s="34" t="e">
        <f>CONCATENATE([1]!Tabela_FREQUENCIA_05_01_12[[#This Row],[QUANTITATIVO]]," - ",[1]!Tabela_FREQUENCIA_05_01_12[[#This Row],[GERÊNCIA]])</f>
        <v>#REF!</v>
      </c>
      <c r="Q288" s="29">
        <v>446</v>
      </c>
      <c r="R288" s="29">
        <v>18077058839</v>
      </c>
      <c r="S288" s="35">
        <v>6507720836</v>
      </c>
      <c r="T288" s="36"/>
      <c r="U288" s="37">
        <v>964322806</v>
      </c>
      <c r="V288" s="31" t="s">
        <v>1619</v>
      </c>
      <c r="W288" s="31" t="s">
        <v>156</v>
      </c>
      <c r="X288" s="31" t="s">
        <v>64</v>
      </c>
      <c r="Y288" s="38">
        <v>7022000</v>
      </c>
    </row>
    <row r="289" spans="1:25" ht="90" x14ac:dyDescent="0.25">
      <c r="A289" s="39">
        <v>14929922</v>
      </c>
      <c r="B289" s="40" t="s">
        <v>52</v>
      </c>
      <c r="C289" s="41" t="s">
        <v>1620</v>
      </c>
      <c r="D289" s="40" t="s">
        <v>101</v>
      </c>
      <c r="E289" s="42" t="s">
        <v>1621</v>
      </c>
      <c r="F289" s="42" t="s">
        <v>220</v>
      </c>
      <c r="G289" s="42" t="s">
        <v>124</v>
      </c>
      <c r="H289" s="42" t="s">
        <v>124</v>
      </c>
      <c r="I289" s="42" t="s">
        <v>59</v>
      </c>
      <c r="J289" s="40" t="s">
        <v>43</v>
      </c>
      <c r="K289" s="43">
        <v>29398</v>
      </c>
      <c r="L289" s="43">
        <v>40436</v>
      </c>
      <c r="M289" s="40">
        <v>30</v>
      </c>
      <c r="N289" s="40" t="s">
        <v>60</v>
      </c>
      <c r="O289" s="33" t="s">
        <v>220</v>
      </c>
      <c r="P289" s="34" t="e">
        <f>CONCATENATE([1]!Tabela_FREQUENCIA_05_01_12[[#This Row],[QUANTITATIVO]]," - ",[1]!Tabela_FREQUENCIA_05_01_12[[#This Row],[GERÊNCIA]])</f>
        <v>#REF!</v>
      </c>
      <c r="Q289" s="40">
        <v>983</v>
      </c>
      <c r="R289" s="40">
        <v>12869936771</v>
      </c>
      <c r="S289" s="44">
        <v>21600707858</v>
      </c>
      <c r="T289" s="45">
        <v>49622750</v>
      </c>
      <c r="U289" s="46">
        <v>986150991</v>
      </c>
      <c r="V289" s="42" t="s">
        <v>1622</v>
      </c>
      <c r="W289" s="42" t="s">
        <v>499</v>
      </c>
      <c r="X289" s="42" t="s">
        <v>64</v>
      </c>
      <c r="Y289" s="47">
        <v>7054050</v>
      </c>
    </row>
    <row r="290" spans="1:25" ht="75" x14ac:dyDescent="0.25">
      <c r="A290" s="28">
        <v>15121732</v>
      </c>
      <c r="B290" s="29" t="s">
        <v>52</v>
      </c>
      <c r="C290" s="30" t="s">
        <v>1623</v>
      </c>
      <c r="D290" s="29" t="s">
        <v>175</v>
      </c>
      <c r="E290" s="31" t="s">
        <v>1624</v>
      </c>
      <c r="F290" s="31" t="s">
        <v>220</v>
      </c>
      <c r="G290" s="31" t="s">
        <v>41</v>
      </c>
      <c r="H290" s="31" t="s">
        <v>41</v>
      </c>
      <c r="I290" s="31" t="s">
        <v>42</v>
      </c>
      <c r="J290" s="29" t="s">
        <v>43</v>
      </c>
      <c r="K290" s="32">
        <v>31731</v>
      </c>
      <c r="L290" s="32">
        <v>40721</v>
      </c>
      <c r="M290" s="29">
        <v>30</v>
      </c>
      <c r="N290" s="29" t="s">
        <v>1625</v>
      </c>
      <c r="O290" s="33" t="s">
        <v>220</v>
      </c>
      <c r="P290" s="34" t="e">
        <f>CONCATENATE([1]!Tabela_FREQUENCIA_05_01_12[[#This Row],[QUANTITATIVO]]," - ",[1]!Tabela_FREQUENCIA_05_01_12[[#This Row],[GERÊNCIA]])</f>
        <v>#REF!</v>
      </c>
      <c r="Q290" s="29">
        <v>423</v>
      </c>
      <c r="R290" s="29">
        <v>13383736775</v>
      </c>
      <c r="S290" s="35">
        <v>34327265896</v>
      </c>
      <c r="T290" s="36">
        <v>24972728</v>
      </c>
      <c r="U290" s="37">
        <v>977985942</v>
      </c>
      <c r="V290" s="31" t="s">
        <v>1473</v>
      </c>
      <c r="W290" s="31" t="s">
        <v>1474</v>
      </c>
      <c r="X290" s="31" t="s">
        <v>64</v>
      </c>
      <c r="Y290" s="38">
        <v>7080070</v>
      </c>
    </row>
    <row r="291" spans="1:25" ht="75" x14ac:dyDescent="0.25">
      <c r="A291" s="39">
        <v>10571814</v>
      </c>
      <c r="B291" s="40" t="s">
        <v>66</v>
      </c>
      <c r="C291" s="41" t="s">
        <v>1626</v>
      </c>
      <c r="D291" s="40"/>
      <c r="E291" s="42" t="s">
        <v>1627</v>
      </c>
      <c r="F291" s="42" t="s">
        <v>89</v>
      </c>
      <c r="G291" s="42" t="s">
        <v>1628</v>
      </c>
      <c r="H291" s="42" t="s">
        <v>1010</v>
      </c>
      <c r="I291" s="42" t="s">
        <v>59</v>
      </c>
      <c r="J291" s="40" t="s">
        <v>137</v>
      </c>
      <c r="K291" s="43">
        <v>24516</v>
      </c>
      <c r="L291" s="43">
        <v>35645</v>
      </c>
      <c r="M291" s="40">
        <v>30</v>
      </c>
      <c r="N291" s="40" t="s">
        <v>93</v>
      </c>
      <c r="O291" s="33" t="s">
        <v>89</v>
      </c>
      <c r="P291" s="34" t="e">
        <f>CONCATENATE([1]!Tabela_FREQUENCIA_05_01_12[[#This Row],[QUANTITATIVO]]," - ",[1]!Tabela_FREQUENCIA_05_01_12[[#This Row],[GERÊNCIA]])</f>
        <v>#REF!</v>
      </c>
      <c r="Q291" s="40">
        <v>323</v>
      </c>
      <c r="R291" s="40">
        <v>12223132989</v>
      </c>
      <c r="S291" s="44">
        <v>9272024846</v>
      </c>
      <c r="T291" s="45">
        <v>24082890</v>
      </c>
      <c r="U291" s="46" t="s">
        <v>1629</v>
      </c>
      <c r="V291" s="42" t="s">
        <v>1630</v>
      </c>
      <c r="W291" s="42" t="s">
        <v>1631</v>
      </c>
      <c r="X291" s="42" t="s">
        <v>64</v>
      </c>
      <c r="Y291" s="47">
        <v>7191240</v>
      </c>
    </row>
    <row r="292" spans="1:25" ht="60" x14ac:dyDescent="0.25">
      <c r="A292" s="28">
        <v>7846459</v>
      </c>
      <c r="B292" s="29" t="s">
        <v>66</v>
      </c>
      <c r="C292" s="30" t="s">
        <v>1632</v>
      </c>
      <c r="D292" s="29"/>
      <c r="E292" s="31" t="s">
        <v>1633</v>
      </c>
      <c r="F292" s="31" t="s">
        <v>135</v>
      </c>
      <c r="G292" s="31" t="s">
        <v>41</v>
      </c>
      <c r="H292" s="31" t="s">
        <v>41</v>
      </c>
      <c r="I292" s="31" t="s">
        <v>42</v>
      </c>
      <c r="J292" s="29" t="s">
        <v>43</v>
      </c>
      <c r="K292" s="32">
        <v>23455</v>
      </c>
      <c r="L292" s="32">
        <v>33897</v>
      </c>
      <c r="M292" s="29">
        <v>30</v>
      </c>
      <c r="N292" s="29" t="s">
        <v>545</v>
      </c>
      <c r="O292" s="33" t="s">
        <v>135</v>
      </c>
      <c r="P292" s="34" t="e">
        <f>CONCATENATE([1]!Tabela_FREQUENCIA_05_01_12[[#This Row],[QUANTITATIVO]]," - ",[1]!Tabela_FREQUENCIA_05_01_12[[#This Row],[GERÊNCIA]])</f>
        <v>#REF!</v>
      </c>
      <c r="Q292" s="29">
        <v>78</v>
      </c>
      <c r="R292" s="29">
        <v>12276102383</v>
      </c>
      <c r="S292" s="35">
        <v>8783956875</v>
      </c>
      <c r="T292" s="36">
        <v>29377656</v>
      </c>
      <c r="U292" s="37"/>
      <c r="V292" s="31" t="s">
        <v>1634</v>
      </c>
      <c r="W292" s="31" t="s">
        <v>63</v>
      </c>
      <c r="X292" s="31" t="s">
        <v>64</v>
      </c>
      <c r="Y292" s="38">
        <v>7050330</v>
      </c>
    </row>
    <row r="293" spans="1:25" ht="75" x14ac:dyDescent="0.25">
      <c r="A293" s="39">
        <v>14889160</v>
      </c>
      <c r="B293" s="40" t="s">
        <v>52</v>
      </c>
      <c r="C293" s="41" t="s">
        <v>1635</v>
      </c>
      <c r="D293" s="40" t="s">
        <v>206</v>
      </c>
      <c r="E293" s="42" t="s">
        <v>1636</v>
      </c>
      <c r="F293" s="42" t="s">
        <v>89</v>
      </c>
      <c r="G293" s="42" t="s">
        <v>944</v>
      </c>
      <c r="H293" s="42" t="s">
        <v>1637</v>
      </c>
      <c r="I293" s="42" t="s">
        <v>92</v>
      </c>
      <c r="J293" s="40" t="s">
        <v>43</v>
      </c>
      <c r="K293" s="43">
        <v>31135</v>
      </c>
      <c r="L293" s="43">
        <v>40399</v>
      </c>
      <c r="M293" s="40">
        <v>30</v>
      </c>
      <c r="N293" s="40" t="s">
        <v>545</v>
      </c>
      <c r="O293" s="33" t="s">
        <v>89</v>
      </c>
      <c r="P293" s="34" t="e">
        <f>CONCATENATE([1]!Tabela_FREQUENCIA_05_01_12[[#This Row],[QUANTITATIVO]]," - ",[1]!Tabela_FREQUENCIA_05_01_12[[#This Row],[GERÊNCIA]])</f>
        <v>#REF!</v>
      </c>
      <c r="Q293" s="40">
        <v>435</v>
      </c>
      <c r="R293" s="40">
        <v>19024129276</v>
      </c>
      <c r="S293" s="44">
        <v>33993210824</v>
      </c>
      <c r="T293" s="45"/>
      <c r="U293" s="46">
        <v>991075368</v>
      </c>
      <c r="V293" s="42" t="s">
        <v>1638</v>
      </c>
      <c r="W293" s="42" t="s">
        <v>1639</v>
      </c>
      <c r="X293" s="42" t="s">
        <v>64</v>
      </c>
      <c r="Y293" s="47">
        <v>7191200</v>
      </c>
    </row>
    <row r="294" spans="1:25" ht="75" x14ac:dyDescent="0.25">
      <c r="A294" s="28">
        <v>7294920</v>
      </c>
      <c r="B294" s="29" t="s">
        <v>66</v>
      </c>
      <c r="C294" s="30" t="s">
        <v>1640</v>
      </c>
      <c r="D294" s="29"/>
      <c r="E294" s="31" t="s">
        <v>1641</v>
      </c>
      <c r="F294" s="31" t="s">
        <v>268</v>
      </c>
      <c r="G294" s="31" t="s">
        <v>198</v>
      </c>
      <c r="H294" s="31" t="s">
        <v>1642</v>
      </c>
      <c r="I294" s="31" t="s">
        <v>92</v>
      </c>
      <c r="J294" s="29" t="s">
        <v>43</v>
      </c>
      <c r="K294" s="32">
        <v>23911</v>
      </c>
      <c r="L294" s="32">
        <v>41132</v>
      </c>
      <c r="M294" s="29">
        <v>20</v>
      </c>
      <c r="N294" s="29" t="s">
        <v>1643</v>
      </c>
      <c r="O294" s="33" t="s">
        <v>268</v>
      </c>
      <c r="P294" s="34" t="e">
        <f>CONCATENATE([1]!Tabela_FREQUENCIA_05_01_12[[#This Row],[QUANTITATIVO]]," - ",[1]!Tabela_FREQUENCIA_05_01_12[[#This Row],[GERÊNCIA]])</f>
        <v>#REF!</v>
      </c>
      <c r="Q294" s="29">
        <v>1153</v>
      </c>
      <c r="R294" s="29" t="s">
        <v>1644</v>
      </c>
      <c r="S294" s="35">
        <v>6474148802</v>
      </c>
      <c r="T294" s="36">
        <v>55310147</v>
      </c>
      <c r="U294" s="37">
        <v>985852974</v>
      </c>
      <c r="V294" s="31" t="s">
        <v>1645</v>
      </c>
      <c r="W294" s="31" t="s">
        <v>1646</v>
      </c>
      <c r="X294" s="31" t="s">
        <v>142</v>
      </c>
      <c r="Y294" s="38">
        <v>4516012</v>
      </c>
    </row>
    <row r="295" spans="1:25" ht="105" x14ac:dyDescent="0.25">
      <c r="A295" s="39">
        <v>15263010</v>
      </c>
      <c r="B295" s="40" t="s">
        <v>52</v>
      </c>
      <c r="C295" s="41" t="s">
        <v>1647</v>
      </c>
      <c r="D295" s="40" t="s">
        <v>101</v>
      </c>
      <c r="E295" s="42" t="s">
        <v>1648</v>
      </c>
      <c r="F295" s="42" t="s">
        <v>220</v>
      </c>
      <c r="G295" s="42" t="s">
        <v>1000</v>
      </c>
      <c r="H295" s="42" t="s">
        <v>1000</v>
      </c>
      <c r="I295" s="42" t="s">
        <v>223</v>
      </c>
      <c r="J295" s="40" t="s">
        <v>43</v>
      </c>
      <c r="K295" s="43">
        <v>30269</v>
      </c>
      <c r="L295" s="43">
        <v>40863</v>
      </c>
      <c r="M295" s="40">
        <v>30</v>
      </c>
      <c r="N295" s="40" t="s">
        <v>545</v>
      </c>
      <c r="O295" s="33" t="s">
        <v>220</v>
      </c>
      <c r="P295" s="34" t="e">
        <f>CONCATENATE([1]!Tabela_FREQUENCIA_05_01_12[[#This Row],[QUANTITATIVO]]," - ",[1]!Tabela_FREQUENCIA_05_01_12[[#This Row],[GERÊNCIA]])</f>
        <v>#REF!</v>
      </c>
      <c r="Q295" s="40">
        <v>687</v>
      </c>
      <c r="R295" s="40" t="s">
        <v>1649</v>
      </c>
      <c r="S295" s="44">
        <v>33368207822</v>
      </c>
      <c r="T295" s="45">
        <v>24215288</v>
      </c>
      <c r="U295" s="46">
        <v>948753363</v>
      </c>
      <c r="V295" s="42" t="s">
        <v>1650</v>
      </c>
      <c r="W295" s="42" t="s">
        <v>434</v>
      </c>
      <c r="X295" s="42" t="s">
        <v>64</v>
      </c>
      <c r="Y295" s="47">
        <v>7040020</v>
      </c>
    </row>
    <row r="296" spans="1:25" ht="105" x14ac:dyDescent="0.25">
      <c r="A296" s="28">
        <v>9539608</v>
      </c>
      <c r="B296" s="29" t="s">
        <v>52</v>
      </c>
      <c r="C296" s="30" t="s">
        <v>1651</v>
      </c>
      <c r="D296" s="29" t="s">
        <v>101</v>
      </c>
      <c r="E296" s="31" t="s">
        <v>1652</v>
      </c>
      <c r="F296" s="31" t="s">
        <v>56</v>
      </c>
      <c r="G296" s="31" t="s">
        <v>783</v>
      </c>
      <c r="H296" s="31" t="s">
        <v>783</v>
      </c>
      <c r="I296" s="31" t="s">
        <v>223</v>
      </c>
      <c r="J296" s="29" t="s">
        <v>43</v>
      </c>
      <c r="K296" s="32">
        <v>19739</v>
      </c>
      <c r="L296" s="32">
        <v>34631</v>
      </c>
      <c r="M296" s="29">
        <v>40</v>
      </c>
      <c r="N296" s="29" t="s">
        <v>478</v>
      </c>
      <c r="O296" s="33" t="s">
        <v>56</v>
      </c>
      <c r="P296" s="34" t="e">
        <f>CONCATENATE([1]!Tabela_FREQUENCIA_05_01_12[[#This Row],[QUANTITATIVO]]," - ",[1]!Tabela_FREQUENCIA_05_01_12[[#This Row],[GERÊNCIA]])</f>
        <v>#REF!</v>
      </c>
      <c r="Q296" s="29">
        <v>770</v>
      </c>
      <c r="R296" s="29" t="s">
        <v>1653</v>
      </c>
      <c r="S296" s="35">
        <v>16157052953</v>
      </c>
      <c r="T296" s="36">
        <v>24311021</v>
      </c>
      <c r="U296" s="37">
        <v>949334792</v>
      </c>
      <c r="V296" s="31" t="s">
        <v>1654</v>
      </c>
      <c r="W296" s="31" t="s">
        <v>164</v>
      </c>
      <c r="X296" s="31" t="s">
        <v>64</v>
      </c>
      <c r="Y296" s="38">
        <v>7172400</v>
      </c>
    </row>
    <row r="297" spans="1:25" ht="135" x14ac:dyDescent="0.25">
      <c r="A297" s="39">
        <v>7247096</v>
      </c>
      <c r="B297" s="40" t="s">
        <v>66</v>
      </c>
      <c r="C297" s="41" t="s">
        <v>1655</v>
      </c>
      <c r="D297" s="40" t="s">
        <v>66</v>
      </c>
      <c r="E297" s="42" t="s">
        <v>1656</v>
      </c>
      <c r="F297" s="42" t="s">
        <v>1657</v>
      </c>
      <c r="G297" s="42" t="s">
        <v>350</v>
      </c>
      <c r="H297" s="42" t="s">
        <v>350</v>
      </c>
      <c r="I297" s="42" t="s">
        <v>167</v>
      </c>
      <c r="J297" s="40" t="s">
        <v>137</v>
      </c>
      <c r="K297" s="43">
        <v>22182</v>
      </c>
      <c r="L297" s="43">
        <v>34613</v>
      </c>
      <c r="M297" s="40">
        <v>30</v>
      </c>
      <c r="N297" s="40" t="s">
        <v>1658</v>
      </c>
      <c r="O297" s="118" t="s">
        <v>1657</v>
      </c>
      <c r="P297" s="119" t="e">
        <f>CONCATENATE([1]!Tabela_FREQUENCIA_05_01_12[[#This Row],[QUANTITATIVO]]," - ",[1]!Tabela_FREQUENCIA_05_01_12[[#This Row],[GERÊNCIA]])</f>
        <v>#REF!</v>
      </c>
      <c r="Q297" s="40">
        <v>485</v>
      </c>
      <c r="R297" s="40" t="s">
        <v>1659</v>
      </c>
      <c r="S297" s="44">
        <v>6400956824</v>
      </c>
      <c r="T297" s="45">
        <v>24221232</v>
      </c>
      <c r="U297" s="46">
        <v>997451457</v>
      </c>
      <c r="V297" s="42" t="s">
        <v>1660</v>
      </c>
      <c r="W297" s="42" t="s">
        <v>1661</v>
      </c>
      <c r="X297" s="42" t="s">
        <v>64</v>
      </c>
      <c r="Y297" s="47">
        <v>7020001</v>
      </c>
    </row>
    <row r="298" spans="1:25" ht="90" x14ac:dyDescent="0.25">
      <c r="A298" s="28">
        <v>7862519</v>
      </c>
      <c r="B298" s="29" t="s">
        <v>66</v>
      </c>
      <c r="C298" s="30" t="s">
        <v>1662</v>
      </c>
      <c r="D298" s="29" t="s">
        <v>66</v>
      </c>
      <c r="E298" s="31" t="s">
        <v>1663</v>
      </c>
      <c r="F298" s="31" t="s">
        <v>89</v>
      </c>
      <c r="G298" s="31" t="s">
        <v>783</v>
      </c>
      <c r="H298" s="31" t="s">
        <v>783</v>
      </c>
      <c r="I298" s="31" t="s">
        <v>223</v>
      </c>
      <c r="J298" s="29" t="s">
        <v>137</v>
      </c>
      <c r="K298" s="32">
        <v>24914</v>
      </c>
      <c r="L298" s="32">
        <v>37628</v>
      </c>
      <c r="M298" s="29">
        <v>30</v>
      </c>
      <c r="N298" s="29" t="s">
        <v>224</v>
      </c>
      <c r="O298" s="33" t="s">
        <v>89</v>
      </c>
      <c r="P298" s="34" t="e">
        <f>CONCATENATE([1]!Tabela_FREQUENCIA_05_01_12[[#This Row],[QUANTITATIVO]]," - ",[1]!Tabela_FREQUENCIA_05_01_12[[#This Row],[GERÊNCIA]])</f>
        <v>#REF!</v>
      </c>
      <c r="Q298" s="29">
        <v>916</v>
      </c>
      <c r="R298" s="29" t="s">
        <v>1664</v>
      </c>
      <c r="S298" s="35">
        <v>12326741846</v>
      </c>
      <c r="T298" s="36">
        <v>24532412</v>
      </c>
      <c r="U298" s="37">
        <v>996695243</v>
      </c>
      <c r="V298" s="31" t="s">
        <v>1665</v>
      </c>
      <c r="W298" s="31" t="s">
        <v>1666</v>
      </c>
      <c r="X298" s="31" t="s">
        <v>64</v>
      </c>
      <c r="Y298" s="38">
        <v>7060060</v>
      </c>
    </row>
    <row r="299" spans="1:25" ht="90" x14ac:dyDescent="0.25">
      <c r="A299" s="120"/>
      <c r="B299" s="121"/>
      <c r="C299" s="122" t="s">
        <v>1667</v>
      </c>
      <c r="D299" s="121"/>
      <c r="E299" s="123" t="s">
        <v>1668</v>
      </c>
      <c r="F299" s="123" t="s">
        <v>1669</v>
      </c>
      <c r="G299" s="123"/>
      <c r="H299" s="123" t="s">
        <v>68</v>
      </c>
      <c r="I299" s="123" t="s">
        <v>69</v>
      </c>
      <c r="J299" s="121" t="s">
        <v>1670</v>
      </c>
      <c r="K299" s="124">
        <v>23333</v>
      </c>
      <c r="L299" s="124">
        <v>36192</v>
      </c>
      <c r="M299" s="121">
        <v>30</v>
      </c>
      <c r="N299" s="121" t="s">
        <v>405</v>
      </c>
      <c r="O299" s="123" t="s">
        <v>1671</v>
      </c>
      <c r="P299" s="125" t="e">
        <f>CONCATENATE([1]!Tabela_FREQUENCIA_05_01_12[[#This Row],[QUANTITATIVO]]," - ",[1]!Tabela_FREQUENCIA_05_01_12[[#This Row],[GERÊNCIA]])</f>
        <v>#REF!</v>
      </c>
      <c r="Q299" s="121"/>
      <c r="R299" s="121"/>
      <c r="S299" s="126">
        <v>32535392534</v>
      </c>
      <c r="T299" s="127">
        <v>24433820</v>
      </c>
      <c r="U299" s="128"/>
      <c r="V299" s="123" t="s">
        <v>1672</v>
      </c>
      <c r="W299" s="123" t="s">
        <v>1673</v>
      </c>
      <c r="X299" s="123" t="s">
        <v>64</v>
      </c>
      <c r="Y299" s="129">
        <v>7113040</v>
      </c>
    </row>
    <row r="300" spans="1:25" ht="75" x14ac:dyDescent="0.25">
      <c r="A300" s="28">
        <v>9117775</v>
      </c>
      <c r="B300" s="29" t="s">
        <v>66</v>
      </c>
      <c r="C300" s="30" t="s">
        <v>1674</v>
      </c>
      <c r="D300" s="29" t="s">
        <v>206</v>
      </c>
      <c r="E300" s="31" t="s">
        <v>1675</v>
      </c>
      <c r="F300" s="31" t="s">
        <v>56</v>
      </c>
      <c r="G300" s="31" t="s">
        <v>136</v>
      </c>
      <c r="H300" s="31" t="s">
        <v>136</v>
      </c>
      <c r="I300" s="31" t="s">
        <v>115</v>
      </c>
      <c r="J300" s="29" t="s">
        <v>43</v>
      </c>
      <c r="K300" s="32">
        <v>21932</v>
      </c>
      <c r="L300" s="32">
        <v>34305</v>
      </c>
      <c r="M300" s="29">
        <v>30</v>
      </c>
      <c r="N300" s="29" t="s">
        <v>93</v>
      </c>
      <c r="O300" s="33" t="s">
        <v>56</v>
      </c>
      <c r="P300" s="34" t="e">
        <f>CONCATENATE([1]!Tabela_FREQUENCIA_05_01_12[[#This Row],[QUANTITATIVO]]," - ",[1]!Tabela_FREQUENCIA_05_01_12[[#This Row],[GERÊNCIA]])</f>
        <v>#REF!</v>
      </c>
      <c r="Q300" s="29">
        <v>771</v>
      </c>
      <c r="R300" s="29" t="s">
        <v>1676</v>
      </c>
      <c r="S300" s="35">
        <v>2138643808</v>
      </c>
      <c r="T300" s="36">
        <v>24848459</v>
      </c>
      <c r="U300" s="37"/>
      <c r="V300" s="31" t="s">
        <v>1677</v>
      </c>
      <c r="W300" s="31" t="s">
        <v>1678</v>
      </c>
      <c r="X300" s="31" t="s">
        <v>64</v>
      </c>
      <c r="Y300" s="38">
        <v>7270010</v>
      </c>
    </row>
    <row r="301" spans="1:25" ht="60" x14ac:dyDescent="0.25">
      <c r="A301" s="48">
        <v>6950760</v>
      </c>
      <c r="B301" s="49">
        <v>3</v>
      </c>
      <c r="C301" s="50">
        <v>3320091</v>
      </c>
      <c r="D301" s="49">
        <v>9</v>
      </c>
      <c r="E301" s="51" t="s">
        <v>1679</v>
      </c>
      <c r="F301" s="51" t="s">
        <v>229</v>
      </c>
      <c r="G301" s="51"/>
      <c r="H301" s="51"/>
      <c r="I301" s="51"/>
      <c r="J301" s="49"/>
      <c r="K301" s="52"/>
      <c r="L301" s="52"/>
      <c r="M301" s="49"/>
      <c r="N301" s="49"/>
      <c r="O301" s="51" t="s">
        <v>1680</v>
      </c>
      <c r="P301" s="53" t="e">
        <f>CONCATENATE([1]!Tabela_FREQUENCIA_05_01_12[[#This Row],[QUANTITATIVO]]," - ",[1]!Tabela_FREQUENCIA_05_01_12[[#This Row],[GERÊNCIA]])</f>
        <v>#REF!</v>
      </c>
      <c r="Q301" s="49"/>
      <c r="R301" s="49"/>
      <c r="S301" s="54">
        <v>18917399800</v>
      </c>
      <c r="T301" s="55"/>
      <c r="U301" s="56"/>
      <c r="V301" s="51"/>
      <c r="W301" s="51"/>
      <c r="X301" s="51"/>
      <c r="Y301" s="57"/>
    </row>
    <row r="302" spans="1:25" ht="90" x14ac:dyDescent="0.25">
      <c r="A302" s="28">
        <v>8189997</v>
      </c>
      <c r="B302" s="29" t="s">
        <v>52</v>
      </c>
      <c r="C302" s="30" t="s">
        <v>1681</v>
      </c>
      <c r="D302" s="29"/>
      <c r="E302" s="31" t="s">
        <v>1682</v>
      </c>
      <c r="F302" s="31" t="s">
        <v>197</v>
      </c>
      <c r="G302" s="31" t="s">
        <v>171</v>
      </c>
      <c r="H302" s="31" t="s">
        <v>171</v>
      </c>
      <c r="I302" s="31" t="s">
        <v>80</v>
      </c>
      <c r="J302" s="29" t="s">
        <v>106</v>
      </c>
      <c r="K302" s="32">
        <v>23092</v>
      </c>
      <c r="L302" s="32">
        <v>33771</v>
      </c>
      <c r="M302" s="29">
        <v>20</v>
      </c>
      <c r="N302" s="102" t="s">
        <v>1683</v>
      </c>
      <c r="O302" s="33" t="s">
        <v>197</v>
      </c>
      <c r="P302" s="34" t="e">
        <f>CONCATENATE([1]!Tabela_FREQUENCIA_05_01_12[[#This Row],[QUANTITATIVO]]," - ",[1]!Tabela_FREQUENCIA_05_01_12[[#This Row],[GERÊNCIA]])</f>
        <v>#REF!</v>
      </c>
      <c r="Q302" s="29">
        <v>235</v>
      </c>
      <c r="R302" s="29" t="s">
        <v>1684</v>
      </c>
      <c r="S302" s="35">
        <v>4300446822</v>
      </c>
      <c r="T302" s="36">
        <v>49663020</v>
      </c>
      <c r="U302" s="37">
        <v>962072960</v>
      </c>
      <c r="V302" s="31" t="s">
        <v>1685</v>
      </c>
      <c r="W302" s="31" t="s">
        <v>47</v>
      </c>
      <c r="X302" s="31" t="s">
        <v>64</v>
      </c>
      <c r="Y302" s="38">
        <v>7115210</v>
      </c>
    </row>
    <row r="303" spans="1:25" ht="75" x14ac:dyDescent="0.25">
      <c r="A303" s="39">
        <v>8189997</v>
      </c>
      <c r="B303" s="40" t="s">
        <v>38</v>
      </c>
      <c r="C303" s="41" t="s">
        <v>1681</v>
      </c>
      <c r="D303" s="40"/>
      <c r="E303" s="42" t="s">
        <v>1686</v>
      </c>
      <c r="F303" s="42" t="s">
        <v>40</v>
      </c>
      <c r="G303" s="42" t="s">
        <v>463</v>
      </c>
      <c r="H303" s="42" t="s">
        <v>464</v>
      </c>
      <c r="I303" s="42" t="s">
        <v>59</v>
      </c>
      <c r="J303" s="40" t="s">
        <v>43</v>
      </c>
      <c r="K303" s="43">
        <v>23092</v>
      </c>
      <c r="L303" s="43">
        <v>35193</v>
      </c>
      <c r="M303" s="40">
        <v>20</v>
      </c>
      <c r="N303" s="40" t="s">
        <v>1687</v>
      </c>
      <c r="O303" s="33" t="s">
        <v>40</v>
      </c>
      <c r="P303" s="34" t="e">
        <f>CONCATENATE([1]!Tabela_FREQUENCIA_05_01_12[[#This Row],[QUANTITATIVO]]," - ",[1]!Tabela_FREQUENCIA_05_01_12[[#This Row],[GERÊNCIA]])</f>
        <v>#REF!</v>
      </c>
      <c r="Q303" s="40">
        <v>108</v>
      </c>
      <c r="R303" s="40" t="s">
        <v>1684</v>
      </c>
      <c r="S303" s="44">
        <v>4300446822</v>
      </c>
      <c r="T303" s="45">
        <v>49663020</v>
      </c>
      <c r="U303" s="46">
        <v>962072960</v>
      </c>
      <c r="V303" s="42" t="s">
        <v>1685</v>
      </c>
      <c r="W303" s="42" t="s">
        <v>47</v>
      </c>
      <c r="X303" s="42" t="s">
        <v>64</v>
      </c>
      <c r="Y303" s="47">
        <v>7115210</v>
      </c>
    </row>
    <row r="304" spans="1:25" ht="60" x14ac:dyDescent="0.25">
      <c r="A304" s="28">
        <v>13094336</v>
      </c>
      <c r="B304" s="29" t="s">
        <v>66</v>
      </c>
      <c r="C304" s="30" t="s">
        <v>1688</v>
      </c>
      <c r="D304" s="29" t="s">
        <v>54</v>
      </c>
      <c r="E304" s="31" t="s">
        <v>1689</v>
      </c>
      <c r="F304" s="31" t="s">
        <v>113</v>
      </c>
      <c r="G304" s="31" t="s">
        <v>184</v>
      </c>
      <c r="H304" s="31" t="s">
        <v>114</v>
      </c>
      <c r="I304" s="31" t="s">
        <v>115</v>
      </c>
      <c r="J304" s="29" t="s">
        <v>43</v>
      </c>
      <c r="K304" s="32">
        <v>26507</v>
      </c>
      <c r="L304" s="32">
        <v>38442</v>
      </c>
      <c r="M304" s="29">
        <v>20</v>
      </c>
      <c r="N304" s="29" t="s">
        <v>1690</v>
      </c>
      <c r="O304" s="33" t="s">
        <v>113</v>
      </c>
      <c r="P304" s="34" t="e">
        <f>CONCATENATE([1]!Tabela_FREQUENCIA_05_01_12[[#This Row],[QUANTITATIVO]]," - ",[1]!Tabela_FREQUENCIA_05_01_12[[#This Row],[GERÊNCIA]])</f>
        <v>#REF!</v>
      </c>
      <c r="Q304" s="29">
        <v>791</v>
      </c>
      <c r="R304" s="29" t="s">
        <v>1691</v>
      </c>
      <c r="S304" s="35">
        <v>17345998800</v>
      </c>
      <c r="T304" s="36">
        <v>24813844</v>
      </c>
      <c r="U304" s="37">
        <v>972676137</v>
      </c>
      <c r="V304" s="31" t="s">
        <v>1692</v>
      </c>
      <c r="W304" s="31" t="s">
        <v>1173</v>
      </c>
      <c r="X304" s="31" t="s">
        <v>64</v>
      </c>
      <c r="Y304" s="38">
        <v>7180070</v>
      </c>
    </row>
    <row r="305" spans="1:25" ht="75" x14ac:dyDescent="0.25">
      <c r="A305" s="48">
        <v>4995259</v>
      </c>
      <c r="B305" s="49">
        <v>1</v>
      </c>
      <c r="C305" s="50">
        <v>14734965</v>
      </c>
      <c r="D305" s="49">
        <v>5</v>
      </c>
      <c r="E305" s="51" t="s">
        <v>1693</v>
      </c>
      <c r="F305" s="51" t="s">
        <v>56</v>
      </c>
      <c r="G305" s="51"/>
      <c r="H305" s="51"/>
      <c r="I305" s="51"/>
      <c r="J305" s="49"/>
      <c r="K305" s="52"/>
      <c r="L305" s="52"/>
      <c r="M305" s="49"/>
      <c r="N305" s="49"/>
      <c r="O305" s="51" t="s">
        <v>71</v>
      </c>
      <c r="P305" s="53" t="e">
        <f>CONCATENATE([1]!Tabela_FREQUENCIA_05_01_12[[#This Row],[QUANTITATIVO]]," - ",[1]!Tabela_FREQUENCIA_05_01_12[[#This Row],[GERÊNCIA]])</f>
        <v>#REF!</v>
      </c>
      <c r="Q305" s="49"/>
      <c r="R305" s="49"/>
      <c r="S305" s="54">
        <v>6704820809</v>
      </c>
      <c r="T305" s="55"/>
      <c r="U305" s="56"/>
      <c r="V305" s="51"/>
      <c r="W305" s="51"/>
      <c r="X305" s="51"/>
      <c r="Y305" s="57"/>
    </row>
    <row r="306" spans="1:25" ht="90" x14ac:dyDescent="0.25">
      <c r="A306" s="28">
        <v>11903764</v>
      </c>
      <c r="B306" s="29" t="s">
        <v>175</v>
      </c>
      <c r="C306" s="30" t="s">
        <v>1694</v>
      </c>
      <c r="D306" s="29" t="s">
        <v>66</v>
      </c>
      <c r="E306" s="31" t="s">
        <v>1695</v>
      </c>
      <c r="F306" s="31" t="s">
        <v>316</v>
      </c>
      <c r="G306" s="31" t="s">
        <v>171</v>
      </c>
      <c r="H306" s="31" t="s">
        <v>171</v>
      </c>
      <c r="I306" s="31" t="s">
        <v>80</v>
      </c>
      <c r="J306" s="29" t="s">
        <v>43</v>
      </c>
      <c r="K306" s="32">
        <v>25715</v>
      </c>
      <c r="L306" s="32">
        <v>38834</v>
      </c>
      <c r="M306" s="29">
        <v>30</v>
      </c>
      <c r="N306" s="29" t="s">
        <v>1696</v>
      </c>
      <c r="O306" s="33" t="s">
        <v>268</v>
      </c>
      <c r="P306" s="34" t="e">
        <f>CONCATENATE([1]!Tabela_FREQUENCIA_05_01_12[[#This Row],[QUANTITATIVO]]," - ",[1]!Tabela_FREQUENCIA_05_01_12[[#This Row],[GERÊNCIA]])</f>
        <v>#REF!</v>
      </c>
      <c r="Q306" s="29">
        <v>470</v>
      </c>
      <c r="R306" s="29" t="s">
        <v>1697</v>
      </c>
      <c r="S306" s="35">
        <v>13237340820</v>
      </c>
      <c r="T306" s="36">
        <v>40344186</v>
      </c>
      <c r="U306" s="37">
        <v>976235230</v>
      </c>
      <c r="V306" s="31" t="s">
        <v>1698</v>
      </c>
      <c r="W306" s="31" t="s">
        <v>1699</v>
      </c>
      <c r="X306" s="31" t="s">
        <v>1700</v>
      </c>
      <c r="Y306" s="38">
        <v>12917048</v>
      </c>
    </row>
    <row r="307" spans="1:25" ht="90" x14ac:dyDescent="0.25">
      <c r="A307" s="39">
        <v>11903764</v>
      </c>
      <c r="B307" s="40" t="s">
        <v>36</v>
      </c>
      <c r="C307" s="41" t="s">
        <v>1694</v>
      </c>
      <c r="D307" s="40" t="s">
        <v>66</v>
      </c>
      <c r="E307" s="42" t="s">
        <v>1701</v>
      </c>
      <c r="F307" s="42" t="s">
        <v>268</v>
      </c>
      <c r="G307" s="42" t="s">
        <v>463</v>
      </c>
      <c r="H307" s="42" t="s">
        <v>463</v>
      </c>
      <c r="I307" s="42" t="s">
        <v>59</v>
      </c>
      <c r="J307" s="40" t="s">
        <v>43</v>
      </c>
      <c r="K307" s="43">
        <v>25715</v>
      </c>
      <c r="L307" s="43">
        <v>41122</v>
      </c>
      <c r="M307" s="40">
        <v>20</v>
      </c>
      <c r="N307" s="40" t="s">
        <v>1702</v>
      </c>
      <c r="O307" s="33" t="s">
        <v>268</v>
      </c>
      <c r="P307" s="34" t="e">
        <f>CONCATENATE([1]!Tabela_FREQUENCIA_05_01_12[[#This Row],[QUANTITATIVO]]," - ",[1]!Tabela_FREQUENCIA_05_01_12[[#This Row],[GERÊNCIA]])</f>
        <v>#REF!</v>
      </c>
      <c r="Q307" s="40">
        <v>818</v>
      </c>
      <c r="R307" s="40" t="s">
        <v>1697</v>
      </c>
      <c r="S307" s="44">
        <v>13237340820</v>
      </c>
      <c r="T307" s="45">
        <v>40344186</v>
      </c>
      <c r="U307" s="46">
        <v>976235230</v>
      </c>
      <c r="V307" s="42" t="s">
        <v>1698</v>
      </c>
      <c r="W307" s="42" t="s">
        <v>1699</v>
      </c>
      <c r="X307" s="42" t="s">
        <v>1700</v>
      </c>
      <c r="Y307" s="47">
        <v>12917048</v>
      </c>
    </row>
    <row r="308" spans="1:25" ht="90" x14ac:dyDescent="0.25">
      <c r="A308" s="28">
        <v>9418957</v>
      </c>
      <c r="B308" s="29" t="s">
        <v>52</v>
      </c>
      <c r="C308" s="30" t="s">
        <v>1703</v>
      </c>
      <c r="D308" s="29" t="s">
        <v>52</v>
      </c>
      <c r="E308" s="31" t="s">
        <v>1704</v>
      </c>
      <c r="F308" s="31" t="s">
        <v>56</v>
      </c>
      <c r="G308" s="31" t="s">
        <v>58</v>
      </c>
      <c r="H308" s="31" t="s">
        <v>58</v>
      </c>
      <c r="I308" s="31" t="s">
        <v>59</v>
      </c>
      <c r="J308" s="29" t="s">
        <v>43</v>
      </c>
      <c r="K308" s="32">
        <v>23218</v>
      </c>
      <c r="L308" s="32">
        <v>34505</v>
      </c>
      <c r="M308" s="29">
        <v>30</v>
      </c>
      <c r="N308" s="29" t="s">
        <v>567</v>
      </c>
      <c r="O308" s="33" t="s">
        <v>56</v>
      </c>
      <c r="P308" s="34" t="e">
        <f>CONCATENATE([1]!Tabela_FREQUENCIA_05_01_12[[#This Row],[QUANTITATIVO]]," - ",[1]!Tabela_FREQUENCIA_05_01_12[[#This Row],[GERÊNCIA]])</f>
        <v>#REF!</v>
      </c>
      <c r="Q308" s="29">
        <v>772</v>
      </c>
      <c r="R308" s="29" t="s">
        <v>1705</v>
      </c>
      <c r="S308" s="35">
        <v>6925535848</v>
      </c>
      <c r="T308" s="36">
        <v>20888801</v>
      </c>
      <c r="U308" s="37">
        <v>965295570</v>
      </c>
      <c r="V308" s="31" t="s">
        <v>1706</v>
      </c>
      <c r="W308" s="31" t="s">
        <v>1707</v>
      </c>
      <c r="X308" s="31" t="s">
        <v>64</v>
      </c>
      <c r="Y308" s="38">
        <v>7080110</v>
      </c>
    </row>
    <row r="309" spans="1:25" ht="75" x14ac:dyDescent="0.25">
      <c r="A309" s="39">
        <v>11382600</v>
      </c>
      <c r="B309" s="40" t="s">
        <v>52</v>
      </c>
      <c r="C309" s="41" t="s">
        <v>1708</v>
      </c>
      <c r="D309" s="40" t="s">
        <v>206</v>
      </c>
      <c r="E309" s="42" t="s">
        <v>1709</v>
      </c>
      <c r="F309" s="42" t="s">
        <v>89</v>
      </c>
      <c r="G309" s="42" t="s">
        <v>707</v>
      </c>
      <c r="H309" s="42" t="s">
        <v>91</v>
      </c>
      <c r="I309" s="42" t="s">
        <v>92</v>
      </c>
      <c r="J309" s="40" t="s">
        <v>43</v>
      </c>
      <c r="K309" s="43">
        <v>24559</v>
      </c>
      <c r="L309" s="43">
        <v>36088</v>
      </c>
      <c r="M309" s="40">
        <v>30</v>
      </c>
      <c r="N309" s="40" t="s">
        <v>93</v>
      </c>
      <c r="O309" s="33" t="s">
        <v>89</v>
      </c>
      <c r="P309" s="34" t="e">
        <f>CONCATENATE([1]!Tabela_FREQUENCIA_05_01_12[[#This Row],[QUANTITATIVO]]," - ",[1]!Tabela_FREQUENCIA_05_01_12[[#This Row],[GERÊNCIA]])</f>
        <v>#REF!</v>
      </c>
      <c r="Q309" s="40">
        <v>354</v>
      </c>
      <c r="R309" s="40" t="s">
        <v>1710</v>
      </c>
      <c r="S309" s="44">
        <v>10089763858</v>
      </c>
      <c r="T309" s="45">
        <v>22792166</v>
      </c>
      <c r="U309" s="46">
        <v>997928516</v>
      </c>
      <c r="V309" s="42" t="s">
        <v>1711</v>
      </c>
      <c r="W309" s="42" t="s">
        <v>1712</v>
      </c>
      <c r="X309" s="42" t="s">
        <v>64</v>
      </c>
      <c r="Y309" s="47">
        <v>7195280</v>
      </c>
    </row>
    <row r="310" spans="1:25" ht="75" x14ac:dyDescent="0.25">
      <c r="A310" s="28">
        <v>9164261</v>
      </c>
      <c r="B310" s="29" t="s">
        <v>52</v>
      </c>
      <c r="C310" s="30" t="s">
        <v>1713</v>
      </c>
      <c r="D310" s="29" t="s">
        <v>38</v>
      </c>
      <c r="E310" s="31" t="s">
        <v>1714</v>
      </c>
      <c r="F310" s="31" t="s">
        <v>40</v>
      </c>
      <c r="G310" s="31" t="s">
        <v>944</v>
      </c>
      <c r="H310" s="31" t="s">
        <v>199</v>
      </c>
      <c r="I310" s="31" t="s">
        <v>92</v>
      </c>
      <c r="J310" s="29" t="s">
        <v>106</v>
      </c>
      <c r="K310" s="32">
        <v>24516</v>
      </c>
      <c r="L310" s="32">
        <v>34355</v>
      </c>
      <c r="M310" s="29">
        <v>20</v>
      </c>
      <c r="N310" s="29" t="s">
        <v>1715</v>
      </c>
      <c r="O310" s="33" t="s">
        <v>40</v>
      </c>
      <c r="P310" s="34" t="e">
        <f>CONCATENATE([1]!Tabela_FREQUENCIA_05_01_12[[#This Row],[QUANTITATIVO]]," - ",[1]!Tabela_FREQUENCIA_05_01_12[[#This Row],[GERÊNCIA]])</f>
        <v>#REF!</v>
      </c>
      <c r="Q310" s="29">
        <v>365</v>
      </c>
      <c r="R310" s="29" t="s">
        <v>1716</v>
      </c>
      <c r="S310" s="35">
        <v>5775690826</v>
      </c>
      <c r="T310" s="36">
        <v>20925656</v>
      </c>
      <c r="U310" s="37">
        <v>995958594</v>
      </c>
      <c r="V310" s="31" t="s">
        <v>1717</v>
      </c>
      <c r="W310" s="31" t="s">
        <v>768</v>
      </c>
      <c r="X310" s="31" t="s">
        <v>142</v>
      </c>
      <c r="Y310" s="38">
        <v>3308050</v>
      </c>
    </row>
    <row r="311" spans="1:25" ht="60" x14ac:dyDescent="0.25">
      <c r="A311" s="39">
        <v>9398120</v>
      </c>
      <c r="B311" s="40" t="s">
        <v>66</v>
      </c>
      <c r="C311" s="41" t="s">
        <v>1718</v>
      </c>
      <c r="D311" s="40"/>
      <c r="E311" s="42" t="s">
        <v>1719</v>
      </c>
      <c r="F311" s="42" t="s">
        <v>330</v>
      </c>
      <c r="G311" s="42" t="s">
        <v>376</v>
      </c>
      <c r="H311" s="42" t="s">
        <v>283</v>
      </c>
      <c r="I311" s="42" t="s">
        <v>115</v>
      </c>
      <c r="J311" s="40" t="s">
        <v>43</v>
      </c>
      <c r="K311" s="43">
        <v>24095</v>
      </c>
      <c r="L311" s="43">
        <v>34512</v>
      </c>
      <c r="M311" s="40">
        <v>20</v>
      </c>
      <c r="N311" s="40" t="s">
        <v>81</v>
      </c>
      <c r="O311" s="33" t="s">
        <v>330</v>
      </c>
      <c r="P311" s="34" t="e">
        <f>CONCATENATE([1]!Tabela_FREQUENCIA_05_01_12[[#This Row],[QUANTITATIVO]]," - ",[1]!Tabela_FREQUENCIA_05_01_12[[#This Row],[GERÊNCIA]])</f>
        <v>#REF!</v>
      </c>
      <c r="Q311" s="40">
        <v>920</v>
      </c>
      <c r="R311" s="40" t="s">
        <v>1720</v>
      </c>
      <c r="S311" s="44">
        <v>7364214836</v>
      </c>
      <c r="T311" s="45">
        <v>24848241</v>
      </c>
      <c r="U311" s="46">
        <v>967793806</v>
      </c>
      <c r="V311" s="42" t="s">
        <v>1721</v>
      </c>
      <c r="W311" s="42" t="s">
        <v>1339</v>
      </c>
      <c r="X311" s="42" t="s">
        <v>64</v>
      </c>
      <c r="Y311" s="47">
        <v>7270430</v>
      </c>
    </row>
    <row r="312" spans="1:25" ht="75" x14ac:dyDescent="0.25">
      <c r="A312" s="28">
        <v>6993631</v>
      </c>
      <c r="B312" s="29" t="s">
        <v>38</v>
      </c>
      <c r="C312" s="30" t="s">
        <v>1722</v>
      </c>
      <c r="D312" s="29" t="s">
        <v>52</v>
      </c>
      <c r="E312" s="31" t="s">
        <v>1723</v>
      </c>
      <c r="F312" s="31" t="s">
        <v>103</v>
      </c>
      <c r="G312" s="31" t="s">
        <v>544</v>
      </c>
      <c r="H312" s="31" t="s">
        <v>544</v>
      </c>
      <c r="I312" s="31" t="s">
        <v>115</v>
      </c>
      <c r="J312" s="29" t="s">
        <v>137</v>
      </c>
      <c r="K312" s="32">
        <v>25637</v>
      </c>
      <c r="L312" s="32">
        <v>35339</v>
      </c>
      <c r="M312" s="29">
        <v>30</v>
      </c>
      <c r="N312" s="29" t="s">
        <v>1724</v>
      </c>
      <c r="O312" s="33" t="s">
        <v>103</v>
      </c>
      <c r="P312" s="34" t="e">
        <f>CONCATENATE([1]!Tabela_FREQUENCIA_05_01_12[[#This Row],[QUANTITATIVO]]," - ",[1]!Tabela_FREQUENCIA_05_01_12[[#This Row],[GERÊNCIA]])</f>
        <v>#REF!</v>
      </c>
      <c r="Q312" s="29">
        <v>191</v>
      </c>
      <c r="R312" s="29" t="s">
        <v>1725</v>
      </c>
      <c r="S312" s="35">
        <v>9536928841</v>
      </c>
      <c r="T312" s="36">
        <v>23378840</v>
      </c>
      <c r="U312" s="37">
        <v>989788876</v>
      </c>
      <c r="V312" s="31" t="s">
        <v>1726</v>
      </c>
      <c r="W312" s="31" t="s">
        <v>499</v>
      </c>
      <c r="X312" s="31" t="s">
        <v>64</v>
      </c>
      <c r="Y312" s="38">
        <v>7051230</v>
      </c>
    </row>
    <row r="313" spans="1:25" ht="105" x14ac:dyDescent="0.25">
      <c r="A313" s="39">
        <v>11239566</v>
      </c>
      <c r="B313" s="40" t="s">
        <v>66</v>
      </c>
      <c r="C313" s="41" t="s">
        <v>1727</v>
      </c>
      <c r="D313" s="40" t="s">
        <v>36</v>
      </c>
      <c r="E313" s="42" t="s">
        <v>1728</v>
      </c>
      <c r="F313" s="42" t="s">
        <v>89</v>
      </c>
      <c r="G313" s="42" t="s">
        <v>90</v>
      </c>
      <c r="H313" s="42" t="s">
        <v>91</v>
      </c>
      <c r="I313" s="42" t="s">
        <v>92</v>
      </c>
      <c r="J313" s="40" t="s">
        <v>137</v>
      </c>
      <c r="K313" s="43">
        <v>27890</v>
      </c>
      <c r="L313" s="43">
        <v>37457</v>
      </c>
      <c r="M313" s="40">
        <v>30</v>
      </c>
      <c r="N313" s="40" t="s">
        <v>81</v>
      </c>
      <c r="O313" s="33" t="s">
        <v>89</v>
      </c>
      <c r="P313" s="34" t="e">
        <f>CONCATENATE([1]!Tabela_FREQUENCIA_05_01_12[[#This Row],[QUANTITATIVO]]," - ",[1]!Tabela_FREQUENCIA_05_01_12[[#This Row],[GERÊNCIA]])</f>
        <v>#REF!</v>
      </c>
      <c r="Q313" s="40">
        <v>880</v>
      </c>
      <c r="R313" s="40" t="s">
        <v>1729</v>
      </c>
      <c r="S313" s="44">
        <v>15102997858</v>
      </c>
      <c r="T313" s="45">
        <v>43725336</v>
      </c>
      <c r="U313" s="46">
        <v>952829054</v>
      </c>
      <c r="V313" s="42" t="s">
        <v>1730</v>
      </c>
      <c r="W313" s="42" t="s">
        <v>683</v>
      </c>
      <c r="X313" s="42" t="s">
        <v>64</v>
      </c>
      <c r="Y313" s="47">
        <v>7077065</v>
      </c>
    </row>
    <row r="314" spans="1:25" ht="75" x14ac:dyDescent="0.25">
      <c r="A314" s="28">
        <v>12827046</v>
      </c>
      <c r="B314" s="29" t="s">
        <v>36</v>
      </c>
      <c r="C314" s="30" t="s">
        <v>1731</v>
      </c>
      <c r="D314" s="29" t="s">
        <v>206</v>
      </c>
      <c r="E314" s="31" t="s">
        <v>1732</v>
      </c>
      <c r="F314" s="31" t="s">
        <v>89</v>
      </c>
      <c r="G314" s="101" t="s">
        <v>1010</v>
      </c>
      <c r="H314" s="31" t="s">
        <v>1733</v>
      </c>
      <c r="I314" s="31" t="s">
        <v>59</v>
      </c>
      <c r="J314" s="29" t="s">
        <v>43</v>
      </c>
      <c r="K314" s="32">
        <v>28066</v>
      </c>
      <c r="L314" s="32">
        <v>40399</v>
      </c>
      <c r="M314" s="29">
        <v>30</v>
      </c>
      <c r="N314" s="29" t="s">
        <v>81</v>
      </c>
      <c r="O314" s="33" t="s">
        <v>89</v>
      </c>
      <c r="P314" s="34" t="e">
        <f>CONCATENATE([1]!Tabela_FREQUENCIA_05_01_12[[#This Row],[QUANTITATIVO]]," - ",[1]!Tabela_FREQUENCIA_05_01_12[[#This Row],[GERÊNCIA]])</f>
        <v>#REF!</v>
      </c>
      <c r="Q314" s="29">
        <v>376</v>
      </c>
      <c r="R314" s="29" t="s">
        <v>1734</v>
      </c>
      <c r="S314" s="35">
        <v>28379593839</v>
      </c>
      <c r="T314" s="36">
        <v>24662519</v>
      </c>
      <c r="U314" s="37">
        <v>969440744</v>
      </c>
      <c r="V314" s="31" t="s">
        <v>1735</v>
      </c>
      <c r="W314" s="31" t="s">
        <v>247</v>
      </c>
      <c r="X314" s="31" t="s">
        <v>64</v>
      </c>
      <c r="Y314" s="38">
        <v>7151810</v>
      </c>
    </row>
    <row r="315" spans="1:25" ht="105" x14ac:dyDescent="0.25">
      <c r="A315" s="39">
        <v>13064733</v>
      </c>
      <c r="B315" s="40" t="s">
        <v>38</v>
      </c>
      <c r="C315" s="41" t="s">
        <v>1736</v>
      </c>
      <c r="D315" s="40" t="s">
        <v>175</v>
      </c>
      <c r="E315" s="42" t="s">
        <v>1737</v>
      </c>
      <c r="F315" s="42" t="s">
        <v>89</v>
      </c>
      <c r="G315" s="42" t="s">
        <v>171</v>
      </c>
      <c r="H315" s="42" t="s">
        <v>171</v>
      </c>
      <c r="I315" s="42" t="s">
        <v>80</v>
      </c>
      <c r="J315" s="40" t="s">
        <v>43</v>
      </c>
      <c r="K315" s="43">
        <v>23907</v>
      </c>
      <c r="L315" s="43">
        <v>38418</v>
      </c>
      <c r="M315" s="40">
        <v>30</v>
      </c>
      <c r="N315" s="40" t="s">
        <v>93</v>
      </c>
      <c r="O315" s="33" t="s">
        <v>89</v>
      </c>
      <c r="P315" s="34" t="e">
        <f>CONCATENATE([1]!Tabela_FREQUENCIA_05_01_12[[#This Row],[QUANTITATIVO]]," - ",[1]!Tabela_FREQUENCIA_05_01_12[[#This Row],[GERÊNCIA]])</f>
        <v>#REF!</v>
      </c>
      <c r="Q315" s="40">
        <v>180</v>
      </c>
      <c r="R315" s="40" t="s">
        <v>1738</v>
      </c>
      <c r="S315" s="44">
        <v>53735498949</v>
      </c>
      <c r="T315" s="45">
        <v>49623530</v>
      </c>
      <c r="U315" s="46">
        <v>963236834</v>
      </c>
      <c r="V315" s="42" t="s">
        <v>1739</v>
      </c>
      <c r="W315" s="42" t="s">
        <v>1740</v>
      </c>
      <c r="X315" s="42" t="s">
        <v>64</v>
      </c>
      <c r="Y315" s="47">
        <v>7130510</v>
      </c>
    </row>
    <row r="316" spans="1:25" ht="105" x14ac:dyDescent="0.25">
      <c r="A316" s="28">
        <v>10507115</v>
      </c>
      <c r="B316" s="29" t="s">
        <v>66</v>
      </c>
      <c r="C316" s="30" t="s">
        <v>1741</v>
      </c>
      <c r="D316" s="29" t="s">
        <v>38</v>
      </c>
      <c r="E316" s="31" t="s">
        <v>1742</v>
      </c>
      <c r="F316" s="31" t="s">
        <v>89</v>
      </c>
      <c r="G316" s="31" t="s">
        <v>944</v>
      </c>
      <c r="H316" s="31" t="s">
        <v>944</v>
      </c>
      <c r="I316" s="31" t="s">
        <v>92</v>
      </c>
      <c r="J316" s="29" t="s">
        <v>137</v>
      </c>
      <c r="K316" s="32">
        <v>19233</v>
      </c>
      <c r="L316" s="32">
        <v>36574</v>
      </c>
      <c r="M316" s="29">
        <v>30</v>
      </c>
      <c r="N316" s="29" t="s">
        <v>405</v>
      </c>
      <c r="O316" s="33" t="s">
        <v>89</v>
      </c>
      <c r="P316" s="34" t="e">
        <f>CONCATENATE([1]!Tabela_FREQUENCIA_05_01_12[[#This Row],[QUANTITATIVO]]," - ",[1]!Tabela_FREQUENCIA_05_01_12[[#This Row],[GERÊNCIA]])</f>
        <v>#REF!</v>
      </c>
      <c r="Q316" s="29">
        <v>486</v>
      </c>
      <c r="R316" s="29" t="s">
        <v>1743</v>
      </c>
      <c r="S316" s="35">
        <v>5064537824</v>
      </c>
      <c r="T316" s="36">
        <v>24520643</v>
      </c>
      <c r="U316" s="37">
        <v>974001651</v>
      </c>
      <c r="V316" s="31" t="s">
        <v>1744</v>
      </c>
      <c r="W316" s="31" t="s">
        <v>1273</v>
      </c>
      <c r="X316" s="31" t="s">
        <v>64</v>
      </c>
      <c r="Y316" s="38">
        <v>7075060</v>
      </c>
    </row>
    <row r="317" spans="1:25" ht="60" x14ac:dyDescent="0.25">
      <c r="A317" s="39">
        <v>13683093</v>
      </c>
      <c r="B317" s="40" t="s">
        <v>175</v>
      </c>
      <c r="C317" s="41" t="s">
        <v>1745</v>
      </c>
      <c r="D317" s="40" t="s">
        <v>175</v>
      </c>
      <c r="E317" s="42" t="s">
        <v>1746</v>
      </c>
      <c r="F317" s="42" t="s">
        <v>268</v>
      </c>
      <c r="G317" s="42" t="s">
        <v>1010</v>
      </c>
      <c r="H317" s="42" t="s">
        <v>1010</v>
      </c>
      <c r="I317" s="42" t="s">
        <v>59</v>
      </c>
      <c r="J317" s="40" t="s">
        <v>43</v>
      </c>
      <c r="K317" s="43">
        <v>26192</v>
      </c>
      <c r="L317" s="43">
        <v>40508</v>
      </c>
      <c r="M317" s="40">
        <v>24</v>
      </c>
      <c r="N317" s="40" t="s">
        <v>1747</v>
      </c>
      <c r="O317" s="33" t="s">
        <v>268</v>
      </c>
      <c r="P317" s="34" t="e">
        <f>CONCATENATE([1]!Tabela_FREQUENCIA_05_01_12[[#This Row],[QUANTITATIVO]]," - ",[1]!Tabela_FREQUENCIA_05_01_12[[#This Row],[GERÊNCIA]])</f>
        <v>#REF!</v>
      </c>
      <c r="Q317" s="40">
        <v>1030</v>
      </c>
      <c r="R317" s="40" t="s">
        <v>1748</v>
      </c>
      <c r="S317" s="44">
        <v>21866437828</v>
      </c>
      <c r="T317" s="45">
        <v>24141795</v>
      </c>
      <c r="U317" s="46">
        <v>998682779</v>
      </c>
      <c r="V317" s="42" t="s">
        <v>1749</v>
      </c>
      <c r="W317" s="42" t="s">
        <v>948</v>
      </c>
      <c r="X317" s="42" t="s">
        <v>64</v>
      </c>
      <c r="Y317" s="47">
        <v>7044010</v>
      </c>
    </row>
    <row r="318" spans="1:25" ht="75" x14ac:dyDescent="0.25">
      <c r="A318" s="28">
        <v>8510696</v>
      </c>
      <c r="B318" s="29" t="s">
        <v>175</v>
      </c>
      <c r="C318" s="30" t="s">
        <v>1750</v>
      </c>
      <c r="D318" s="29" t="s">
        <v>121</v>
      </c>
      <c r="E318" s="31" t="s">
        <v>1751</v>
      </c>
      <c r="F318" s="31" t="s">
        <v>229</v>
      </c>
      <c r="G318" s="31" t="s">
        <v>236</v>
      </c>
      <c r="H318" s="101" t="s">
        <v>237</v>
      </c>
      <c r="I318" s="31" t="s">
        <v>92</v>
      </c>
      <c r="J318" s="29" t="s">
        <v>137</v>
      </c>
      <c r="K318" s="32">
        <v>23267</v>
      </c>
      <c r="L318" s="32">
        <v>37006</v>
      </c>
      <c r="M318" s="29">
        <v>30</v>
      </c>
      <c r="N318" s="29" t="s">
        <v>294</v>
      </c>
      <c r="O318" s="33" t="s">
        <v>229</v>
      </c>
      <c r="P318" s="34" t="e">
        <f>CONCATENATE([1]!Tabela_FREQUENCIA_05_01_12[[#This Row],[QUANTITATIVO]]," - ",[1]!Tabela_FREQUENCIA_05_01_12[[#This Row],[GERÊNCIA]])</f>
        <v>#REF!</v>
      </c>
      <c r="Q318" s="29">
        <v>563</v>
      </c>
      <c r="R318" s="29" t="s">
        <v>1752</v>
      </c>
      <c r="S318" s="35">
        <v>12485201811</v>
      </c>
      <c r="T318" s="36">
        <v>24031691</v>
      </c>
      <c r="U318" s="37">
        <v>962412310</v>
      </c>
      <c r="V318" s="31" t="s">
        <v>1753</v>
      </c>
      <c r="W318" s="31" t="s">
        <v>1754</v>
      </c>
      <c r="X318" s="31" t="s">
        <v>142</v>
      </c>
      <c r="Y318" s="38">
        <v>7135190</v>
      </c>
    </row>
    <row r="319" spans="1:25" ht="75" x14ac:dyDescent="0.25">
      <c r="A319" s="39">
        <v>11417122</v>
      </c>
      <c r="B319" s="40" t="s">
        <v>175</v>
      </c>
      <c r="C319" s="41" t="s">
        <v>1755</v>
      </c>
      <c r="D319" s="40" t="s">
        <v>52</v>
      </c>
      <c r="E319" s="42" t="s">
        <v>1756</v>
      </c>
      <c r="F319" s="42" t="s">
        <v>89</v>
      </c>
      <c r="G319" s="42" t="s">
        <v>707</v>
      </c>
      <c r="H319" s="42" t="s">
        <v>91</v>
      </c>
      <c r="I319" s="42" t="s">
        <v>92</v>
      </c>
      <c r="J319" s="40" t="s">
        <v>43</v>
      </c>
      <c r="K319" s="43">
        <v>23637</v>
      </c>
      <c r="L319" s="43">
        <v>40878</v>
      </c>
      <c r="M319" s="40">
        <v>30</v>
      </c>
      <c r="N319" s="40" t="s">
        <v>93</v>
      </c>
      <c r="O319" s="33" t="s">
        <v>89</v>
      </c>
      <c r="P319" s="34" t="e">
        <f>CONCATENATE([1]!Tabela_FREQUENCIA_05_01_12[[#This Row],[QUANTITATIVO]]," - ",[1]!Tabela_FREQUENCIA_05_01_12[[#This Row],[GERÊNCIA]])</f>
        <v>#REF!</v>
      </c>
      <c r="Q319" s="40">
        <v>1126</v>
      </c>
      <c r="R319" s="40" t="s">
        <v>1757</v>
      </c>
      <c r="S319" s="44">
        <v>9479559846</v>
      </c>
      <c r="T319" s="45">
        <v>20873976</v>
      </c>
      <c r="U319" s="46">
        <v>970328688</v>
      </c>
      <c r="V319" s="42" t="s">
        <v>1758</v>
      </c>
      <c r="W319" s="42" t="s">
        <v>1759</v>
      </c>
      <c r="X319" s="42" t="s">
        <v>64</v>
      </c>
      <c r="Y319" s="47">
        <v>7093020</v>
      </c>
    </row>
    <row r="320" spans="1:25" ht="105" x14ac:dyDescent="0.25">
      <c r="A320" s="59">
        <v>10338433</v>
      </c>
      <c r="B320" s="60" t="s">
        <v>66</v>
      </c>
      <c r="C320" s="61" t="s">
        <v>1760</v>
      </c>
      <c r="D320" s="60" t="s">
        <v>76</v>
      </c>
      <c r="E320" s="62" t="s">
        <v>1761</v>
      </c>
      <c r="F320" s="62" t="s">
        <v>89</v>
      </c>
      <c r="G320" s="62"/>
      <c r="H320" s="62" t="s">
        <v>1762</v>
      </c>
      <c r="I320" s="62" t="s">
        <v>59</v>
      </c>
      <c r="J320" s="60" t="s">
        <v>137</v>
      </c>
      <c r="K320" s="63">
        <v>24564</v>
      </c>
      <c r="L320" s="63">
        <v>35332</v>
      </c>
      <c r="M320" s="60">
        <v>30</v>
      </c>
      <c r="N320" s="60" t="s">
        <v>93</v>
      </c>
      <c r="O320" s="62" t="s">
        <v>426</v>
      </c>
      <c r="P320" s="64" t="e">
        <f>CONCATENATE([1]!Tabela_FREQUENCIA_05_01_12[[#This Row],[QUANTITATIVO]]," - ",[1]!Tabela_FREQUENCIA_05_01_12[[#This Row],[GERÊNCIA]])</f>
        <v>#REF!</v>
      </c>
      <c r="Q320" s="60">
        <v>616</v>
      </c>
      <c r="R320" s="60" t="s">
        <v>1763</v>
      </c>
      <c r="S320" s="65">
        <v>8115948829</v>
      </c>
      <c r="T320" s="66">
        <v>22799779</v>
      </c>
      <c r="U320" s="67">
        <v>979767049</v>
      </c>
      <c r="V320" s="62" t="s">
        <v>1764</v>
      </c>
      <c r="W320" s="62" t="s">
        <v>1765</v>
      </c>
      <c r="X320" s="62" t="s">
        <v>64</v>
      </c>
      <c r="Y320" s="68">
        <v>7178100</v>
      </c>
    </row>
    <row r="321" spans="1:25" ht="90" x14ac:dyDescent="0.25">
      <c r="A321" s="39">
        <v>9117866</v>
      </c>
      <c r="B321" s="40" t="s">
        <v>52</v>
      </c>
      <c r="C321" s="41" t="s">
        <v>1766</v>
      </c>
      <c r="D321" s="40" t="s">
        <v>175</v>
      </c>
      <c r="E321" s="42" t="s">
        <v>1767</v>
      </c>
      <c r="F321" s="42" t="s">
        <v>56</v>
      </c>
      <c r="G321" s="42" t="s">
        <v>393</v>
      </c>
      <c r="H321" s="42" t="s">
        <v>393</v>
      </c>
      <c r="I321" s="42" t="s">
        <v>69</v>
      </c>
      <c r="J321" s="40" t="s">
        <v>106</v>
      </c>
      <c r="K321" s="43">
        <v>23171</v>
      </c>
      <c r="L321" s="43">
        <v>34304</v>
      </c>
      <c r="M321" s="40">
        <v>30</v>
      </c>
      <c r="N321" s="40" t="s">
        <v>81</v>
      </c>
      <c r="O321" s="33" t="s">
        <v>56</v>
      </c>
      <c r="P321" s="34" t="e">
        <f>CONCATENATE([1]!Tabela_FREQUENCIA_05_01_12[[#This Row],[QUANTITATIVO]]," - ",[1]!Tabela_FREQUENCIA_05_01_12[[#This Row],[GERÊNCIA]])</f>
        <v>#REF!</v>
      </c>
      <c r="Q321" s="40">
        <v>495</v>
      </c>
      <c r="R321" s="40" t="s">
        <v>1768</v>
      </c>
      <c r="S321" s="44">
        <v>8715391876</v>
      </c>
      <c r="T321" s="45">
        <v>24665970</v>
      </c>
      <c r="U321" s="46">
        <v>969791664</v>
      </c>
      <c r="V321" s="42" t="s">
        <v>1769</v>
      </c>
      <c r="W321" s="42" t="s">
        <v>1770</v>
      </c>
      <c r="X321" s="42" t="s">
        <v>64</v>
      </c>
      <c r="Y321" s="47">
        <v>7161600</v>
      </c>
    </row>
    <row r="322" spans="1:25" ht="90" x14ac:dyDescent="0.25">
      <c r="A322" s="28">
        <v>3311764</v>
      </c>
      <c r="B322" s="29" t="s">
        <v>66</v>
      </c>
      <c r="C322" s="30" t="s">
        <v>1771</v>
      </c>
      <c r="D322" s="29" t="s">
        <v>49</v>
      </c>
      <c r="E322" s="31" t="s">
        <v>1772</v>
      </c>
      <c r="F322" s="31" t="s">
        <v>135</v>
      </c>
      <c r="G322" s="31" t="s">
        <v>604</v>
      </c>
      <c r="H322" s="31" t="s">
        <v>605</v>
      </c>
      <c r="I322" s="31" t="s">
        <v>69</v>
      </c>
      <c r="J322" s="29" t="s">
        <v>43</v>
      </c>
      <c r="K322" s="32">
        <v>21042</v>
      </c>
      <c r="L322" s="32">
        <v>29756</v>
      </c>
      <c r="M322" s="29">
        <v>40</v>
      </c>
      <c r="N322" s="29" t="s">
        <v>1773</v>
      </c>
      <c r="O322" s="33" t="s">
        <v>135</v>
      </c>
      <c r="P322" s="34" t="e">
        <f>CONCATENATE([1]!Tabela_FREQUENCIA_05_01_12[[#This Row],[QUANTITATIVO]]," - ",[1]!Tabela_FREQUENCIA_05_01_12[[#This Row],[GERÊNCIA]])</f>
        <v>#REF!</v>
      </c>
      <c r="Q322" s="29">
        <v>81</v>
      </c>
      <c r="R322" s="29" t="s">
        <v>1774</v>
      </c>
      <c r="S322" s="35">
        <v>94723770844</v>
      </c>
      <c r="T322" s="36">
        <v>24611360</v>
      </c>
      <c r="U322" s="37">
        <v>972955344</v>
      </c>
      <c r="V322" s="31" t="s">
        <v>1775</v>
      </c>
      <c r="W322" s="31" t="s">
        <v>892</v>
      </c>
      <c r="X322" s="31" t="s">
        <v>64</v>
      </c>
      <c r="Y322" s="38">
        <v>7114000</v>
      </c>
    </row>
    <row r="323" spans="1:25" ht="90" x14ac:dyDescent="0.25">
      <c r="A323" s="39">
        <v>8202140</v>
      </c>
      <c r="B323" s="40" t="s">
        <v>66</v>
      </c>
      <c r="C323" s="41" t="s">
        <v>1776</v>
      </c>
      <c r="D323" s="40"/>
      <c r="E323" s="42" t="s">
        <v>1777</v>
      </c>
      <c r="F323" s="42" t="s">
        <v>56</v>
      </c>
      <c r="G323" s="42" t="s">
        <v>393</v>
      </c>
      <c r="H323" s="42" t="s">
        <v>393</v>
      </c>
      <c r="I323" s="42" t="s">
        <v>69</v>
      </c>
      <c r="J323" s="40" t="s">
        <v>43</v>
      </c>
      <c r="K323" s="43">
        <v>21336</v>
      </c>
      <c r="L323" s="43">
        <v>33805</v>
      </c>
      <c r="M323" s="40">
        <v>40</v>
      </c>
      <c r="N323" s="40" t="s">
        <v>81</v>
      </c>
      <c r="O323" s="33" t="s">
        <v>56</v>
      </c>
      <c r="P323" s="34" t="e">
        <f>CONCATENATE([1]!Tabela_FREQUENCIA_05_01_12[[#This Row],[QUANTITATIVO]]," - ",[1]!Tabela_FREQUENCIA_05_01_12[[#This Row],[GERÊNCIA]])</f>
        <v>#REF!</v>
      </c>
      <c r="Q323" s="40">
        <v>773</v>
      </c>
      <c r="R323" s="40" t="s">
        <v>1778</v>
      </c>
      <c r="S323" s="44">
        <v>18583014833</v>
      </c>
      <c r="T323" s="45">
        <v>24029792</v>
      </c>
      <c r="U323" s="46">
        <v>991561274</v>
      </c>
      <c r="V323" s="42" t="s">
        <v>1779</v>
      </c>
      <c r="W323" s="42" t="s">
        <v>1780</v>
      </c>
      <c r="X323" s="42" t="s">
        <v>64</v>
      </c>
      <c r="Y323" s="47">
        <v>7134645</v>
      </c>
    </row>
    <row r="324" spans="1:25" ht="105" x14ac:dyDescent="0.25">
      <c r="A324" s="28">
        <v>14875100</v>
      </c>
      <c r="B324" s="29" t="s">
        <v>66</v>
      </c>
      <c r="C324" s="30" t="s">
        <v>1781</v>
      </c>
      <c r="D324" s="29" t="s">
        <v>38</v>
      </c>
      <c r="E324" s="31" t="s">
        <v>1782</v>
      </c>
      <c r="F324" s="31" t="s">
        <v>220</v>
      </c>
      <c r="G324" s="31" t="s">
        <v>1783</v>
      </c>
      <c r="H324" s="31" t="s">
        <v>124</v>
      </c>
      <c r="I324" s="31" t="s">
        <v>115</v>
      </c>
      <c r="J324" s="29" t="s">
        <v>43</v>
      </c>
      <c r="K324" s="32">
        <v>21364</v>
      </c>
      <c r="L324" s="32">
        <v>40507</v>
      </c>
      <c r="M324" s="29">
        <v>30</v>
      </c>
      <c r="N324" s="29" t="s">
        <v>405</v>
      </c>
      <c r="O324" s="33" t="s">
        <v>220</v>
      </c>
      <c r="P324" s="34" t="e">
        <f>CONCATENATE([1]!Tabela_FREQUENCIA_05_01_12[[#This Row],[QUANTITATIVO]]," - ",[1]!Tabela_FREQUENCIA_05_01_12[[#This Row],[GERÊNCIA]])</f>
        <v>#REF!</v>
      </c>
      <c r="Q324" s="29">
        <v>1016</v>
      </c>
      <c r="R324" s="29" t="s">
        <v>1784</v>
      </c>
      <c r="S324" s="35">
        <v>31607353890</v>
      </c>
      <c r="T324" s="36">
        <v>22290209</v>
      </c>
      <c r="U324" s="37">
        <v>981319484</v>
      </c>
      <c r="V324" s="31" t="s">
        <v>1785</v>
      </c>
      <c r="W324" s="31" t="s">
        <v>156</v>
      </c>
      <c r="X324" s="31" t="s">
        <v>64</v>
      </c>
      <c r="Y324" s="38">
        <v>7024170</v>
      </c>
    </row>
    <row r="325" spans="1:25" ht="90" x14ac:dyDescent="0.25">
      <c r="A325" s="39">
        <v>11732258</v>
      </c>
      <c r="B325" s="40" t="s">
        <v>52</v>
      </c>
      <c r="C325" s="41" t="s">
        <v>1786</v>
      </c>
      <c r="D325" s="40" t="s">
        <v>121</v>
      </c>
      <c r="E325" s="42" t="s">
        <v>1787</v>
      </c>
      <c r="F325" s="42" t="s">
        <v>89</v>
      </c>
      <c r="G325" s="42" t="s">
        <v>171</v>
      </c>
      <c r="H325" s="42" t="s">
        <v>171</v>
      </c>
      <c r="I325" s="42" t="s">
        <v>80</v>
      </c>
      <c r="J325" s="40" t="s">
        <v>137</v>
      </c>
      <c r="K325" s="43">
        <v>25739</v>
      </c>
      <c r="L325" s="43">
        <v>36578</v>
      </c>
      <c r="M325" s="40">
        <v>30</v>
      </c>
      <c r="N325" s="40" t="s">
        <v>93</v>
      </c>
      <c r="O325" s="33" t="s">
        <v>89</v>
      </c>
      <c r="P325" s="34" t="e">
        <f>CONCATENATE([1]!Tabela_FREQUENCIA_05_01_12[[#This Row],[QUANTITATIVO]]," - ",[1]!Tabela_FREQUENCIA_05_01_12[[#This Row],[GERÊNCIA]])</f>
        <v>#REF!</v>
      </c>
      <c r="Q325" s="40">
        <v>851</v>
      </c>
      <c r="R325" s="40" t="s">
        <v>1788</v>
      </c>
      <c r="S325" s="44">
        <v>7811954893</v>
      </c>
      <c r="T325" s="45">
        <v>24921639</v>
      </c>
      <c r="U325" s="46">
        <v>975764724</v>
      </c>
      <c r="V325" s="42" t="s">
        <v>1789</v>
      </c>
      <c r="W325" s="42" t="s">
        <v>1790</v>
      </c>
      <c r="X325" s="42" t="s">
        <v>64</v>
      </c>
      <c r="Y325" s="47">
        <v>7143220</v>
      </c>
    </row>
    <row r="326" spans="1:25" ht="75" x14ac:dyDescent="0.25">
      <c r="A326" s="28">
        <v>5524908</v>
      </c>
      <c r="B326" s="29" t="s">
        <v>38</v>
      </c>
      <c r="C326" s="30" t="s">
        <v>1791</v>
      </c>
      <c r="D326" s="29"/>
      <c r="E326" s="31" t="s">
        <v>1792</v>
      </c>
      <c r="F326" s="31" t="s">
        <v>40</v>
      </c>
      <c r="G326" s="31" t="s">
        <v>1010</v>
      </c>
      <c r="H326" s="31" t="s">
        <v>1010</v>
      </c>
      <c r="I326" s="31" t="s">
        <v>59</v>
      </c>
      <c r="J326" s="29" t="s">
        <v>43</v>
      </c>
      <c r="K326" s="32">
        <v>20585</v>
      </c>
      <c r="L326" s="32">
        <v>34394</v>
      </c>
      <c r="M326" s="29">
        <v>20</v>
      </c>
      <c r="N326" s="29" t="s">
        <v>1793</v>
      </c>
      <c r="O326" s="33" t="s">
        <v>40</v>
      </c>
      <c r="P326" s="34" t="e">
        <f>CONCATENATE([1]!Tabela_FREQUENCIA_05_01_12[[#This Row],[QUANTITATIVO]]," - ",[1]!Tabela_FREQUENCIA_05_01_12[[#This Row],[GERÊNCIA]])</f>
        <v>#REF!</v>
      </c>
      <c r="Q326" s="29">
        <v>345</v>
      </c>
      <c r="R326" s="29" t="s">
        <v>1794</v>
      </c>
      <c r="S326" s="35">
        <v>93103468849</v>
      </c>
      <c r="T326" s="36">
        <v>24640719</v>
      </c>
      <c r="U326" s="37">
        <v>999809626</v>
      </c>
      <c r="V326" s="31" t="s">
        <v>1795</v>
      </c>
      <c r="W326" s="31" t="s">
        <v>541</v>
      </c>
      <c r="X326" s="31" t="s">
        <v>64</v>
      </c>
      <c r="Y326" s="38">
        <v>7096190</v>
      </c>
    </row>
    <row r="327" spans="1:25" ht="105" x14ac:dyDescent="0.25">
      <c r="A327" s="39">
        <v>10276129</v>
      </c>
      <c r="B327" s="40" t="s">
        <v>66</v>
      </c>
      <c r="C327" s="41" t="s">
        <v>1796</v>
      </c>
      <c r="D327" s="40" t="s">
        <v>52</v>
      </c>
      <c r="E327" s="42" t="s">
        <v>1797</v>
      </c>
      <c r="F327" s="42" t="s">
        <v>113</v>
      </c>
      <c r="G327" s="42" t="s">
        <v>114</v>
      </c>
      <c r="H327" s="42" t="s">
        <v>114</v>
      </c>
      <c r="I327" s="42" t="s">
        <v>115</v>
      </c>
      <c r="J327" s="40" t="s">
        <v>137</v>
      </c>
      <c r="K327" s="43">
        <v>24809</v>
      </c>
      <c r="L327" s="43">
        <v>36336</v>
      </c>
      <c r="M327" s="40">
        <v>20</v>
      </c>
      <c r="N327" s="40" t="s">
        <v>1798</v>
      </c>
      <c r="O327" s="33" t="s">
        <v>113</v>
      </c>
      <c r="P327" s="34" t="e">
        <f>CONCATENATE([1]!Tabela_FREQUENCIA_05_01_12[[#This Row],[QUANTITATIVO]]," - ",[1]!Tabela_FREQUENCIA_05_01_12[[#This Row],[GERÊNCIA]])</f>
        <v>#REF!</v>
      </c>
      <c r="Q327" s="40">
        <v>1158</v>
      </c>
      <c r="R327" s="40" t="s">
        <v>1799</v>
      </c>
      <c r="S327" s="44">
        <v>8728053877</v>
      </c>
      <c r="T327" s="45">
        <v>24143891</v>
      </c>
      <c r="U327" s="46">
        <v>994081971</v>
      </c>
      <c r="V327" s="42" t="s">
        <v>1800</v>
      </c>
      <c r="W327" s="42" t="s">
        <v>1801</v>
      </c>
      <c r="X327" s="42" t="s">
        <v>64</v>
      </c>
      <c r="Y327" s="47">
        <v>7031021</v>
      </c>
    </row>
    <row r="328" spans="1:25" ht="90" x14ac:dyDescent="0.25">
      <c r="A328" s="28">
        <v>7411388</v>
      </c>
      <c r="B328" s="29" t="s">
        <v>66</v>
      </c>
      <c r="C328" s="30" t="s">
        <v>1802</v>
      </c>
      <c r="D328" s="29"/>
      <c r="E328" s="31" t="s">
        <v>1803</v>
      </c>
      <c r="F328" s="31" t="s">
        <v>40</v>
      </c>
      <c r="G328" s="31" t="s">
        <v>463</v>
      </c>
      <c r="H328" s="31" t="s">
        <v>464</v>
      </c>
      <c r="I328" s="31" t="s">
        <v>59</v>
      </c>
      <c r="J328" s="29" t="s">
        <v>43</v>
      </c>
      <c r="K328" s="32">
        <v>22849</v>
      </c>
      <c r="L328" s="32">
        <v>33305</v>
      </c>
      <c r="M328" s="29">
        <v>20</v>
      </c>
      <c r="N328" s="29" t="s">
        <v>1804</v>
      </c>
      <c r="O328" s="33" t="s">
        <v>40</v>
      </c>
      <c r="P328" s="34" t="e">
        <f>CONCATENATE([1]!Tabela_FREQUENCIA_05_01_12[[#This Row],[QUANTITATIVO]]," - ",[1]!Tabela_FREQUENCIA_05_01_12[[#This Row],[GERÊNCIA]])</f>
        <v>#REF!</v>
      </c>
      <c r="Q328" s="29">
        <v>336</v>
      </c>
      <c r="R328" s="29" t="s">
        <v>1805</v>
      </c>
      <c r="S328" s="35">
        <v>8372582866</v>
      </c>
      <c r="T328" s="36">
        <v>26290725</v>
      </c>
      <c r="U328" s="37">
        <v>959458770</v>
      </c>
      <c r="V328" s="31" t="s">
        <v>1806</v>
      </c>
      <c r="W328" s="31" t="s">
        <v>1807</v>
      </c>
      <c r="X328" s="31" t="s">
        <v>1808</v>
      </c>
      <c r="Y328" s="38" t="s">
        <v>1809</v>
      </c>
    </row>
    <row r="329" spans="1:25" ht="105" x14ac:dyDescent="0.25">
      <c r="A329" s="58">
        <v>10113939</v>
      </c>
      <c r="B329" s="49" t="s">
        <v>175</v>
      </c>
      <c r="C329" s="50" t="s">
        <v>1810</v>
      </c>
      <c r="D329" s="49"/>
      <c r="E329" s="51" t="s">
        <v>1811</v>
      </c>
      <c r="F329" s="51" t="s">
        <v>268</v>
      </c>
      <c r="G329" s="51" t="s">
        <v>424</v>
      </c>
      <c r="H329" s="130" t="s">
        <v>425</v>
      </c>
      <c r="I329" s="51" t="s">
        <v>59</v>
      </c>
      <c r="J329" s="49" t="s">
        <v>137</v>
      </c>
      <c r="K329" s="52">
        <v>25507</v>
      </c>
      <c r="L329" s="52">
        <v>38625</v>
      </c>
      <c r="M329" s="49">
        <v>30</v>
      </c>
      <c r="N329" s="49" t="s">
        <v>1812</v>
      </c>
      <c r="O329" s="51" t="s">
        <v>1813</v>
      </c>
      <c r="P329" s="53" t="e">
        <f>CONCATENATE([1]!Tabela_FREQUENCIA_05_01_12[[#This Row],[QUANTITATIVO]]," - ",[1]!Tabela_FREQUENCIA_05_01_12[[#This Row],[GERÊNCIA]])</f>
        <v>#REF!</v>
      </c>
      <c r="Q329" s="49">
        <v>1100</v>
      </c>
      <c r="R329" s="49" t="s">
        <v>1814</v>
      </c>
      <c r="S329" s="54">
        <v>11779502869</v>
      </c>
      <c r="T329" s="55">
        <v>21579370</v>
      </c>
      <c r="U329" s="56">
        <v>978031000</v>
      </c>
      <c r="V329" s="51" t="s">
        <v>1815</v>
      </c>
      <c r="W329" s="51" t="s">
        <v>347</v>
      </c>
      <c r="X329" s="51" t="s">
        <v>142</v>
      </c>
      <c r="Y329" s="57">
        <v>5409003</v>
      </c>
    </row>
    <row r="330" spans="1:25" ht="105" x14ac:dyDescent="0.25">
      <c r="A330" s="28">
        <v>9713906</v>
      </c>
      <c r="B330" s="29" t="s">
        <v>66</v>
      </c>
      <c r="C330" s="30" t="s">
        <v>1816</v>
      </c>
      <c r="D330" s="29"/>
      <c r="E330" s="31" t="s">
        <v>1817</v>
      </c>
      <c r="F330" s="31" t="s">
        <v>40</v>
      </c>
      <c r="G330" s="31" t="s">
        <v>79</v>
      </c>
      <c r="H330" s="31" t="s">
        <v>79</v>
      </c>
      <c r="I330" s="31" t="s">
        <v>80</v>
      </c>
      <c r="J330" s="29" t="s">
        <v>137</v>
      </c>
      <c r="K330" s="32">
        <v>17022</v>
      </c>
      <c r="L330" s="32">
        <v>35172</v>
      </c>
      <c r="M330" s="29">
        <v>20</v>
      </c>
      <c r="N330" s="102" t="s">
        <v>1818</v>
      </c>
      <c r="O330" s="33" t="s">
        <v>40</v>
      </c>
      <c r="P330" s="34" t="e">
        <f>CONCATENATE([1]!Tabela_FREQUENCIA_05_01_12[[#This Row],[QUANTITATIVO]]," - ",[1]!Tabela_FREQUENCIA_05_01_12[[#This Row],[GERÊNCIA]])</f>
        <v>#REF!</v>
      </c>
      <c r="Q330" s="29">
        <v>662</v>
      </c>
      <c r="R330" s="29" t="s">
        <v>1819</v>
      </c>
      <c r="S330" s="35">
        <v>7237995472</v>
      </c>
      <c r="T330" s="36">
        <v>55737647</v>
      </c>
      <c r="U330" s="37"/>
      <c r="V330" s="31" t="s">
        <v>1820</v>
      </c>
      <c r="W330" s="31" t="s">
        <v>1055</v>
      </c>
      <c r="X330" s="31" t="s">
        <v>142</v>
      </c>
      <c r="Y330" s="38">
        <v>4105002</v>
      </c>
    </row>
    <row r="331" spans="1:25" ht="90" x14ac:dyDescent="0.25">
      <c r="A331" s="39">
        <v>13389865</v>
      </c>
      <c r="B331" s="40" t="s">
        <v>66</v>
      </c>
      <c r="C331" s="41" t="s">
        <v>1821</v>
      </c>
      <c r="D331" s="40" t="s">
        <v>101</v>
      </c>
      <c r="E331" s="42" t="s">
        <v>1822</v>
      </c>
      <c r="F331" s="42" t="s">
        <v>1823</v>
      </c>
      <c r="G331" s="42" t="s">
        <v>1824</v>
      </c>
      <c r="H331" s="42" t="s">
        <v>124</v>
      </c>
      <c r="I331" s="42" t="s">
        <v>125</v>
      </c>
      <c r="J331" s="40" t="s">
        <v>1825</v>
      </c>
      <c r="K331" s="43">
        <v>27792</v>
      </c>
      <c r="L331" s="43">
        <v>39692</v>
      </c>
      <c r="M331" s="40">
        <v>40</v>
      </c>
      <c r="N331" s="40" t="s">
        <v>478</v>
      </c>
      <c r="O331" s="33" t="s">
        <v>135</v>
      </c>
      <c r="P331" s="34" t="e">
        <f>CONCATENATE([1]!Tabela_FREQUENCIA_05_01_12[[#This Row],[QUANTITATIVO]]," - ",[1]!Tabela_FREQUENCIA_05_01_12[[#This Row],[GERÊNCIA]])</f>
        <v>#REF!</v>
      </c>
      <c r="Q331" s="40">
        <v>218</v>
      </c>
      <c r="R331" s="40" t="s">
        <v>1826</v>
      </c>
      <c r="S331" s="44">
        <v>19149599810</v>
      </c>
      <c r="T331" s="45">
        <v>23820435</v>
      </c>
      <c r="U331" s="46">
        <v>981248111</v>
      </c>
      <c r="V331" s="42" t="s">
        <v>1827</v>
      </c>
      <c r="W331" s="42" t="s">
        <v>1801</v>
      </c>
      <c r="X331" s="42" t="s">
        <v>64</v>
      </c>
      <c r="Y331" s="47">
        <v>7030000</v>
      </c>
    </row>
    <row r="332" spans="1:25" ht="120" x14ac:dyDescent="0.25">
      <c r="A332" s="58">
        <v>8357109</v>
      </c>
      <c r="B332" s="49" t="s">
        <v>52</v>
      </c>
      <c r="C332" s="50" t="s">
        <v>1828</v>
      </c>
      <c r="D332" s="49"/>
      <c r="E332" s="51" t="s">
        <v>1829</v>
      </c>
      <c r="F332" s="51" t="s">
        <v>197</v>
      </c>
      <c r="G332" s="51" t="s">
        <v>463</v>
      </c>
      <c r="H332" s="51" t="s">
        <v>464</v>
      </c>
      <c r="I332" s="51" t="s">
        <v>59</v>
      </c>
      <c r="J332" s="49" t="s">
        <v>106</v>
      </c>
      <c r="K332" s="52">
        <v>19029</v>
      </c>
      <c r="L332" s="52">
        <v>33843</v>
      </c>
      <c r="M332" s="49">
        <v>20</v>
      </c>
      <c r="N332" s="49" t="s">
        <v>1830</v>
      </c>
      <c r="O332" s="51" t="s">
        <v>1831</v>
      </c>
      <c r="P332" s="53" t="e">
        <f>CONCATENATE([1]!Tabela_FREQUENCIA_05_01_12[[#This Row],[QUANTITATIVO]]," - ",[1]!Tabela_FREQUENCIA_05_01_12[[#This Row],[GERÊNCIA]])</f>
        <v>#REF!</v>
      </c>
      <c r="Q332" s="49">
        <v>286</v>
      </c>
      <c r="R332" s="49" t="s">
        <v>1832</v>
      </c>
      <c r="S332" s="54">
        <v>440950821</v>
      </c>
      <c r="T332" s="55">
        <v>55390417</v>
      </c>
      <c r="U332" s="56">
        <v>991504568</v>
      </c>
      <c r="V332" s="51" t="s">
        <v>1833</v>
      </c>
      <c r="W332" s="51" t="s">
        <v>1096</v>
      </c>
      <c r="X332" s="51" t="s">
        <v>142</v>
      </c>
      <c r="Y332" s="57">
        <v>2404060</v>
      </c>
    </row>
    <row r="333" spans="1:25" ht="120" x14ac:dyDescent="0.25">
      <c r="A333" s="79">
        <v>15199162</v>
      </c>
      <c r="B333" s="80" t="s">
        <v>52</v>
      </c>
      <c r="C333" s="81" t="s">
        <v>1834</v>
      </c>
      <c r="D333" s="80" t="s">
        <v>206</v>
      </c>
      <c r="E333" s="82" t="s">
        <v>1835</v>
      </c>
      <c r="F333" s="82" t="s">
        <v>89</v>
      </c>
      <c r="G333" s="82" t="s">
        <v>171</v>
      </c>
      <c r="H333" s="82" t="s">
        <v>171</v>
      </c>
      <c r="I333" s="82" t="s">
        <v>80</v>
      </c>
      <c r="J333" s="80" t="s">
        <v>43</v>
      </c>
      <c r="K333" s="83">
        <v>27731</v>
      </c>
      <c r="L333" s="83">
        <v>40808</v>
      </c>
      <c r="M333" s="80">
        <v>30</v>
      </c>
      <c r="N333" s="80" t="s">
        <v>81</v>
      </c>
      <c r="O333" s="82" t="s">
        <v>1836</v>
      </c>
      <c r="P333" s="84" t="e">
        <f>CONCATENATE([1]!Tabela_FREQUENCIA_05_01_12[[#This Row],[QUANTITATIVO]]," - ",[1]!Tabela_FREQUENCIA_05_01_12[[#This Row],[GERÊNCIA]])</f>
        <v>#REF!</v>
      </c>
      <c r="Q333" s="80">
        <v>1117</v>
      </c>
      <c r="R333" s="80" t="s">
        <v>1837</v>
      </c>
      <c r="S333" s="85">
        <v>26257347874</v>
      </c>
      <c r="T333" s="86"/>
      <c r="U333" s="87" t="s">
        <v>1838</v>
      </c>
      <c r="V333" s="82" t="s">
        <v>1839</v>
      </c>
      <c r="W333" s="82" t="s">
        <v>1840</v>
      </c>
      <c r="X333" s="82" t="s">
        <v>421</v>
      </c>
      <c r="Y333" s="88">
        <v>12948178</v>
      </c>
    </row>
    <row r="334" spans="1:25" ht="60" x14ac:dyDescent="0.25">
      <c r="A334" s="28">
        <v>9455176</v>
      </c>
      <c r="B334" s="29" t="s">
        <v>52</v>
      </c>
      <c r="C334" s="30" t="s">
        <v>1841</v>
      </c>
      <c r="D334" s="29" t="s">
        <v>806</v>
      </c>
      <c r="E334" s="31" t="s">
        <v>1842</v>
      </c>
      <c r="F334" s="31" t="s">
        <v>1823</v>
      </c>
      <c r="G334" s="31" t="s">
        <v>1449</v>
      </c>
      <c r="H334" s="31" t="s">
        <v>1449</v>
      </c>
      <c r="I334" s="31" t="s">
        <v>42</v>
      </c>
      <c r="J334" s="29" t="s">
        <v>137</v>
      </c>
      <c r="K334" s="32">
        <v>27410</v>
      </c>
      <c r="L334" s="32">
        <v>34572</v>
      </c>
      <c r="M334" s="29">
        <v>40</v>
      </c>
      <c r="N334" s="29" t="s">
        <v>484</v>
      </c>
      <c r="O334" s="33" t="s">
        <v>135</v>
      </c>
      <c r="P334" s="34" t="e">
        <f>CONCATENATE([1]!Tabela_FREQUENCIA_05_01_12[[#This Row],[QUANTITATIVO]]," - ",[1]!Tabela_FREQUENCIA_05_01_12[[#This Row],[GERÊNCIA]])</f>
        <v>#REF!</v>
      </c>
      <c r="Q334" s="29">
        <v>439</v>
      </c>
      <c r="R334" s="29" t="s">
        <v>1843</v>
      </c>
      <c r="S334" s="35">
        <v>98728482620</v>
      </c>
      <c r="T334" s="36">
        <v>24317288</v>
      </c>
      <c r="U334" s="37">
        <v>985657341</v>
      </c>
      <c r="V334" s="31" t="s">
        <v>1844</v>
      </c>
      <c r="W334" s="31" t="s">
        <v>164</v>
      </c>
      <c r="X334" s="31" t="s">
        <v>64</v>
      </c>
      <c r="Y334" s="38">
        <v>7173010</v>
      </c>
    </row>
    <row r="335" spans="1:25" ht="90" x14ac:dyDescent="0.25">
      <c r="A335" s="39">
        <v>16725335</v>
      </c>
      <c r="B335" s="40">
        <v>1</v>
      </c>
      <c r="C335" s="41">
        <v>22887650</v>
      </c>
      <c r="D335" s="40">
        <v>3</v>
      </c>
      <c r="E335" s="42" t="s">
        <v>1845</v>
      </c>
      <c r="F335" s="42" t="s">
        <v>78</v>
      </c>
      <c r="G335" s="42" t="s">
        <v>597</v>
      </c>
      <c r="H335" s="42" t="s">
        <v>598</v>
      </c>
      <c r="I335" s="42" t="s">
        <v>59</v>
      </c>
      <c r="J335" s="40" t="s">
        <v>43</v>
      </c>
      <c r="K335" s="43">
        <v>27787</v>
      </c>
      <c r="L335" s="43">
        <v>42598</v>
      </c>
      <c r="M335" s="41">
        <v>30</v>
      </c>
      <c r="N335" s="43" t="s">
        <v>93</v>
      </c>
      <c r="O335" s="33" t="s">
        <v>78</v>
      </c>
      <c r="P335" s="34" t="e">
        <f>CONCATENATE([1]!Tabela_FREQUENCIA_05_01_12[[#This Row],[QUANTITATIVO]]," - ",[1]!Tabela_FREQUENCIA_05_01_12[[#This Row],[GERÊNCIA]])</f>
        <v>#REF!</v>
      </c>
      <c r="Q335" s="41">
        <v>50</v>
      </c>
      <c r="R335" s="40">
        <v>12501276592</v>
      </c>
      <c r="S335" s="44">
        <v>18749796852</v>
      </c>
      <c r="T335" s="45">
        <v>24222030</v>
      </c>
      <c r="U335" s="46">
        <v>995648944</v>
      </c>
      <c r="V335" s="113" t="s">
        <v>1846</v>
      </c>
      <c r="W335" s="42" t="s">
        <v>798</v>
      </c>
      <c r="X335" s="42" t="s">
        <v>64</v>
      </c>
      <c r="Y335" s="47">
        <v>7052220</v>
      </c>
    </row>
    <row r="336" spans="1:25" ht="105" x14ac:dyDescent="0.25">
      <c r="A336" s="58">
        <v>11121968</v>
      </c>
      <c r="B336" s="70">
        <v>4</v>
      </c>
      <c r="C336" s="71">
        <v>39497015</v>
      </c>
      <c r="D336" s="70">
        <v>9</v>
      </c>
      <c r="E336" s="72" t="s">
        <v>1847</v>
      </c>
      <c r="F336" s="72" t="s">
        <v>268</v>
      </c>
      <c r="G336" s="72"/>
      <c r="H336" s="72"/>
      <c r="I336" s="72" t="s">
        <v>59</v>
      </c>
      <c r="J336" s="70" t="s">
        <v>43</v>
      </c>
      <c r="K336" s="73"/>
      <c r="L336" s="73"/>
      <c r="M336" s="70"/>
      <c r="N336" s="70"/>
      <c r="O336" s="51" t="s">
        <v>1813</v>
      </c>
      <c r="P336" s="53" t="e">
        <f>CONCATENATE([1]!Tabela_FREQUENCIA_05_01_12[[#This Row],[QUANTITATIVO]]," - ",[1]!Tabela_FREQUENCIA_05_01_12[[#This Row],[GERÊNCIA]])</f>
        <v>#REF!</v>
      </c>
      <c r="Q336" s="70"/>
      <c r="R336" s="70"/>
      <c r="S336" s="75"/>
      <c r="T336" s="76"/>
      <c r="U336" s="77"/>
      <c r="V336" s="72"/>
      <c r="W336" s="72"/>
      <c r="X336" s="72"/>
      <c r="Y336" s="78"/>
    </row>
    <row r="337" spans="1:25" ht="135" x14ac:dyDescent="0.25">
      <c r="A337" s="39">
        <v>14889596</v>
      </c>
      <c r="B337" s="40" t="s">
        <v>52</v>
      </c>
      <c r="C337" s="41" t="s">
        <v>1848</v>
      </c>
      <c r="D337" s="40" t="s">
        <v>38</v>
      </c>
      <c r="E337" s="42" t="s">
        <v>1849</v>
      </c>
      <c r="F337" s="42" t="s">
        <v>89</v>
      </c>
      <c r="G337" s="42" t="s">
        <v>171</v>
      </c>
      <c r="H337" s="42" t="s">
        <v>171</v>
      </c>
      <c r="I337" s="42" t="s">
        <v>80</v>
      </c>
      <c r="J337" s="40" t="s">
        <v>43</v>
      </c>
      <c r="K337" s="43">
        <v>26030</v>
      </c>
      <c r="L337" s="43">
        <v>40403</v>
      </c>
      <c r="M337" s="40">
        <v>30</v>
      </c>
      <c r="N337" s="40" t="s">
        <v>81</v>
      </c>
      <c r="O337" s="33" t="s">
        <v>89</v>
      </c>
      <c r="P337" s="34" t="e">
        <f>CONCATENATE([1]!Tabela_FREQUENCIA_05_01_12[[#This Row],[QUANTITATIVO]]," - ",[1]!Tabela_FREQUENCIA_05_01_12[[#This Row],[GERÊNCIA]])</f>
        <v>#REF!</v>
      </c>
      <c r="Q337" s="40">
        <v>944</v>
      </c>
      <c r="R337" s="40" t="s">
        <v>1850</v>
      </c>
      <c r="S337" s="44">
        <v>18508487851</v>
      </c>
      <c r="T337" s="45">
        <v>29378455</v>
      </c>
      <c r="U337" s="46" t="s">
        <v>1851</v>
      </c>
      <c r="V337" s="42" t="s">
        <v>1852</v>
      </c>
      <c r="W337" s="42" t="s">
        <v>693</v>
      </c>
      <c r="X337" s="42" t="s">
        <v>64</v>
      </c>
      <c r="Y337" s="47">
        <v>7190050</v>
      </c>
    </row>
    <row r="338" spans="1:25" ht="105" x14ac:dyDescent="0.25">
      <c r="A338" s="28">
        <v>6924815</v>
      </c>
      <c r="B338" s="29" t="s">
        <v>38</v>
      </c>
      <c r="C338" s="30" t="s">
        <v>1853</v>
      </c>
      <c r="D338" s="29"/>
      <c r="E338" s="31" t="s">
        <v>1854</v>
      </c>
      <c r="F338" s="31" t="s">
        <v>330</v>
      </c>
      <c r="G338" s="31" t="s">
        <v>376</v>
      </c>
      <c r="H338" s="31" t="s">
        <v>283</v>
      </c>
      <c r="I338" s="31" t="s">
        <v>115</v>
      </c>
      <c r="J338" s="29" t="s">
        <v>43</v>
      </c>
      <c r="K338" s="32">
        <v>21885</v>
      </c>
      <c r="L338" s="32">
        <v>34046</v>
      </c>
      <c r="M338" s="29">
        <v>20</v>
      </c>
      <c r="N338" s="29" t="s">
        <v>744</v>
      </c>
      <c r="O338" s="33" t="s">
        <v>330</v>
      </c>
      <c r="P338" s="34" t="e">
        <f>CONCATENATE([1]!Tabela_FREQUENCIA_05_01_12[[#This Row],[QUANTITATIVO]]," - ",[1]!Tabela_FREQUENCIA_05_01_12[[#This Row],[GERÊNCIA]])</f>
        <v>#REF!</v>
      </c>
      <c r="Q338" s="29">
        <v>127</v>
      </c>
      <c r="R338" s="29" t="s">
        <v>1855</v>
      </c>
      <c r="S338" s="35">
        <v>981727867</v>
      </c>
      <c r="T338" s="36">
        <v>24649670</v>
      </c>
      <c r="U338" s="37">
        <v>997157252</v>
      </c>
      <c r="V338" s="31" t="s">
        <v>1856</v>
      </c>
      <c r="W338" s="31" t="s">
        <v>499</v>
      </c>
      <c r="X338" s="31" t="s">
        <v>64</v>
      </c>
      <c r="Y338" s="38">
        <v>7051090</v>
      </c>
    </row>
    <row r="339" spans="1:25" ht="75" x14ac:dyDescent="0.25">
      <c r="A339" s="39">
        <v>6941618</v>
      </c>
      <c r="B339" s="40" t="s">
        <v>38</v>
      </c>
      <c r="C339" s="41" t="s">
        <v>1857</v>
      </c>
      <c r="D339" s="40"/>
      <c r="E339" s="42" t="s">
        <v>1858</v>
      </c>
      <c r="F339" s="42" t="s">
        <v>738</v>
      </c>
      <c r="G339" s="42" t="s">
        <v>739</v>
      </c>
      <c r="H339" s="42" t="s">
        <v>1859</v>
      </c>
      <c r="I339" s="42" t="s">
        <v>125</v>
      </c>
      <c r="J339" s="40" t="s">
        <v>1825</v>
      </c>
      <c r="K339" s="43">
        <v>23449</v>
      </c>
      <c r="L339" s="43">
        <v>40350</v>
      </c>
      <c r="M339" s="40">
        <v>30</v>
      </c>
      <c r="N339" s="40" t="s">
        <v>545</v>
      </c>
      <c r="O339" s="33" t="s">
        <v>220</v>
      </c>
      <c r="P339" s="34" t="e">
        <f>CONCATENATE([1]!Tabela_FREQUENCIA_05_01_12[[#This Row],[QUANTITATIVO]]," - ",[1]!Tabela_FREQUENCIA_05_01_12[[#This Row],[GERÊNCIA]])</f>
        <v>#REF!</v>
      </c>
      <c r="Q339" s="40">
        <v>22</v>
      </c>
      <c r="R339" s="40" t="s">
        <v>1860</v>
      </c>
      <c r="S339" s="44">
        <v>7458542810</v>
      </c>
      <c r="T339" s="45">
        <v>24215277</v>
      </c>
      <c r="U339" s="46">
        <v>999530225</v>
      </c>
      <c r="V339" s="42" t="s">
        <v>1861</v>
      </c>
      <c r="W339" s="42" t="s">
        <v>434</v>
      </c>
      <c r="X339" s="42" t="s">
        <v>64</v>
      </c>
      <c r="Y339" s="47">
        <v>7040080</v>
      </c>
    </row>
    <row r="340" spans="1:25" ht="105" x14ac:dyDescent="0.25">
      <c r="A340" s="59">
        <v>7257405</v>
      </c>
      <c r="B340" s="60" t="s">
        <v>52</v>
      </c>
      <c r="C340" s="61" t="s">
        <v>1862</v>
      </c>
      <c r="D340" s="60" t="s">
        <v>66</v>
      </c>
      <c r="E340" s="62" t="s">
        <v>1863</v>
      </c>
      <c r="F340" s="62" t="s">
        <v>135</v>
      </c>
      <c r="G340" s="62" t="s">
        <v>1864</v>
      </c>
      <c r="H340" s="62" t="s">
        <v>605</v>
      </c>
      <c r="I340" s="62" t="s">
        <v>69</v>
      </c>
      <c r="J340" s="60" t="s">
        <v>106</v>
      </c>
      <c r="K340" s="63">
        <v>24899</v>
      </c>
      <c r="L340" s="63">
        <v>32632</v>
      </c>
      <c r="M340" s="60">
        <v>40</v>
      </c>
      <c r="N340" s="60" t="s">
        <v>478</v>
      </c>
      <c r="O340" s="62" t="s">
        <v>138</v>
      </c>
      <c r="P340" s="64" t="e">
        <f>CONCATENATE([1]!Tabela_FREQUENCIA_05_01_12[[#This Row],[QUANTITATIVO]]," - ",[1]!Tabela_FREQUENCIA_05_01_12[[#This Row],[GERÊNCIA]])</f>
        <v>#REF!</v>
      </c>
      <c r="Q340" s="60">
        <v>583</v>
      </c>
      <c r="R340" s="60" t="s">
        <v>1865</v>
      </c>
      <c r="S340" s="65">
        <v>10737895861</v>
      </c>
      <c r="T340" s="66">
        <v>24677953</v>
      </c>
      <c r="U340" s="67">
        <v>989461210</v>
      </c>
      <c r="V340" s="62" t="s">
        <v>1866</v>
      </c>
      <c r="W340" s="62" t="s">
        <v>1867</v>
      </c>
      <c r="X340" s="62" t="s">
        <v>64</v>
      </c>
      <c r="Y340" s="68">
        <v>7152762</v>
      </c>
    </row>
    <row r="341" spans="1:25" ht="60" x14ac:dyDescent="0.25">
      <c r="A341" s="39">
        <v>7246547</v>
      </c>
      <c r="B341" s="40" t="s">
        <v>38</v>
      </c>
      <c r="C341" s="41" t="s">
        <v>1868</v>
      </c>
      <c r="D341" s="40" t="s">
        <v>175</v>
      </c>
      <c r="E341" s="42" t="s">
        <v>1869</v>
      </c>
      <c r="F341" s="42" t="s">
        <v>135</v>
      </c>
      <c r="G341" s="42" t="s">
        <v>41</v>
      </c>
      <c r="H341" s="42" t="s">
        <v>41</v>
      </c>
      <c r="I341" s="42" t="s">
        <v>42</v>
      </c>
      <c r="J341" s="40" t="s">
        <v>137</v>
      </c>
      <c r="K341" s="43">
        <v>25217</v>
      </c>
      <c r="L341" s="43">
        <v>38620</v>
      </c>
      <c r="M341" s="40">
        <v>30</v>
      </c>
      <c r="N341" s="40" t="s">
        <v>60</v>
      </c>
      <c r="O341" s="33" t="s">
        <v>135</v>
      </c>
      <c r="P341" s="34" t="e">
        <f>CONCATENATE([1]!Tabela_FREQUENCIA_05_01_12[[#This Row],[QUANTITATIVO]]," - ",[1]!Tabela_FREQUENCIA_05_01_12[[#This Row],[GERÊNCIA]])</f>
        <v>#REF!</v>
      </c>
      <c r="Q341" s="40">
        <v>885</v>
      </c>
      <c r="R341" s="40" t="s">
        <v>1870</v>
      </c>
      <c r="S341" s="44">
        <v>12326276825</v>
      </c>
      <c r="T341" s="45">
        <v>24581795</v>
      </c>
      <c r="U341" s="46">
        <v>989830738</v>
      </c>
      <c r="V341" s="42" t="s">
        <v>1871</v>
      </c>
      <c r="W341" s="42" t="s">
        <v>1872</v>
      </c>
      <c r="X341" s="42" t="s">
        <v>64</v>
      </c>
      <c r="Y341" s="47">
        <v>7082340</v>
      </c>
    </row>
    <row r="342" spans="1:25" ht="105" x14ac:dyDescent="0.25">
      <c r="A342" s="28">
        <v>3756282</v>
      </c>
      <c r="B342" s="29" t="s">
        <v>38</v>
      </c>
      <c r="C342" s="30" t="s">
        <v>1873</v>
      </c>
      <c r="D342" s="29" t="s">
        <v>66</v>
      </c>
      <c r="E342" s="31" t="s">
        <v>1874</v>
      </c>
      <c r="F342" s="31" t="s">
        <v>229</v>
      </c>
      <c r="G342" s="31" t="s">
        <v>597</v>
      </c>
      <c r="H342" s="31" t="s">
        <v>598</v>
      </c>
      <c r="I342" s="31" t="s">
        <v>59</v>
      </c>
      <c r="J342" s="29" t="s">
        <v>137</v>
      </c>
      <c r="K342" s="32">
        <v>22857</v>
      </c>
      <c r="L342" s="32">
        <v>29612</v>
      </c>
      <c r="M342" s="29">
        <v>30</v>
      </c>
      <c r="N342" s="29" t="s">
        <v>161</v>
      </c>
      <c r="O342" s="33" t="s">
        <v>229</v>
      </c>
      <c r="P342" s="34" t="e">
        <f>CONCATENATE([1]!Tabela_FREQUENCIA_05_01_12[[#This Row],[QUANTITATIVO]]," - ",[1]!Tabela_FREQUENCIA_05_01_12[[#This Row],[GERÊNCIA]])</f>
        <v>#REF!</v>
      </c>
      <c r="Q342" s="29">
        <v>368</v>
      </c>
      <c r="R342" s="29" t="s">
        <v>1875</v>
      </c>
      <c r="S342" s="35">
        <v>2748518810</v>
      </c>
      <c r="T342" s="36">
        <v>24590364</v>
      </c>
      <c r="U342" s="37">
        <v>970286471</v>
      </c>
      <c r="V342" s="31" t="s">
        <v>1876</v>
      </c>
      <c r="W342" s="31" t="s">
        <v>63</v>
      </c>
      <c r="X342" s="31" t="s">
        <v>64</v>
      </c>
      <c r="Y342" s="38">
        <v>7071070</v>
      </c>
    </row>
    <row r="343" spans="1:25" ht="105" x14ac:dyDescent="0.25">
      <c r="A343" s="58">
        <v>4766702</v>
      </c>
      <c r="B343" s="49" t="s">
        <v>38</v>
      </c>
      <c r="C343" s="50" t="s">
        <v>1877</v>
      </c>
      <c r="D343" s="49" t="s">
        <v>52</v>
      </c>
      <c r="E343" s="51" t="s">
        <v>1878</v>
      </c>
      <c r="F343" s="51" t="s">
        <v>89</v>
      </c>
      <c r="G343" s="51" t="s">
        <v>424</v>
      </c>
      <c r="H343" s="51" t="s">
        <v>425</v>
      </c>
      <c r="I343" s="51" t="s">
        <v>59</v>
      </c>
      <c r="J343" s="49" t="s">
        <v>43</v>
      </c>
      <c r="K343" s="52">
        <v>22880</v>
      </c>
      <c r="L343" s="52">
        <v>38411</v>
      </c>
      <c r="M343" s="49">
        <v>30</v>
      </c>
      <c r="N343" s="49" t="s">
        <v>93</v>
      </c>
      <c r="O343" s="51" t="s">
        <v>646</v>
      </c>
      <c r="P343" s="53" t="e">
        <f>CONCATENATE([1]!Tabela_FREQUENCIA_05_01_12[[#This Row],[QUANTITATIVO]]," - ",[1]!Tabela_FREQUENCIA_05_01_12[[#This Row],[GERÊNCIA]])</f>
        <v>#REF!</v>
      </c>
      <c r="Q343" s="49">
        <v>1104</v>
      </c>
      <c r="R343" s="49" t="s">
        <v>1879</v>
      </c>
      <c r="S343" s="54">
        <v>8962964821</v>
      </c>
      <c r="T343" s="55">
        <v>24792866</v>
      </c>
      <c r="U343" s="56">
        <v>9992936396</v>
      </c>
      <c r="V343" s="51" t="s">
        <v>1880</v>
      </c>
      <c r="W343" s="51" t="s">
        <v>693</v>
      </c>
      <c r="X343" s="51" t="s">
        <v>64</v>
      </c>
      <c r="Y343" s="57">
        <v>7190060</v>
      </c>
    </row>
    <row r="344" spans="1:25" ht="75" x14ac:dyDescent="0.25">
      <c r="A344" s="28">
        <v>6926046</v>
      </c>
      <c r="B344" s="29" t="s">
        <v>66</v>
      </c>
      <c r="C344" s="30" t="s">
        <v>1881</v>
      </c>
      <c r="D344" s="29" t="s">
        <v>66</v>
      </c>
      <c r="E344" s="31" t="s">
        <v>1882</v>
      </c>
      <c r="F344" s="31" t="s">
        <v>89</v>
      </c>
      <c r="G344" s="31" t="s">
        <v>597</v>
      </c>
      <c r="H344" s="31" t="s">
        <v>598</v>
      </c>
      <c r="I344" s="31" t="s">
        <v>59</v>
      </c>
      <c r="J344" s="29" t="s">
        <v>137</v>
      </c>
      <c r="K344" s="32">
        <v>21267</v>
      </c>
      <c r="L344" s="32">
        <v>32335</v>
      </c>
      <c r="M344" s="29">
        <v>30</v>
      </c>
      <c r="N344" s="29" t="s">
        <v>93</v>
      </c>
      <c r="O344" s="33" t="s">
        <v>89</v>
      </c>
      <c r="P344" s="34" t="e">
        <f>CONCATENATE([1]!Tabela_FREQUENCIA_05_01_12[[#This Row],[QUANTITATIVO]]," - ",[1]!Tabela_FREQUENCIA_05_01_12[[#This Row],[GERÊNCIA]])</f>
        <v>#REF!</v>
      </c>
      <c r="Q344" s="29">
        <v>850</v>
      </c>
      <c r="R344" s="29" t="s">
        <v>1883</v>
      </c>
      <c r="S344" s="35">
        <v>2750774896</v>
      </c>
      <c r="T344" s="36">
        <v>24408318</v>
      </c>
      <c r="U344" s="37">
        <v>967914722</v>
      </c>
      <c r="V344" s="31" t="s">
        <v>1884</v>
      </c>
      <c r="W344" s="31" t="s">
        <v>1885</v>
      </c>
      <c r="X344" s="31" t="s">
        <v>64</v>
      </c>
      <c r="Y344" s="38">
        <v>7021260</v>
      </c>
    </row>
    <row r="345" spans="1:25" ht="75" x14ac:dyDescent="0.25">
      <c r="A345" s="39">
        <v>12131519</v>
      </c>
      <c r="B345" s="40" t="s">
        <v>175</v>
      </c>
      <c r="C345" s="41" t="s">
        <v>1886</v>
      </c>
      <c r="D345" s="40" t="s">
        <v>175</v>
      </c>
      <c r="E345" s="42" t="s">
        <v>1887</v>
      </c>
      <c r="F345" s="42" t="s">
        <v>229</v>
      </c>
      <c r="G345" s="42"/>
      <c r="H345" s="42"/>
      <c r="I345" s="42" t="s">
        <v>59</v>
      </c>
      <c r="J345" s="40" t="s">
        <v>43</v>
      </c>
      <c r="K345" s="43">
        <v>25122</v>
      </c>
      <c r="L345" s="43">
        <v>37244</v>
      </c>
      <c r="M345" s="40">
        <v>30</v>
      </c>
      <c r="N345" s="40" t="s">
        <v>60</v>
      </c>
      <c r="O345" s="33" t="s">
        <v>229</v>
      </c>
      <c r="P345" s="34" t="e">
        <f>CONCATENATE([1]!Tabela_FREQUENCIA_05_01_12[[#This Row],[QUANTITATIVO]]," - ",[1]!Tabela_FREQUENCIA_05_01_12[[#This Row],[GERÊNCIA]])</f>
        <v>#REF!</v>
      </c>
      <c r="Q345" s="40">
        <v>286</v>
      </c>
      <c r="R345" s="40" t="s">
        <v>1888</v>
      </c>
      <c r="S345" s="44">
        <v>18585138807</v>
      </c>
      <c r="T345" s="45">
        <v>24682060</v>
      </c>
      <c r="U345" s="46" t="s">
        <v>1889</v>
      </c>
      <c r="V345" s="42" t="s">
        <v>1890</v>
      </c>
      <c r="W345" s="42" t="s">
        <v>1891</v>
      </c>
      <c r="X345" s="42" t="s">
        <v>64</v>
      </c>
      <c r="Y345" s="47">
        <v>7062040</v>
      </c>
    </row>
    <row r="346" spans="1:25" ht="75" x14ac:dyDescent="0.25">
      <c r="A346" s="28">
        <v>12131519</v>
      </c>
      <c r="B346" s="29" t="s">
        <v>66</v>
      </c>
      <c r="C346" s="30" t="s">
        <v>1886</v>
      </c>
      <c r="D346" s="29" t="s">
        <v>175</v>
      </c>
      <c r="E346" s="31" t="s">
        <v>1892</v>
      </c>
      <c r="F346" s="31" t="s">
        <v>229</v>
      </c>
      <c r="G346" s="31"/>
      <c r="H346" s="31"/>
      <c r="I346" s="31" t="s">
        <v>59</v>
      </c>
      <c r="J346" s="29" t="s">
        <v>43</v>
      </c>
      <c r="K346" s="32">
        <v>25122</v>
      </c>
      <c r="L346" s="32">
        <v>40191</v>
      </c>
      <c r="M346" s="29">
        <v>30</v>
      </c>
      <c r="N346" s="29" t="s">
        <v>1724</v>
      </c>
      <c r="O346" s="33" t="s">
        <v>229</v>
      </c>
      <c r="P346" s="34" t="e">
        <f>CONCATENATE([1]!Tabela_FREQUENCIA_05_01_12[[#This Row],[QUANTITATIVO]]," - ",[1]!Tabela_FREQUENCIA_05_01_12[[#This Row],[GERÊNCIA]])</f>
        <v>#REF!</v>
      </c>
      <c r="Q346" s="29">
        <v>259</v>
      </c>
      <c r="R346" s="29" t="s">
        <v>1888</v>
      </c>
      <c r="S346" s="35">
        <v>18585138807</v>
      </c>
      <c r="T346" s="36">
        <v>24682060</v>
      </c>
      <c r="U346" s="37" t="s">
        <v>1889</v>
      </c>
      <c r="V346" s="31" t="s">
        <v>1890</v>
      </c>
      <c r="W346" s="31" t="s">
        <v>1891</v>
      </c>
      <c r="X346" s="31" t="s">
        <v>64</v>
      </c>
      <c r="Y346" s="38">
        <v>7062040</v>
      </c>
    </row>
    <row r="347" spans="1:25" ht="75" x14ac:dyDescent="0.25">
      <c r="A347" s="39">
        <v>12082193</v>
      </c>
      <c r="B347" s="40" t="s">
        <v>66</v>
      </c>
      <c r="C347" s="41" t="s">
        <v>1893</v>
      </c>
      <c r="D347" s="40" t="s">
        <v>76</v>
      </c>
      <c r="E347" s="42" t="s">
        <v>1894</v>
      </c>
      <c r="F347" s="42" t="s">
        <v>229</v>
      </c>
      <c r="G347" s="42" t="s">
        <v>1551</v>
      </c>
      <c r="H347" s="42" t="s">
        <v>1551</v>
      </c>
      <c r="I347" s="42" t="s">
        <v>1552</v>
      </c>
      <c r="J347" s="40" t="s">
        <v>137</v>
      </c>
      <c r="K347" s="43">
        <v>27183</v>
      </c>
      <c r="L347" s="43">
        <v>37111</v>
      </c>
      <c r="M347" s="40">
        <v>30</v>
      </c>
      <c r="N347" s="40" t="s">
        <v>244</v>
      </c>
      <c r="O347" s="33" t="s">
        <v>229</v>
      </c>
      <c r="P347" s="34" t="e">
        <f>CONCATENATE([1]!Tabela_FREQUENCIA_05_01_12[[#This Row],[QUANTITATIVO]]," - ",[1]!Tabela_FREQUENCIA_05_01_12[[#This Row],[GERÊNCIA]])</f>
        <v>#REF!</v>
      </c>
      <c r="Q347" s="40">
        <v>876</v>
      </c>
      <c r="R347" s="40" t="s">
        <v>1895</v>
      </c>
      <c r="S347" s="44">
        <v>18596140867</v>
      </c>
      <c r="T347" s="45">
        <v>24141019</v>
      </c>
      <c r="U347" s="46">
        <v>995914471</v>
      </c>
      <c r="V347" s="42" t="s">
        <v>1896</v>
      </c>
      <c r="W347" s="42" t="s">
        <v>1897</v>
      </c>
      <c r="X347" s="42" t="s">
        <v>64</v>
      </c>
      <c r="Y347" s="47">
        <v>7043000</v>
      </c>
    </row>
    <row r="348" spans="1:25" ht="90" x14ac:dyDescent="0.25">
      <c r="A348" s="28">
        <v>12072734</v>
      </c>
      <c r="B348" s="29" t="s">
        <v>66</v>
      </c>
      <c r="C348" s="30" t="s">
        <v>1898</v>
      </c>
      <c r="D348" s="29" t="s">
        <v>76</v>
      </c>
      <c r="E348" s="31" t="s">
        <v>1899</v>
      </c>
      <c r="F348" s="31" t="s">
        <v>89</v>
      </c>
      <c r="G348" s="31" t="s">
        <v>79</v>
      </c>
      <c r="H348" s="31" t="s">
        <v>79</v>
      </c>
      <c r="I348" s="31" t="s">
        <v>80</v>
      </c>
      <c r="J348" s="29" t="s">
        <v>137</v>
      </c>
      <c r="K348" s="32">
        <v>27238</v>
      </c>
      <c r="L348" s="32">
        <v>37097</v>
      </c>
      <c r="M348" s="29">
        <v>30</v>
      </c>
      <c r="N348" s="29" t="s">
        <v>93</v>
      </c>
      <c r="O348" s="33" t="s">
        <v>89</v>
      </c>
      <c r="P348" s="34" t="e">
        <f>CONCATENATE([1]!Tabela_FREQUENCIA_05_01_12[[#This Row],[QUANTITATIVO]]," - ",[1]!Tabela_FREQUENCIA_05_01_12[[#This Row],[GERÊNCIA]])</f>
        <v>#REF!</v>
      </c>
      <c r="Q348" s="29">
        <v>840</v>
      </c>
      <c r="R348" s="29" t="s">
        <v>1900</v>
      </c>
      <c r="S348" s="35">
        <v>17667204802</v>
      </c>
      <c r="T348" s="36">
        <v>39891942</v>
      </c>
      <c r="U348" s="37">
        <v>989522071</v>
      </c>
      <c r="V348" s="31" t="s">
        <v>1901</v>
      </c>
      <c r="W348" s="31" t="s">
        <v>1902</v>
      </c>
      <c r="X348" s="31" t="s">
        <v>142</v>
      </c>
      <c r="Y348" s="38">
        <v>2873000</v>
      </c>
    </row>
    <row r="349" spans="1:25" ht="105" x14ac:dyDescent="0.25">
      <c r="A349" s="58">
        <v>14888907</v>
      </c>
      <c r="B349" s="49" t="s">
        <v>52</v>
      </c>
      <c r="C349" s="50" t="s">
        <v>1903</v>
      </c>
      <c r="D349" s="49" t="s">
        <v>52</v>
      </c>
      <c r="E349" s="51" t="s">
        <v>1904</v>
      </c>
      <c r="F349" s="51" t="s">
        <v>89</v>
      </c>
      <c r="G349" s="51" t="s">
        <v>502</v>
      </c>
      <c r="H349" s="51" t="s">
        <v>502</v>
      </c>
      <c r="I349" s="51" t="s">
        <v>59</v>
      </c>
      <c r="J349" s="49" t="s">
        <v>43</v>
      </c>
      <c r="K349" s="52">
        <v>29823</v>
      </c>
      <c r="L349" s="52">
        <v>40399</v>
      </c>
      <c r="M349" s="49">
        <v>30</v>
      </c>
      <c r="N349" s="49" t="s">
        <v>93</v>
      </c>
      <c r="O349" s="51" t="s">
        <v>1905</v>
      </c>
      <c r="P349" s="53" t="e">
        <f>CONCATENATE([1]!Tabela_FREQUENCIA_05_01_12[[#This Row],[QUANTITATIVO]]," - ",[1]!Tabela_FREQUENCIA_05_01_12[[#This Row],[GERÊNCIA]])</f>
        <v>#REF!</v>
      </c>
      <c r="Q349" s="49">
        <v>413</v>
      </c>
      <c r="R349" s="49" t="s">
        <v>1906</v>
      </c>
      <c r="S349" s="54">
        <v>21519206828</v>
      </c>
      <c r="T349" s="55">
        <v>24562803</v>
      </c>
      <c r="U349" s="56">
        <v>981382408</v>
      </c>
      <c r="V349" s="51" t="s">
        <v>1907</v>
      </c>
      <c r="W349" s="51" t="s">
        <v>194</v>
      </c>
      <c r="X349" s="51" t="s">
        <v>64</v>
      </c>
      <c r="Y349" s="57">
        <v>7124660</v>
      </c>
    </row>
    <row r="350" spans="1:25" ht="90" x14ac:dyDescent="0.25">
      <c r="A350" s="28">
        <v>14888907</v>
      </c>
      <c r="B350" s="29">
        <v>2</v>
      </c>
      <c r="C350" s="30" t="s">
        <v>1903</v>
      </c>
      <c r="D350" s="29" t="s">
        <v>52</v>
      </c>
      <c r="E350" s="31" t="s">
        <v>1904</v>
      </c>
      <c r="F350" s="31" t="s">
        <v>78</v>
      </c>
      <c r="G350" s="31" t="s">
        <v>1010</v>
      </c>
      <c r="H350" s="31" t="s">
        <v>1010</v>
      </c>
      <c r="I350" s="31" t="s">
        <v>59</v>
      </c>
      <c r="J350" s="29" t="s">
        <v>43</v>
      </c>
      <c r="K350" s="32">
        <v>29824</v>
      </c>
      <c r="L350" s="32">
        <v>42209</v>
      </c>
      <c r="M350" s="29">
        <v>30</v>
      </c>
      <c r="N350" s="29" t="s">
        <v>93</v>
      </c>
      <c r="O350" s="33" t="s">
        <v>78</v>
      </c>
      <c r="P350" s="34" t="e">
        <f>CONCATENATE([1]!Tabela_FREQUENCIA_05_01_12[[#This Row],[QUANTITATIVO]]," - ",[1]!Tabela_FREQUENCIA_05_01_12[[#This Row],[GERÊNCIA]])</f>
        <v>#REF!</v>
      </c>
      <c r="Q350" s="29">
        <v>413</v>
      </c>
      <c r="R350" s="29">
        <v>12934165851</v>
      </c>
      <c r="S350" s="35">
        <v>21519206828</v>
      </c>
      <c r="T350" s="36">
        <v>24562803</v>
      </c>
      <c r="U350" s="37">
        <v>981382408</v>
      </c>
      <c r="V350" s="31" t="s">
        <v>1907</v>
      </c>
      <c r="W350" s="31" t="s">
        <v>194</v>
      </c>
      <c r="X350" s="31" t="s">
        <v>64</v>
      </c>
      <c r="Y350" s="38">
        <v>7124660</v>
      </c>
    </row>
    <row r="351" spans="1:25" ht="90" x14ac:dyDescent="0.25">
      <c r="A351" s="39">
        <v>16439480</v>
      </c>
      <c r="B351" s="40" t="s">
        <v>52</v>
      </c>
      <c r="C351" s="41" t="s">
        <v>1908</v>
      </c>
      <c r="D351" s="40" t="s">
        <v>121</v>
      </c>
      <c r="E351" s="42" t="s">
        <v>1909</v>
      </c>
      <c r="F351" s="42" t="s">
        <v>78</v>
      </c>
      <c r="G351" s="42" t="s">
        <v>597</v>
      </c>
      <c r="H351" s="42" t="s">
        <v>598</v>
      </c>
      <c r="I351" s="42" t="s">
        <v>59</v>
      </c>
      <c r="J351" s="40" t="s">
        <v>43</v>
      </c>
      <c r="K351" s="43">
        <v>27970</v>
      </c>
      <c r="L351" s="43">
        <v>41841</v>
      </c>
      <c r="M351" s="40">
        <v>30</v>
      </c>
      <c r="N351" s="40" t="s">
        <v>508</v>
      </c>
      <c r="O351" s="33" t="s">
        <v>78</v>
      </c>
      <c r="P351" s="34" t="e">
        <f>CONCATENATE([1]!Tabela_FREQUENCIA_05_01_12[[#This Row],[QUANTITATIVO]]," - ",[1]!Tabela_FREQUENCIA_05_01_12[[#This Row],[GERÊNCIA]])</f>
        <v>#REF!</v>
      </c>
      <c r="Q351" s="40">
        <v>678</v>
      </c>
      <c r="R351" s="40" t="s">
        <v>1910</v>
      </c>
      <c r="S351" s="44">
        <v>26566927840</v>
      </c>
      <c r="T351" s="45">
        <v>20744745</v>
      </c>
      <c r="U351" s="46">
        <v>982392165</v>
      </c>
      <c r="V351" s="42" t="s">
        <v>1911</v>
      </c>
      <c r="W351" s="42" t="s">
        <v>1912</v>
      </c>
      <c r="X351" s="42" t="s">
        <v>142</v>
      </c>
      <c r="Y351" s="47">
        <v>8250520</v>
      </c>
    </row>
    <row r="352" spans="1:25" ht="75" x14ac:dyDescent="0.25">
      <c r="A352" s="28">
        <v>11166915</v>
      </c>
      <c r="B352" s="29" t="s">
        <v>52</v>
      </c>
      <c r="C352" s="30" t="s">
        <v>1913</v>
      </c>
      <c r="D352" s="29" t="s">
        <v>206</v>
      </c>
      <c r="E352" s="31" t="s">
        <v>1914</v>
      </c>
      <c r="F352" s="31" t="s">
        <v>89</v>
      </c>
      <c r="G352" s="31" t="s">
        <v>376</v>
      </c>
      <c r="H352" s="31" t="s">
        <v>114</v>
      </c>
      <c r="I352" s="31" t="s">
        <v>115</v>
      </c>
      <c r="J352" s="29" t="s">
        <v>43</v>
      </c>
      <c r="K352" s="32">
        <v>20925</v>
      </c>
      <c r="L352" s="32">
        <v>35837</v>
      </c>
      <c r="M352" s="29">
        <v>30</v>
      </c>
      <c r="N352" s="29" t="s">
        <v>567</v>
      </c>
      <c r="O352" s="33" t="s">
        <v>89</v>
      </c>
      <c r="P352" s="34" t="e">
        <f>CONCATENATE([1]!Tabela_FREQUENCIA_05_01_12[[#This Row],[QUANTITATIVO]]," - ",[1]!Tabela_FREQUENCIA_05_01_12[[#This Row],[GERÊNCIA]])</f>
        <v>#REF!</v>
      </c>
      <c r="Q352" s="29">
        <v>670</v>
      </c>
      <c r="R352" s="29" t="s">
        <v>1915</v>
      </c>
      <c r="S352" s="35">
        <v>8593064884</v>
      </c>
      <c r="T352" s="36">
        <v>24053400</v>
      </c>
      <c r="U352" s="37">
        <v>975573557</v>
      </c>
      <c r="V352" s="31" t="s">
        <v>1916</v>
      </c>
      <c r="W352" s="31" t="s">
        <v>1917</v>
      </c>
      <c r="X352" s="31" t="s">
        <v>64</v>
      </c>
      <c r="Y352" s="38">
        <v>7195010</v>
      </c>
    </row>
    <row r="353" spans="1:25" ht="75" x14ac:dyDescent="0.25">
      <c r="A353" s="39">
        <v>16032858</v>
      </c>
      <c r="B353" s="40" t="s">
        <v>52</v>
      </c>
      <c r="C353" s="41" t="s">
        <v>1918</v>
      </c>
      <c r="D353" s="40" t="s">
        <v>36</v>
      </c>
      <c r="E353" s="42" t="s">
        <v>1919</v>
      </c>
      <c r="F353" s="42" t="s">
        <v>268</v>
      </c>
      <c r="G353" s="42" t="s">
        <v>463</v>
      </c>
      <c r="H353" s="42" t="s">
        <v>464</v>
      </c>
      <c r="I353" s="42" t="s">
        <v>59</v>
      </c>
      <c r="J353" s="40" t="s">
        <v>43</v>
      </c>
      <c r="K353" s="43">
        <v>28969</v>
      </c>
      <c r="L353" s="43">
        <v>41443</v>
      </c>
      <c r="M353" s="40">
        <v>20</v>
      </c>
      <c r="N353" s="40" t="s">
        <v>1920</v>
      </c>
      <c r="O353" s="33" t="s">
        <v>268</v>
      </c>
      <c r="P353" s="34" t="e">
        <f>CONCATENATE([1]!Tabela_FREQUENCIA_05_01_12[[#This Row],[QUANTITATIVO]]," - ",[1]!Tabela_FREQUENCIA_05_01_12[[#This Row],[GERÊNCIA]])</f>
        <v>#REF!</v>
      </c>
      <c r="Q353" s="40">
        <v>9</v>
      </c>
      <c r="R353" s="40" t="s">
        <v>1921</v>
      </c>
      <c r="S353" s="44">
        <v>29462761809</v>
      </c>
      <c r="T353" s="45">
        <v>47274158</v>
      </c>
      <c r="U353" s="46">
        <v>995436940</v>
      </c>
      <c r="V353" s="42" t="s">
        <v>1922</v>
      </c>
      <c r="W353" s="42" t="s">
        <v>1923</v>
      </c>
      <c r="X353" s="42" t="s">
        <v>142</v>
      </c>
      <c r="Y353" s="47">
        <v>4134020</v>
      </c>
    </row>
    <row r="354" spans="1:25" ht="90" x14ac:dyDescent="0.25">
      <c r="A354" s="28">
        <v>8546897</v>
      </c>
      <c r="B354" s="29" t="s">
        <v>52</v>
      </c>
      <c r="C354" s="30" t="s">
        <v>1924</v>
      </c>
      <c r="D354" s="29"/>
      <c r="E354" s="31" t="s">
        <v>1925</v>
      </c>
      <c r="F354" s="31" t="s">
        <v>1594</v>
      </c>
      <c r="G354" s="31" t="s">
        <v>1595</v>
      </c>
      <c r="H354" s="31" t="s">
        <v>1293</v>
      </c>
      <c r="I354" s="31" t="s">
        <v>59</v>
      </c>
      <c r="J354" s="29" t="s">
        <v>137</v>
      </c>
      <c r="K354" s="32">
        <v>24620</v>
      </c>
      <c r="L354" s="32">
        <v>33983</v>
      </c>
      <c r="M354" s="29">
        <v>20</v>
      </c>
      <c r="N354" s="29" t="s">
        <v>1926</v>
      </c>
      <c r="O354" s="33" t="s">
        <v>1594</v>
      </c>
      <c r="P354" s="34" t="e">
        <f>CONCATENATE([1]!Tabela_FREQUENCIA_05_01_12[[#This Row],[QUANTITATIVO]]," - ",[1]!Tabela_FREQUENCIA_05_01_12[[#This Row],[GERÊNCIA]])</f>
        <v>#REF!</v>
      </c>
      <c r="Q354" s="29">
        <v>83</v>
      </c>
      <c r="R354" s="29" t="s">
        <v>1921</v>
      </c>
      <c r="S354" s="35">
        <v>14742858808</v>
      </c>
      <c r="T354" s="36">
        <v>29918502</v>
      </c>
      <c r="U354" s="37" t="s">
        <v>1927</v>
      </c>
      <c r="V354" s="31" t="s">
        <v>1928</v>
      </c>
      <c r="W354" s="31" t="s">
        <v>1929</v>
      </c>
      <c r="X354" s="31" t="s">
        <v>142</v>
      </c>
      <c r="Y354" s="38">
        <v>2355200</v>
      </c>
    </row>
    <row r="355" spans="1:25" ht="105" x14ac:dyDescent="0.25">
      <c r="A355" s="39">
        <v>14888970</v>
      </c>
      <c r="B355" s="40" t="s">
        <v>52</v>
      </c>
      <c r="C355" s="41" t="s">
        <v>1930</v>
      </c>
      <c r="D355" s="40" t="s">
        <v>76</v>
      </c>
      <c r="E355" s="42" t="s">
        <v>1931</v>
      </c>
      <c r="F355" s="42" t="s">
        <v>89</v>
      </c>
      <c r="G355" s="42" t="s">
        <v>502</v>
      </c>
      <c r="H355" s="42" t="s">
        <v>502</v>
      </c>
      <c r="I355" s="42" t="s">
        <v>59</v>
      </c>
      <c r="J355" s="40" t="s">
        <v>43</v>
      </c>
      <c r="K355" s="43">
        <v>23965</v>
      </c>
      <c r="L355" s="43">
        <v>40399</v>
      </c>
      <c r="M355" s="40">
        <v>30</v>
      </c>
      <c r="N355" s="40" t="s">
        <v>93</v>
      </c>
      <c r="O355" s="33" t="s">
        <v>89</v>
      </c>
      <c r="P355" s="34" t="e">
        <f>CONCATENATE([1]!Tabela_FREQUENCIA_05_01_12[[#This Row],[QUANTITATIVO]]," - ",[1]!Tabela_FREQUENCIA_05_01_12[[#This Row],[GERÊNCIA]])</f>
        <v>#REF!</v>
      </c>
      <c r="Q355" s="40">
        <v>676</v>
      </c>
      <c r="R355" s="40" t="s">
        <v>1932</v>
      </c>
      <c r="S355" s="44">
        <v>6142091885</v>
      </c>
      <c r="T355" s="45">
        <v>24471575</v>
      </c>
      <c r="U355" s="46">
        <v>971622699</v>
      </c>
      <c r="V355" s="42" t="s">
        <v>1933</v>
      </c>
      <c r="W355" s="42" t="s">
        <v>1007</v>
      </c>
      <c r="X355" s="42" t="s">
        <v>64</v>
      </c>
      <c r="Y355" s="47">
        <v>7120270</v>
      </c>
    </row>
    <row r="356" spans="1:25" ht="90" x14ac:dyDescent="0.25">
      <c r="A356" s="28">
        <v>13739610</v>
      </c>
      <c r="B356" s="29" t="s">
        <v>52</v>
      </c>
      <c r="C356" s="30" t="s">
        <v>1934</v>
      </c>
      <c r="D356" s="29" t="s">
        <v>49</v>
      </c>
      <c r="E356" s="31" t="s">
        <v>1935</v>
      </c>
      <c r="F356" s="31" t="s">
        <v>89</v>
      </c>
      <c r="G356" s="31" t="s">
        <v>79</v>
      </c>
      <c r="H356" s="31" t="s">
        <v>79</v>
      </c>
      <c r="I356" s="31" t="s">
        <v>80</v>
      </c>
      <c r="J356" s="29" t="s">
        <v>43</v>
      </c>
      <c r="K356" s="32">
        <v>25196</v>
      </c>
      <c r="L356" s="32">
        <v>39394</v>
      </c>
      <c r="M356" s="29">
        <v>30</v>
      </c>
      <c r="N356" s="29" t="s">
        <v>294</v>
      </c>
      <c r="O356" s="33" t="s">
        <v>89</v>
      </c>
      <c r="P356" s="34" t="e">
        <f>CONCATENATE([1]!Tabela_FREQUENCIA_05_01_12[[#This Row],[QUANTITATIVO]]," - ",[1]!Tabela_FREQUENCIA_05_01_12[[#This Row],[GERÊNCIA]])</f>
        <v>#REF!</v>
      </c>
      <c r="Q356" s="29">
        <v>120</v>
      </c>
      <c r="R356" s="29" t="s">
        <v>1936</v>
      </c>
      <c r="S356" s="35">
        <v>11619405881</v>
      </c>
      <c r="T356" s="36">
        <v>23581851</v>
      </c>
      <c r="U356" s="37">
        <v>998294232</v>
      </c>
      <c r="V356" s="31" t="s">
        <v>1937</v>
      </c>
      <c r="W356" s="31" t="s">
        <v>1938</v>
      </c>
      <c r="X356" s="31" t="s">
        <v>64</v>
      </c>
      <c r="Y356" s="38">
        <v>7042000</v>
      </c>
    </row>
    <row r="357" spans="1:25" ht="90" x14ac:dyDescent="0.25">
      <c r="A357" s="39">
        <v>11321714</v>
      </c>
      <c r="B357" s="40" t="s">
        <v>66</v>
      </c>
      <c r="C357" s="41" t="s">
        <v>1939</v>
      </c>
      <c r="D357" s="40" t="s">
        <v>54</v>
      </c>
      <c r="E357" s="42" t="s">
        <v>1940</v>
      </c>
      <c r="F357" s="42" t="s">
        <v>89</v>
      </c>
      <c r="G357" s="42"/>
      <c r="H357" s="42"/>
      <c r="I357" s="42" t="s">
        <v>80</v>
      </c>
      <c r="J357" s="40" t="s">
        <v>43</v>
      </c>
      <c r="K357" s="43">
        <v>27379</v>
      </c>
      <c r="L357" s="43">
        <v>40399</v>
      </c>
      <c r="M357" s="40">
        <v>30</v>
      </c>
      <c r="N357" s="40" t="s">
        <v>81</v>
      </c>
      <c r="O357" s="33" t="s">
        <v>89</v>
      </c>
      <c r="P357" s="34" t="e">
        <f>CONCATENATE([1]!Tabela_FREQUENCIA_05_01_12[[#This Row],[QUANTITATIVO]]," - ",[1]!Tabela_FREQUENCIA_05_01_12[[#This Row],[GERÊNCIA]])</f>
        <v>#REF!</v>
      </c>
      <c r="Q357" s="40">
        <v>731</v>
      </c>
      <c r="R357" s="40" t="s">
        <v>1941</v>
      </c>
      <c r="S357" s="44">
        <v>25815118850</v>
      </c>
      <c r="T357" s="45">
        <v>24093878</v>
      </c>
      <c r="U357" s="46">
        <v>951318743</v>
      </c>
      <c r="V357" s="42" t="s">
        <v>1942</v>
      </c>
      <c r="W357" s="42" t="s">
        <v>1673</v>
      </c>
      <c r="X357" s="42" t="s">
        <v>64</v>
      </c>
      <c r="Y357" s="47">
        <v>7111010</v>
      </c>
    </row>
    <row r="358" spans="1:25" ht="75" x14ac:dyDescent="0.25">
      <c r="A358" s="28">
        <v>14980009</v>
      </c>
      <c r="B358" s="29" t="s">
        <v>52</v>
      </c>
      <c r="C358" s="30" t="s">
        <v>1943</v>
      </c>
      <c r="D358" s="29" t="s">
        <v>49</v>
      </c>
      <c r="E358" s="31" t="s">
        <v>1944</v>
      </c>
      <c r="F358" s="31" t="s">
        <v>89</v>
      </c>
      <c r="G358" s="31" t="s">
        <v>707</v>
      </c>
      <c r="H358" s="31" t="s">
        <v>91</v>
      </c>
      <c r="I358" s="31" t="s">
        <v>92</v>
      </c>
      <c r="J358" s="29" t="s">
        <v>43</v>
      </c>
      <c r="K358" s="32">
        <v>28998</v>
      </c>
      <c r="L358" s="32">
        <v>40576</v>
      </c>
      <c r="M358" s="29">
        <v>30</v>
      </c>
      <c r="N358" s="29" t="s">
        <v>81</v>
      </c>
      <c r="O358" s="33" t="s">
        <v>89</v>
      </c>
      <c r="P358" s="34" t="e">
        <f>CONCATENATE([1]!Tabela_FREQUENCIA_05_01_12[[#This Row],[QUANTITATIVO]]," - ",[1]!Tabela_FREQUENCIA_05_01_12[[#This Row],[GERÊNCIA]])</f>
        <v>#REF!</v>
      </c>
      <c r="Q358" s="29">
        <v>1066</v>
      </c>
      <c r="R358" s="29" t="s">
        <v>1945</v>
      </c>
      <c r="S358" s="35">
        <v>28523053808</v>
      </c>
      <c r="T358" s="36">
        <v>29376306</v>
      </c>
      <c r="U358" s="37"/>
      <c r="V358" s="31" t="s">
        <v>1946</v>
      </c>
      <c r="W358" s="31" t="s">
        <v>1947</v>
      </c>
      <c r="X358" s="31" t="s">
        <v>64</v>
      </c>
      <c r="Y358" s="38">
        <v>7093010</v>
      </c>
    </row>
    <row r="359" spans="1:25" ht="135" x14ac:dyDescent="0.25">
      <c r="A359" s="39">
        <v>14875391</v>
      </c>
      <c r="B359" s="40" t="s">
        <v>66</v>
      </c>
      <c r="C359" s="41" t="s">
        <v>1948</v>
      </c>
      <c r="D359" s="40" t="s">
        <v>101</v>
      </c>
      <c r="E359" s="42" t="s">
        <v>1949</v>
      </c>
      <c r="F359" s="42" t="s">
        <v>220</v>
      </c>
      <c r="G359" s="42" t="s">
        <v>1343</v>
      </c>
      <c r="H359" s="42" t="s">
        <v>587</v>
      </c>
      <c r="I359" s="42" t="s">
        <v>588</v>
      </c>
      <c r="J359" s="40" t="s">
        <v>43</v>
      </c>
      <c r="K359" s="43">
        <v>27143</v>
      </c>
      <c r="L359" s="43">
        <v>40507</v>
      </c>
      <c r="M359" s="40">
        <v>30</v>
      </c>
      <c r="N359" s="40" t="s">
        <v>405</v>
      </c>
      <c r="O359" s="33" t="s">
        <v>220</v>
      </c>
      <c r="P359" s="34" t="e">
        <f>CONCATENATE([1]!Tabela_FREQUENCIA_05_01_12[[#This Row],[QUANTITATIVO]]," - ",[1]!Tabela_FREQUENCIA_05_01_12[[#This Row],[GERÊNCIA]])</f>
        <v>#REF!</v>
      </c>
      <c r="Q359" s="40">
        <v>1029</v>
      </c>
      <c r="R359" s="40" t="s">
        <v>1950</v>
      </c>
      <c r="S359" s="44">
        <v>18489008809</v>
      </c>
      <c r="T359" s="45">
        <v>24324832</v>
      </c>
      <c r="U359" s="46">
        <v>964852060</v>
      </c>
      <c r="V359" s="42" t="s">
        <v>1951</v>
      </c>
      <c r="W359" s="42" t="s">
        <v>164</v>
      </c>
      <c r="X359" s="42" t="s">
        <v>64</v>
      </c>
      <c r="Y359" s="47">
        <v>7172170</v>
      </c>
    </row>
    <row r="360" spans="1:25" ht="90" x14ac:dyDescent="0.25">
      <c r="A360" s="28">
        <v>14691115</v>
      </c>
      <c r="B360" s="29" t="s">
        <v>66</v>
      </c>
      <c r="C360" s="30" t="s">
        <v>1952</v>
      </c>
      <c r="D360" s="29" t="s">
        <v>101</v>
      </c>
      <c r="E360" s="31" t="s">
        <v>1953</v>
      </c>
      <c r="F360" s="31" t="s">
        <v>89</v>
      </c>
      <c r="G360" s="31" t="s">
        <v>1270</v>
      </c>
      <c r="H360" s="31" t="s">
        <v>91</v>
      </c>
      <c r="I360" s="31" t="s">
        <v>92</v>
      </c>
      <c r="J360" s="29" t="s">
        <v>43</v>
      </c>
      <c r="K360" s="32">
        <v>31705</v>
      </c>
      <c r="L360" s="32">
        <v>40396</v>
      </c>
      <c r="M360" s="29">
        <v>30</v>
      </c>
      <c r="N360" s="29" t="s">
        <v>93</v>
      </c>
      <c r="O360" s="33" t="s">
        <v>89</v>
      </c>
      <c r="P360" s="34" t="e">
        <f>CONCATENATE([1]!Tabela_FREQUENCIA_05_01_12[[#This Row],[QUANTITATIVO]]," - ",[1]!Tabela_FREQUENCIA_05_01_12[[#This Row],[GERÊNCIA]])</f>
        <v>#REF!</v>
      </c>
      <c r="Q360" s="29">
        <v>743</v>
      </c>
      <c r="R360" s="29" t="s">
        <v>1954</v>
      </c>
      <c r="S360" s="35">
        <v>34060918814</v>
      </c>
      <c r="T360" s="36">
        <v>34271608</v>
      </c>
      <c r="U360" s="37">
        <v>993908585</v>
      </c>
      <c r="V360" s="31" t="s">
        <v>1955</v>
      </c>
      <c r="W360" s="31" t="s">
        <v>1956</v>
      </c>
      <c r="X360" s="31" t="s">
        <v>142</v>
      </c>
      <c r="Y360" s="38">
        <v>8080090</v>
      </c>
    </row>
    <row r="361" spans="1:25" ht="105" x14ac:dyDescent="0.25">
      <c r="A361" s="39">
        <v>5875638</v>
      </c>
      <c r="B361" s="40" t="s">
        <v>66</v>
      </c>
      <c r="C361" s="41" t="s">
        <v>1957</v>
      </c>
      <c r="D361" s="40" t="s">
        <v>66</v>
      </c>
      <c r="E361" s="42" t="s">
        <v>1958</v>
      </c>
      <c r="F361" s="42" t="s">
        <v>197</v>
      </c>
      <c r="G361" s="42" t="s">
        <v>41</v>
      </c>
      <c r="H361" s="42" t="s">
        <v>41</v>
      </c>
      <c r="I361" s="42" t="s">
        <v>42</v>
      </c>
      <c r="J361" s="40" t="s">
        <v>137</v>
      </c>
      <c r="K361" s="43">
        <v>22491</v>
      </c>
      <c r="L361" s="43">
        <v>32157</v>
      </c>
      <c r="M361" s="40">
        <v>20</v>
      </c>
      <c r="N361" s="40" t="s">
        <v>1959</v>
      </c>
      <c r="O361" s="33" t="s">
        <v>197</v>
      </c>
      <c r="P361" s="34" t="e">
        <f>CONCATENATE([1]!Tabela_FREQUENCIA_05_01_12[[#This Row],[QUANTITATIVO]]," - ",[1]!Tabela_FREQUENCIA_05_01_12[[#This Row],[GERÊNCIA]])</f>
        <v>#REF!</v>
      </c>
      <c r="Q361" s="40">
        <v>1075</v>
      </c>
      <c r="R361" s="40" t="s">
        <v>1960</v>
      </c>
      <c r="S361" s="44">
        <v>2699514829</v>
      </c>
      <c r="T361" s="45">
        <v>24515266</v>
      </c>
      <c r="U361" s="46">
        <v>994710536</v>
      </c>
      <c r="V361" s="42" t="s">
        <v>1961</v>
      </c>
      <c r="W361" s="42" t="s">
        <v>63</v>
      </c>
      <c r="X361" s="42" t="s">
        <v>64</v>
      </c>
      <c r="Y361" s="47">
        <v>7063120</v>
      </c>
    </row>
    <row r="362" spans="1:25" ht="90" x14ac:dyDescent="0.25">
      <c r="A362" s="114">
        <v>5190990</v>
      </c>
      <c r="B362" s="29">
        <v>2</v>
      </c>
      <c r="C362" s="30">
        <v>17850108</v>
      </c>
      <c r="D362" s="29">
        <v>6</v>
      </c>
      <c r="E362" s="31" t="s">
        <v>1962</v>
      </c>
      <c r="F362" s="31" t="s">
        <v>1963</v>
      </c>
      <c r="G362" s="31" t="s">
        <v>1864</v>
      </c>
      <c r="H362" s="31" t="s">
        <v>605</v>
      </c>
      <c r="I362" s="31" t="s">
        <v>69</v>
      </c>
      <c r="J362" s="29" t="s">
        <v>43</v>
      </c>
      <c r="K362" s="32">
        <v>24181</v>
      </c>
      <c r="L362" s="32">
        <v>42230</v>
      </c>
      <c r="M362" s="30">
        <v>30</v>
      </c>
      <c r="N362" s="32" t="s">
        <v>478</v>
      </c>
      <c r="O362" s="33" t="s">
        <v>1963</v>
      </c>
      <c r="P362" s="34" t="e">
        <f>CONCATENATE([1]!Tabela_FREQUENCIA_05_01_12[[#This Row],[QUANTITATIVO]]," - ",[1]!Tabela_FREQUENCIA_05_01_12[[#This Row],[GERÊNCIA]])</f>
        <v>#REF!</v>
      </c>
      <c r="Q362" s="30">
        <v>233</v>
      </c>
      <c r="R362" s="29">
        <v>17048139305</v>
      </c>
      <c r="S362" s="35">
        <v>6698598852</v>
      </c>
      <c r="T362" s="36" t="s">
        <v>1964</v>
      </c>
      <c r="U362" s="37">
        <v>980430831</v>
      </c>
      <c r="V362" s="97" t="s">
        <v>1965</v>
      </c>
      <c r="W362" s="31" t="s">
        <v>1319</v>
      </c>
      <c r="X362" s="31" t="s">
        <v>64</v>
      </c>
      <c r="Y362" s="38" t="s">
        <v>1966</v>
      </c>
    </row>
    <row r="363" spans="1:25" ht="90" x14ac:dyDescent="0.25">
      <c r="A363" s="39">
        <v>13494971</v>
      </c>
      <c r="B363" s="40" t="s">
        <v>38</v>
      </c>
      <c r="C363" s="41" t="s">
        <v>1967</v>
      </c>
      <c r="D363" s="40" t="s">
        <v>49</v>
      </c>
      <c r="E363" s="42" t="s">
        <v>1968</v>
      </c>
      <c r="F363" s="42" t="s">
        <v>89</v>
      </c>
      <c r="G363" s="42" t="s">
        <v>171</v>
      </c>
      <c r="H363" s="42" t="s">
        <v>171</v>
      </c>
      <c r="I363" s="42" t="s">
        <v>80</v>
      </c>
      <c r="J363" s="40" t="s">
        <v>43</v>
      </c>
      <c r="K363" s="43">
        <v>24672</v>
      </c>
      <c r="L363" s="43">
        <v>40618</v>
      </c>
      <c r="M363" s="40">
        <v>30</v>
      </c>
      <c r="N363" s="40" t="s">
        <v>93</v>
      </c>
      <c r="O363" s="33" t="s">
        <v>89</v>
      </c>
      <c r="P363" s="34" t="e">
        <f>CONCATENATE([1]!Tabela_FREQUENCIA_05_01_12[[#This Row],[QUANTITATIVO]]," - ",[1]!Tabela_FREQUENCIA_05_01_12[[#This Row],[GERÊNCIA]])</f>
        <v>#REF!</v>
      </c>
      <c r="Q363" s="40">
        <v>1048</v>
      </c>
      <c r="R363" s="40" t="s">
        <v>1969</v>
      </c>
      <c r="S363" s="44">
        <v>9470071808</v>
      </c>
      <c r="T363" s="45">
        <v>20410978</v>
      </c>
      <c r="U363" s="46">
        <v>993197981</v>
      </c>
      <c r="V363" s="42" t="s">
        <v>1970</v>
      </c>
      <c r="W363" s="42" t="s">
        <v>1971</v>
      </c>
      <c r="X363" s="42" t="s">
        <v>142</v>
      </c>
      <c r="Y363" s="47">
        <v>3882000</v>
      </c>
    </row>
    <row r="364" spans="1:25" ht="120" x14ac:dyDescent="0.25">
      <c r="A364" s="28">
        <v>7245592</v>
      </c>
      <c r="B364" s="29" t="s">
        <v>52</v>
      </c>
      <c r="C364" s="30" t="s">
        <v>1972</v>
      </c>
      <c r="D364" s="29" t="s">
        <v>66</v>
      </c>
      <c r="E364" s="31" t="s">
        <v>1973</v>
      </c>
      <c r="F364" s="31" t="s">
        <v>135</v>
      </c>
      <c r="G364" s="31" t="s">
        <v>243</v>
      </c>
      <c r="H364" s="31" t="s">
        <v>243</v>
      </c>
      <c r="I364" s="31" t="s">
        <v>42</v>
      </c>
      <c r="J364" s="29" t="s">
        <v>106</v>
      </c>
      <c r="K364" s="32">
        <v>25307</v>
      </c>
      <c r="L364" s="32">
        <v>32652</v>
      </c>
      <c r="M364" s="29">
        <v>30</v>
      </c>
      <c r="N364" s="29" t="s">
        <v>405</v>
      </c>
      <c r="O364" s="33" t="s">
        <v>135</v>
      </c>
      <c r="P364" s="34" t="e">
        <f>CONCATENATE([1]!Tabela_FREQUENCIA_05_01_12[[#This Row],[QUANTITATIVO]]," - ",[1]!Tabela_FREQUENCIA_05_01_12[[#This Row],[GERÊNCIA]])</f>
        <v>#REF!</v>
      </c>
      <c r="Q364" s="29">
        <v>498</v>
      </c>
      <c r="R364" s="29" t="s">
        <v>1974</v>
      </c>
      <c r="S364" s="35">
        <v>10871711800</v>
      </c>
      <c r="T364" s="36">
        <v>23824681</v>
      </c>
      <c r="U364" s="37">
        <v>999325861</v>
      </c>
      <c r="V364" s="31" t="s">
        <v>1975</v>
      </c>
      <c r="W364" s="31" t="s">
        <v>156</v>
      </c>
      <c r="X364" s="31" t="s">
        <v>64</v>
      </c>
      <c r="Y364" s="38">
        <v>7051090</v>
      </c>
    </row>
    <row r="365" spans="1:25" ht="75" x14ac:dyDescent="0.25">
      <c r="A365" s="39">
        <v>6614346</v>
      </c>
      <c r="B365" s="40" t="s">
        <v>66</v>
      </c>
      <c r="C365" s="41" t="s">
        <v>1976</v>
      </c>
      <c r="D365" s="40" t="s">
        <v>38</v>
      </c>
      <c r="E365" s="42" t="s">
        <v>1977</v>
      </c>
      <c r="F365" s="42" t="s">
        <v>330</v>
      </c>
      <c r="G365" s="42" t="s">
        <v>376</v>
      </c>
      <c r="H365" s="42" t="s">
        <v>283</v>
      </c>
      <c r="I365" s="42" t="s">
        <v>115</v>
      </c>
      <c r="J365" s="40" t="s">
        <v>43</v>
      </c>
      <c r="K365" s="43">
        <v>25224</v>
      </c>
      <c r="L365" s="43">
        <v>37209</v>
      </c>
      <c r="M365" s="40">
        <v>20</v>
      </c>
      <c r="N365" s="40" t="s">
        <v>93</v>
      </c>
      <c r="O365" s="33" t="s">
        <v>330</v>
      </c>
      <c r="P365" s="34" t="e">
        <f>CONCATENATE([1]!Tabela_FREQUENCIA_05_01_12[[#This Row],[QUANTITATIVO]]," - ",[1]!Tabela_FREQUENCIA_05_01_12[[#This Row],[GERÊNCIA]])</f>
        <v>#REF!</v>
      </c>
      <c r="Q365" s="40">
        <v>324</v>
      </c>
      <c r="R365" s="40" t="s">
        <v>1978</v>
      </c>
      <c r="S365" s="44">
        <v>9518909806</v>
      </c>
      <c r="T365" s="45">
        <v>24405207</v>
      </c>
      <c r="U365" s="46">
        <v>994371533</v>
      </c>
      <c r="V365" s="42" t="s">
        <v>1979</v>
      </c>
      <c r="W365" s="42" t="s">
        <v>156</v>
      </c>
      <c r="X365" s="42" t="s">
        <v>64</v>
      </c>
      <c r="Y365" s="47">
        <v>7051220</v>
      </c>
    </row>
    <row r="366" spans="1:25" ht="105" x14ac:dyDescent="0.25">
      <c r="A366" s="28">
        <v>11400602</v>
      </c>
      <c r="B366" s="29" t="s">
        <v>66</v>
      </c>
      <c r="C366" s="30" t="s">
        <v>1980</v>
      </c>
      <c r="D366" s="29" t="s">
        <v>49</v>
      </c>
      <c r="E366" s="31" t="s">
        <v>1981</v>
      </c>
      <c r="F366" s="31" t="s">
        <v>1138</v>
      </c>
      <c r="G366" s="31" t="s">
        <v>544</v>
      </c>
      <c r="H366" s="31" t="s">
        <v>544</v>
      </c>
      <c r="I366" s="31" t="s">
        <v>115</v>
      </c>
      <c r="J366" s="29" t="s">
        <v>43</v>
      </c>
      <c r="K366" s="32">
        <v>28370</v>
      </c>
      <c r="L366" s="32">
        <v>40561</v>
      </c>
      <c r="M366" s="29">
        <v>30</v>
      </c>
      <c r="N366" s="29" t="s">
        <v>161</v>
      </c>
      <c r="O366" s="33" t="s">
        <v>1138</v>
      </c>
      <c r="P366" s="34" t="e">
        <f>CONCATENATE([1]!Tabela_FREQUENCIA_05_01_12[[#This Row],[QUANTITATIVO]]," - ",[1]!Tabela_FREQUENCIA_05_01_12[[#This Row],[GERÊNCIA]])</f>
        <v>#REF!</v>
      </c>
      <c r="Q366" s="29">
        <v>1059</v>
      </c>
      <c r="R366" s="29" t="s">
        <v>1982</v>
      </c>
      <c r="S366" s="35">
        <v>26923503833</v>
      </c>
      <c r="T366" s="36">
        <v>25548710</v>
      </c>
      <c r="U366" s="37">
        <v>998609648</v>
      </c>
      <c r="V366" s="31" t="s">
        <v>1983</v>
      </c>
      <c r="W366" s="31" t="s">
        <v>1398</v>
      </c>
      <c r="X366" s="31" t="s">
        <v>142</v>
      </c>
      <c r="Y366" s="38">
        <v>8412000</v>
      </c>
    </row>
    <row r="367" spans="1:25" ht="75" x14ac:dyDescent="0.25">
      <c r="A367" s="39">
        <v>14737826</v>
      </c>
      <c r="B367" s="40" t="s">
        <v>66</v>
      </c>
      <c r="C367" s="41" t="s">
        <v>1984</v>
      </c>
      <c r="D367" s="40" t="s">
        <v>66</v>
      </c>
      <c r="E367" s="42" t="s">
        <v>1985</v>
      </c>
      <c r="F367" s="42" t="s">
        <v>89</v>
      </c>
      <c r="G367" s="42"/>
      <c r="H367" s="42"/>
      <c r="I367" s="42" t="s">
        <v>59</v>
      </c>
      <c r="J367" s="40" t="s">
        <v>43</v>
      </c>
      <c r="K367" s="43">
        <v>30695</v>
      </c>
      <c r="L367" s="43">
        <v>40711</v>
      </c>
      <c r="M367" s="40">
        <v>30</v>
      </c>
      <c r="N367" s="40" t="s">
        <v>81</v>
      </c>
      <c r="O367" s="33" t="s">
        <v>89</v>
      </c>
      <c r="P367" s="34" t="e">
        <f>CONCATENATE([1]!Tabela_FREQUENCIA_05_01_12[[#This Row],[QUANTITATIVO]]," - ",[1]!Tabela_FREQUENCIA_05_01_12[[#This Row],[GERÊNCIA]])</f>
        <v>#REF!</v>
      </c>
      <c r="Q367" s="40">
        <v>1099</v>
      </c>
      <c r="R367" s="40" t="s">
        <v>1986</v>
      </c>
      <c r="S367" s="44">
        <v>33740937874</v>
      </c>
      <c r="T367" s="45">
        <v>23041407</v>
      </c>
      <c r="U367" s="46">
        <v>997911251</v>
      </c>
      <c r="V367" s="42" t="s">
        <v>1987</v>
      </c>
      <c r="W367" s="42" t="s">
        <v>1273</v>
      </c>
      <c r="X367" s="42" t="s">
        <v>64</v>
      </c>
      <c r="Y367" s="47">
        <v>7075100</v>
      </c>
    </row>
    <row r="368" spans="1:25" ht="75" x14ac:dyDescent="0.25">
      <c r="A368" s="28">
        <v>5197934</v>
      </c>
      <c r="B368" s="29" t="s">
        <v>52</v>
      </c>
      <c r="C368" s="30" t="s">
        <v>1988</v>
      </c>
      <c r="D368" s="29">
        <v>6</v>
      </c>
      <c r="E368" s="31" t="s">
        <v>1989</v>
      </c>
      <c r="F368" s="31" t="s">
        <v>56</v>
      </c>
      <c r="G368" s="31" t="s">
        <v>243</v>
      </c>
      <c r="H368" s="31" t="s">
        <v>243</v>
      </c>
      <c r="I368" s="31" t="s">
        <v>42</v>
      </c>
      <c r="J368" s="29" t="s">
        <v>43</v>
      </c>
      <c r="K368" s="32">
        <v>20361</v>
      </c>
      <c r="L368" s="32">
        <v>31562</v>
      </c>
      <c r="M368" s="29">
        <v>30</v>
      </c>
      <c r="N368" s="29" t="s">
        <v>60</v>
      </c>
      <c r="O368" s="33" t="s">
        <v>56</v>
      </c>
      <c r="P368" s="34" t="e">
        <f>CONCATENATE([1]!Tabela_FREQUENCIA_05_01_12[[#This Row],[QUANTITATIVO]]," - ",[1]!Tabela_FREQUENCIA_05_01_12[[#This Row],[GERÊNCIA]])</f>
        <v>#REF!</v>
      </c>
      <c r="Q368" s="29">
        <v>279</v>
      </c>
      <c r="R368" s="29" t="s">
        <v>1990</v>
      </c>
      <c r="S368" s="35">
        <v>21314019813</v>
      </c>
      <c r="T368" s="36">
        <v>24526680</v>
      </c>
      <c r="U368" s="37">
        <v>975898865</v>
      </c>
      <c r="V368" s="31" t="s">
        <v>1991</v>
      </c>
      <c r="W368" s="31" t="s">
        <v>748</v>
      </c>
      <c r="X368" s="31" t="s">
        <v>64</v>
      </c>
      <c r="Y368" s="38">
        <v>7050010</v>
      </c>
    </row>
    <row r="369" spans="1:25" ht="90" x14ac:dyDescent="0.25">
      <c r="A369" s="39">
        <v>8204494</v>
      </c>
      <c r="B369" s="40" t="s">
        <v>66</v>
      </c>
      <c r="C369" s="41" t="s">
        <v>1992</v>
      </c>
      <c r="D369" s="40" t="s">
        <v>66</v>
      </c>
      <c r="E369" s="42" t="s">
        <v>1993</v>
      </c>
      <c r="F369" s="42" t="s">
        <v>229</v>
      </c>
      <c r="G369" s="42" t="s">
        <v>243</v>
      </c>
      <c r="H369" s="42" t="s">
        <v>243</v>
      </c>
      <c r="I369" s="42" t="s">
        <v>42</v>
      </c>
      <c r="J369" s="40" t="s">
        <v>106</v>
      </c>
      <c r="K369" s="43">
        <v>22548</v>
      </c>
      <c r="L369" s="43">
        <v>34373</v>
      </c>
      <c r="M369" s="40">
        <v>30</v>
      </c>
      <c r="N369" s="40" t="s">
        <v>161</v>
      </c>
      <c r="O369" s="33" t="s">
        <v>229</v>
      </c>
      <c r="P369" s="34" t="e">
        <f>CONCATENATE([1]!Tabela_FREQUENCIA_05_01_12[[#This Row],[QUANTITATIVO]]," - ",[1]!Tabela_FREQUENCIA_05_01_12[[#This Row],[GERÊNCIA]])</f>
        <v>#REF!</v>
      </c>
      <c r="Q369" s="40">
        <v>379</v>
      </c>
      <c r="R369" s="40" t="s">
        <v>1994</v>
      </c>
      <c r="S369" s="44">
        <v>7336243835</v>
      </c>
      <c r="T369" s="45">
        <v>24085036</v>
      </c>
      <c r="U369" s="46">
        <v>979792540</v>
      </c>
      <c r="V369" s="42" t="s">
        <v>1995</v>
      </c>
      <c r="W369" s="42" t="s">
        <v>1996</v>
      </c>
      <c r="X369" s="42" t="s">
        <v>64</v>
      </c>
      <c r="Y369" s="47">
        <v>7021010</v>
      </c>
    </row>
    <row r="370" spans="1:25" ht="105" x14ac:dyDescent="0.25">
      <c r="A370" s="48">
        <v>3572747</v>
      </c>
      <c r="B370" s="49">
        <v>2</v>
      </c>
      <c r="C370" s="50">
        <v>11851907</v>
      </c>
      <c r="D370" s="49">
        <v>4</v>
      </c>
      <c r="E370" s="51" t="s">
        <v>1997</v>
      </c>
      <c r="F370" s="51" t="s">
        <v>89</v>
      </c>
      <c r="G370" s="51"/>
      <c r="H370" s="51"/>
      <c r="I370" s="51"/>
      <c r="J370" s="49"/>
      <c r="K370" s="52"/>
      <c r="L370" s="52"/>
      <c r="M370" s="49"/>
      <c r="N370" s="49"/>
      <c r="O370" s="51" t="s">
        <v>489</v>
      </c>
      <c r="P370" s="53" t="e">
        <f>CONCATENATE([1]!Tabela_FREQUENCIA_05_01_12[[#This Row],[QUANTITATIVO]]," - ",[1]!Tabela_FREQUENCIA_05_01_12[[#This Row],[GERÊNCIA]])</f>
        <v>#REF!</v>
      </c>
      <c r="Q370" s="49"/>
      <c r="R370" s="49"/>
      <c r="S370" s="54"/>
      <c r="T370" s="55"/>
      <c r="U370" s="56"/>
      <c r="V370" s="51"/>
      <c r="W370" s="51"/>
      <c r="X370" s="51"/>
      <c r="Y370" s="57"/>
    </row>
    <row r="371" spans="1:25" ht="90" x14ac:dyDescent="0.25">
      <c r="A371" s="39">
        <v>4606929</v>
      </c>
      <c r="B371" s="40" t="s">
        <v>52</v>
      </c>
      <c r="C371" s="41" t="s">
        <v>1998</v>
      </c>
      <c r="D371" s="40" t="s">
        <v>36</v>
      </c>
      <c r="E371" s="42" t="s">
        <v>1999</v>
      </c>
      <c r="F371" s="42" t="s">
        <v>56</v>
      </c>
      <c r="G371" s="42" t="s">
        <v>492</v>
      </c>
      <c r="H371" s="42" t="s">
        <v>393</v>
      </c>
      <c r="I371" s="42" t="s">
        <v>69</v>
      </c>
      <c r="J371" s="40" t="s">
        <v>43</v>
      </c>
      <c r="K371" s="43">
        <v>20549</v>
      </c>
      <c r="L371" s="43">
        <v>31431</v>
      </c>
      <c r="M371" s="40">
        <v>40</v>
      </c>
      <c r="N371" s="40" t="s">
        <v>93</v>
      </c>
      <c r="O371" s="33" t="s">
        <v>56</v>
      </c>
      <c r="P371" s="34" t="e">
        <f>CONCATENATE([1]!Tabela_FREQUENCIA_05_01_12[[#This Row],[QUANTITATIVO]]," - ",[1]!Tabela_FREQUENCIA_05_01_12[[#This Row],[GERÊNCIA]])</f>
        <v>#REF!</v>
      </c>
      <c r="Q371" s="40">
        <v>346</v>
      </c>
      <c r="R371" s="40" t="s">
        <v>2000</v>
      </c>
      <c r="S371" s="44">
        <v>4998011804</v>
      </c>
      <c r="T371" s="45">
        <v>23043731</v>
      </c>
      <c r="U371" s="46">
        <v>992255272</v>
      </c>
      <c r="V371" s="42" t="s">
        <v>2001</v>
      </c>
      <c r="W371" s="42" t="s">
        <v>2002</v>
      </c>
      <c r="X371" s="42" t="s">
        <v>64</v>
      </c>
      <c r="Y371" s="47">
        <v>7082650</v>
      </c>
    </row>
    <row r="372" spans="1:25" ht="90" x14ac:dyDescent="0.25">
      <c r="A372" s="28">
        <v>8926384</v>
      </c>
      <c r="B372" s="29" t="s">
        <v>52</v>
      </c>
      <c r="C372" s="30" t="s">
        <v>2003</v>
      </c>
      <c r="D372" s="29" t="s">
        <v>49</v>
      </c>
      <c r="E372" s="31" t="s">
        <v>2004</v>
      </c>
      <c r="F372" s="31" t="s">
        <v>652</v>
      </c>
      <c r="G372" s="31" t="s">
        <v>376</v>
      </c>
      <c r="H372" s="31" t="s">
        <v>283</v>
      </c>
      <c r="I372" s="31" t="s">
        <v>115</v>
      </c>
      <c r="J372" s="29" t="s">
        <v>43</v>
      </c>
      <c r="K372" s="32">
        <v>22468</v>
      </c>
      <c r="L372" s="32">
        <v>34143</v>
      </c>
      <c r="M372" s="29">
        <v>20</v>
      </c>
      <c r="N372" s="29" t="s">
        <v>2005</v>
      </c>
      <c r="O372" s="33" t="s">
        <v>652</v>
      </c>
      <c r="P372" s="34" t="e">
        <f>CONCATENATE([1]!Tabela_FREQUENCIA_05_01_12[[#This Row],[QUANTITATIVO]]," - ",[1]!Tabela_FREQUENCIA_05_01_12[[#This Row],[GERÊNCIA]])</f>
        <v>#REF!</v>
      </c>
      <c r="Q372" s="29">
        <v>30</v>
      </c>
      <c r="R372" s="29" t="s">
        <v>2006</v>
      </c>
      <c r="S372" s="35">
        <v>6486864850</v>
      </c>
      <c r="T372" s="36">
        <v>24222441</v>
      </c>
      <c r="U372" s="37">
        <v>997802154</v>
      </c>
      <c r="V372" s="31" t="s">
        <v>2007</v>
      </c>
      <c r="W372" s="31" t="s">
        <v>499</v>
      </c>
      <c r="X372" s="31" t="s">
        <v>64</v>
      </c>
      <c r="Y372" s="38">
        <v>7052010</v>
      </c>
    </row>
    <row r="373" spans="1:25" ht="90" x14ac:dyDescent="0.25">
      <c r="A373" s="39">
        <v>8798011</v>
      </c>
      <c r="B373" s="40" t="s">
        <v>52</v>
      </c>
      <c r="C373" s="41" t="s">
        <v>2008</v>
      </c>
      <c r="D373" s="40" t="s">
        <v>54</v>
      </c>
      <c r="E373" s="42" t="s">
        <v>2009</v>
      </c>
      <c r="F373" s="42" t="s">
        <v>89</v>
      </c>
      <c r="G373" s="42" t="s">
        <v>171</v>
      </c>
      <c r="H373" s="42" t="s">
        <v>171</v>
      </c>
      <c r="I373" s="42" t="s">
        <v>80</v>
      </c>
      <c r="J373" s="40" t="s">
        <v>106</v>
      </c>
      <c r="K373" s="43">
        <v>24423</v>
      </c>
      <c r="L373" s="43">
        <v>34079</v>
      </c>
      <c r="M373" s="40">
        <v>30</v>
      </c>
      <c r="N373" s="40" t="s">
        <v>93</v>
      </c>
      <c r="O373" s="33" t="s">
        <v>89</v>
      </c>
      <c r="P373" s="34" t="e">
        <f>CONCATENATE([1]!Tabela_FREQUENCIA_05_01_12[[#This Row],[QUANTITATIVO]]," - ",[1]!Tabela_FREQUENCIA_05_01_12[[#This Row],[GERÊNCIA]])</f>
        <v>#REF!</v>
      </c>
      <c r="Q373" s="40">
        <v>315</v>
      </c>
      <c r="R373" s="40" t="s">
        <v>2010</v>
      </c>
      <c r="S373" s="44">
        <v>9167842828</v>
      </c>
      <c r="T373" s="45">
        <v>24081638</v>
      </c>
      <c r="U373" s="46" t="s">
        <v>2011</v>
      </c>
      <c r="V373" s="42" t="s">
        <v>1942</v>
      </c>
      <c r="W373" s="42" t="s">
        <v>2012</v>
      </c>
      <c r="X373" s="42" t="s">
        <v>64</v>
      </c>
      <c r="Y373" s="47">
        <v>7111010</v>
      </c>
    </row>
    <row r="374" spans="1:25" ht="90" x14ac:dyDescent="0.25">
      <c r="A374" s="28">
        <v>9480900</v>
      </c>
      <c r="B374" s="29" t="s">
        <v>52</v>
      </c>
      <c r="C374" s="30" t="s">
        <v>2013</v>
      </c>
      <c r="D374" s="29" t="s">
        <v>76</v>
      </c>
      <c r="E374" s="31" t="s">
        <v>2014</v>
      </c>
      <c r="F374" s="31" t="s">
        <v>943</v>
      </c>
      <c r="G374" s="31" t="s">
        <v>317</v>
      </c>
      <c r="H374" s="31" t="s">
        <v>243</v>
      </c>
      <c r="I374" s="31" t="s">
        <v>42</v>
      </c>
      <c r="J374" s="29" t="s">
        <v>43</v>
      </c>
      <c r="K374" s="32">
        <v>27200</v>
      </c>
      <c r="L374" s="32">
        <v>34565</v>
      </c>
      <c r="M374" s="29">
        <v>30</v>
      </c>
      <c r="N374" s="29" t="s">
        <v>60</v>
      </c>
      <c r="O374" s="33" t="s">
        <v>943</v>
      </c>
      <c r="P374" s="34" t="e">
        <f>CONCATENATE([1]!Tabela_FREQUENCIA_05_01_12[[#This Row],[QUANTITATIVO]]," - ",[1]!Tabela_FREQUENCIA_05_01_12[[#This Row],[GERÊNCIA]])</f>
        <v>#REF!</v>
      </c>
      <c r="Q374" s="29">
        <v>775</v>
      </c>
      <c r="R374" s="29" t="s">
        <v>2015</v>
      </c>
      <c r="S374" s="35">
        <v>12896338861</v>
      </c>
      <c r="T374" s="36">
        <v>23033662</v>
      </c>
      <c r="U374" s="37">
        <v>961364458</v>
      </c>
      <c r="V374" s="31" t="s">
        <v>2016</v>
      </c>
      <c r="W374" s="31" t="s">
        <v>128</v>
      </c>
      <c r="X374" s="31" t="s">
        <v>64</v>
      </c>
      <c r="Y374" s="38">
        <v>7244120</v>
      </c>
    </row>
    <row r="375" spans="1:25" ht="75" x14ac:dyDescent="0.25">
      <c r="A375" s="39">
        <v>12437955</v>
      </c>
      <c r="B375" s="40" t="s">
        <v>52</v>
      </c>
      <c r="C375" s="41" t="s">
        <v>2017</v>
      </c>
      <c r="D375" s="40" t="s">
        <v>49</v>
      </c>
      <c r="E375" s="42" t="s">
        <v>2018</v>
      </c>
      <c r="F375" s="42" t="s">
        <v>89</v>
      </c>
      <c r="G375" s="42" t="s">
        <v>1132</v>
      </c>
      <c r="H375" s="42" t="s">
        <v>1132</v>
      </c>
      <c r="I375" s="42" t="s">
        <v>92</v>
      </c>
      <c r="J375" s="40" t="s">
        <v>137</v>
      </c>
      <c r="K375" s="43">
        <v>20448</v>
      </c>
      <c r="L375" s="43">
        <v>37673</v>
      </c>
      <c r="M375" s="40">
        <v>30</v>
      </c>
      <c r="N375" s="40" t="s">
        <v>60</v>
      </c>
      <c r="O375" s="33" t="s">
        <v>89</v>
      </c>
      <c r="P375" s="34" t="e">
        <f>CONCATENATE([1]!Tabela_FREQUENCIA_05_01_12[[#This Row],[QUANTITATIVO]]," - ",[1]!Tabela_FREQUENCIA_05_01_12[[#This Row],[GERÊNCIA]])</f>
        <v>#REF!</v>
      </c>
      <c r="Q375" s="40">
        <v>909</v>
      </c>
      <c r="R375" s="40" t="s">
        <v>2019</v>
      </c>
      <c r="S375" s="44">
        <v>28389352400</v>
      </c>
      <c r="T375" s="45">
        <v>22792458</v>
      </c>
      <c r="U375" s="46">
        <v>967637083</v>
      </c>
      <c r="V375" s="42" t="s">
        <v>2020</v>
      </c>
      <c r="W375" s="42" t="s">
        <v>2021</v>
      </c>
      <c r="X375" s="42" t="s">
        <v>64</v>
      </c>
      <c r="Y375" s="47">
        <v>7144410</v>
      </c>
    </row>
    <row r="376" spans="1:25" ht="75" x14ac:dyDescent="0.25">
      <c r="A376" s="48">
        <v>9577321</v>
      </c>
      <c r="B376" s="49">
        <v>2</v>
      </c>
      <c r="C376" s="50">
        <v>12460640</v>
      </c>
      <c r="D376" s="49">
        <v>4</v>
      </c>
      <c r="E376" s="51" t="s">
        <v>2022</v>
      </c>
      <c r="F376" s="51" t="s">
        <v>89</v>
      </c>
      <c r="G376" s="51"/>
      <c r="H376" s="51"/>
      <c r="I376" s="51"/>
      <c r="J376" s="49"/>
      <c r="K376" s="52"/>
      <c r="L376" s="52"/>
      <c r="M376" s="49"/>
      <c r="N376" s="49"/>
      <c r="O376" s="51" t="s">
        <v>489</v>
      </c>
      <c r="P376" s="53" t="e">
        <f>CONCATENATE([1]!Tabela_FREQUENCIA_05_01_12[[#This Row],[QUANTITATIVO]]," - ",[1]!Tabela_FREQUENCIA_05_01_12[[#This Row],[GERÊNCIA]])</f>
        <v>#REF!</v>
      </c>
      <c r="Q376" s="49"/>
      <c r="R376" s="49"/>
      <c r="S376" s="54"/>
      <c r="T376" s="55"/>
      <c r="U376" s="56"/>
      <c r="V376" s="51"/>
      <c r="W376" s="51"/>
      <c r="X376" s="51"/>
      <c r="Y376" s="57"/>
    </row>
    <row r="377" spans="1:25" ht="75" x14ac:dyDescent="0.25">
      <c r="A377" s="39">
        <v>15348039</v>
      </c>
      <c r="B377" s="40" t="s">
        <v>52</v>
      </c>
      <c r="C377" s="41" t="s">
        <v>2023</v>
      </c>
      <c r="D377" s="40" t="s">
        <v>54</v>
      </c>
      <c r="E377" s="42" t="s">
        <v>2024</v>
      </c>
      <c r="F377" s="42" t="s">
        <v>268</v>
      </c>
      <c r="G377" s="42" t="s">
        <v>58</v>
      </c>
      <c r="H377" s="42" t="s">
        <v>58</v>
      </c>
      <c r="I377" s="42" t="s">
        <v>59</v>
      </c>
      <c r="J377" s="40" t="s">
        <v>43</v>
      </c>
      <c r="K377" s="43">
        <v>27908</v>
      </c>
      <c r="L377" s="43">
        <v>40914</v>
      </c>
      <c r="M377" s="40">
        <v>20</v>
      </c>
      <c r="N377" s="40" t="s">
        <v>2025</v>
      </c>
      <c r="O377" s="33" t="s">
        <v>268</v>
      </c>
      <c r="P377" s="34" t="e">
        <f>CONCATENATE([1]!Tabela_FREQUENCIA_05_01_12[[#This Row],[QUANTITATIVO]]," - ",[1]!Tabela_FREQUENCIA_05_01_12[[#This Row],[GERÊNCIA]])</f>
        <v>#REF!</v>
      </c>
      <c r="Q377" s="40">
        <v>1143</v>
      </c>
      <c r="R377" s="40" t="s">
        <v>2026</v>
      </c>
      <c r="S377" s="44">
        <v>29330148824</v>
      </c>
      <c r="T377" s="45">
        <v>33759099</v>
      </c>
      <c r="U377" s="46">
        <v>996540870</v>
      </c>
      <c r="V377" s="42" t="s">
        <v>2027</v>
      </c>
      <c r="W377" s="42" t="s">
        <v>474</v>
      </c>
      <c r="X377" s="42" t="s">
        <v>142</v>
      </c>
      <c r="Y377" s="47">
        <v>1408001</v>
      </c>
    </row>
    <row r="378" spans="1:25" ht="75" x14ac:dyDescent="0.25">
      <c r="A378" s="28">
        <v>14979974</v>
      </c>
      <c r="B378" s="29" t="s">
        <v>52</v>
      </c>
      <c r="C378" s="30" t="s">
        <v>2028</v>
      </c>
      <c r="D378" s="29" t="s">
        <v>52</v>
      </c>
      <c r="E378" s="31" t="s">
        <v>2029</v>
      </c>
      <c r="F378" s="31" t="s">
        <v>89</v>
      </c>
      <c r="G378" s="31" t="s">
        <v>90</v>
      </c>
      <c r="H378" s="31" t="s">
        <v>91</v>
      </c>
      <c r="I378" s="31" t="s">
        <v>92</v>
      </c>
      <c r="J378" s="29" t="s">
        <v>43</v>
      </c>
      <c r="K378" s="32">
        <v>22840</v>
      </c>
      <c r="L378" s="32">
        <v>40576</v>
      </c>
      <c r="M378" s="29">
        <v>30</v>
      </c>
      <c r="N378" s="29" t="s">
        <v>81</v>
      </c>
      <c r="O378" s="33" t="s">
        <v>89</v>
      </c>
      <c r="P378" s="34" t="e">
        <f>CONCATENATE([1]!Tabela_FREQUENCIA_05_01_12[[#This Row],[QUANTITATIVO]]," - ",[1]!Tabela_FREQUENCIA_05_01_12[[#This Row],[GERÊNCIA]])</f>
        <v>#REF!</v>
      </c>
      <c r="Q378" s="29">
        <v>1073</v>
      </c>
      <c r="R378" s="29" t="s">
        <v>2030</v>
      </c>
      <c r="S378" s="35">
        <v>4688194870</v>
      </c>
      <c r="T378" s="36">
        <v>24063133</v>
      </c>
      <c r="U378" s="37">
        <v>968163516</v>
      </c>
      <c r="V378" s="31" t="s">
        <v>2031</v>
      </c>
      <c r="W378" s="31" t="s">
        <v>2032</v>
      </c>
      <c r="X378" s="31" t="s">
        <v>64</v>
      </c>
      <c r="Y378" s="38">
        <v>7131070</v>
      </c>
    </row>
    <row r="379" spans="1:25" ht="75" x14ac:dyDescent="0.25">
      <c r="A379" s="39">
        <v>14889067</v>
      </c>
      <c r="B379" s="40" t="s">
        <v>52</v>
      </c>
      <c r="C379" s="41" t="s">
        <v>2033</v>
      </c>
      <c r="D379" s="40" t="s">
        <v>76</v>
      </c>
      <c r="E379" s="42" t="s">
        <v>2034</v>
      </c>
      <c r="F379" s="42" t="s">
        <v>89</v>
      </c>
      <c r="G379" s="42" t="s">
        <v>597</v>
      </c>
      <c r="H379" s="42" t="s">
        <v>598</v>
      </c>
      <c r="I379" s="42" t="s">
        <v>59</v>
      </c>
      <c r="J379" s="40" t="s">
        <v>43</v>
      </c>
      <c r="K379" s="43">
        <v>24570</v>
      </c>
      <c r="L379" s="43">
        <v>40399</v>
      </c>
      <c r="M379" s="40">
        <v>30</v>
      </c>
      <c r="N379" s="40" t="s">
        <v>81</v>
      </c>
      <c r="O379" s="33" t="s">
        <v>89</v>
      </c>
      <c r="P379" s="34" t="e">
        <f>CONCATENATE([1]!Tabela_FREQUENCIA_05_01_12[[#This Row],[QUANTITATIVO]]," - ",[1]!Tabela_FREQUENCIA_05_01_12[[#This Row],[GERÊNCIA]])</f>
        <v>#REF!</v>
      </c>
      <c r="Q379" s="40">
        <v>842</v>
      </c>
      <c r="R379" s="40" t="s">
        <v>2035</v>
      </c>
      <c r="S379" s="44">
        <v>29599709349</v>
      </c>
      <c r="T379" s="45">
        <v>24677229</v>
      </c>
      <c r="U379" s="46">
        <v>980258943</v>
      </c>
      <c r="V379" s="42" t="s">
        <v>2036</v>
      </c>
      <c r="W379" s="42" t="s">
        <v>2037</v>
      </c>
      <c r="X379" s="42" t="s">
        <v>64</v>
      </c>
      <c r="Y379" s="47">
        <v>7151480</v>
      </c>
    </row>
    <row r="380" spans="1:25" ht="105" x14ac:dyDescent="0.25">
      <c r="A380" s="28">
        <v>8244236</v>
      </c>
      <c r="B380" s="29" t="s">
        <v>52</v>
      </c>
      <c r="C380" s="30" t="s">
        <v>2038</v>
      </c>
      <c r="D380" s="29" t="s">
        <v>121</v>
      </c>
      <c r="E380" s="31" t="s">
        <v>2039</v>
      </c>
      <c r="F380" s="31" t="s">
        <v>56</v>
      </c>
      <c r="G380" s="31" t="s">
        <v>124</v>
      </c>
      <c r="H380" s="31" t="s">
        <v>2040</v>
      </c>
      <c r="I380" s="31" t="s">
        <v>42</v>
      </c>
      <c r="J380" s="29" t="s">
        <v>43</v>
      </c>
      <c r="K380" s="32">
        <v>22182</v>
      </c>
      <c r="L380" s="32">
        <v>33829</v>
      </c>
      <c r="M380" s="29">
        <v>30</v>
      </c>
      <c r="N380" s="29" t="s">
        <v>60</v>
      </c>
      <c r="O380" s="33" t="s">
        <v>56</v>
      </c>
      <c r="P380" s="34" t="e">
        <f>CONCATENATE([1]!Tabela_FREQUENCIA_05_01_12[[#This Row],[QUANTITATIVO]]," - ",[1]!Tabela_FREQUENCIA_05_01_12[[#This Row],[GERÊNCIA]])</f>
        <v>#REF!</v>
      </c>
      <c r="Q380" s="29">
        <v>928</v>
      </c>
      <c r="R380" s="29" t="s">
        <v>2041</v>
      </c>
      <c r="S380" s="35">
        <v>3564609830</v>
      </c>
      <c r="T380" s="36">
        <v>22417723</v>
      </c>
      <c r="U380" s="37">
        <v>993962776</v>
      </c>
      <c r="V380" s="31" t="s">
        <v>2042</v>
      </c>
      <c r="W380" s="31" t="s">
        <v>1060</v>
      </c>
      <c r="X380" s="31" t="s">
        <v>142</v>
      </c>
      <c r="Y380" s="38">
        <v>2263070</v>
      </c>
    </row>
    <row r="381" spans="1:25" ht="60" x14ac:dyDescent="0.25">
      <c r="A381" s="48">
        <v>3337066</v>
      </c>
      <c r="B381" s="49">
        <v>2</v>
      </c>
      <c r="C381" s="50">
        <v>9637331</v>
      </c>
      <c r="D381" s="49">
        <v>3</v>
      </c>
      <c r="E381" s="51" t="s">
        <v>2043</v>
      </c>
      <c r="F381" s="51" t="s">
        <v>89</v>
      </c>
      <c r="G381" s="51"/>
      <c r="H381" s="51"/>
      <c r="I381" s="51"/>
      <c r="J381" s="49"/>
      <c r="K381" s="52"/>
      <c r="L381" s="52"/>
      <c r="M381" s="49"/>
      <c r="N381" s="49"/>
      <c r="O381" s="51" t="s">
        <v>489</v>
      </c>
      <c r="P381" s="53" t="e">
        <f>CONCATENATE([1]!Tabela_FREQUENCIA_05_01_12[[#This Row],[QUANTITATIVO]]," - ",[1]!Tabela_FREQUENCIA_05_01_12[[#This Row],[GERÊNCIA]])</f>
        <v>#REF!</v>
      </c>
      <c r="Q381" s="49"/>
      <c r="R381" s="49"/>
      <c r="S381" s="54">
        <v>2755837839</v>
      </c>
      <c r="T381" s="55"/>
      <c r="U381" s="56"/>
      <c r="V381" s="51"/>
      <c r="W381" s="51"/>
      <c r="X381" s="51"/>
      <c r="Y381" s="57"/>
    </row>
    <row r="382" spans="1:25" ht="75" x14ac:dyDescent="0.25">
      <c r="A382" s="58" t="s">
        <v>2044</v>
      </c>
      <c r="B382" s="49">
        <v>2</v>
      </c>
      <c r="C382" s="50" t="s">
        <v>2045</v>
      </c>
      <c r="D382" s="49" t="s">
        <v>76</v>
      </c>
      <c r="E382" s="51" t="s">
        <v>2046</v>
      </c>
      <c r="F382" s="51" t="s">
        <v>89</v>
      </c>
      <c r="G382" s="51" t="s">
        <v>597</v>
      </c>
      <c r="H382" s="51" t="s">
        <v>598</v>
      </c>
      <c r="I382" s="51" t="s">
        <v>59</v>
      </c>
      <c r="J382" s="49" t="s">
        <v>137</v>
      </c>
      <c r="K382" s="52">
        <v>25746</v>
      </c>
      <c r="L382" s="52">
        <v>39665</v>
      </c>
      <c r="M382" s="49">
        <v>30</v>
      </c>
      <c r="N382" s="49" t="s">
        <v>93</v>
      </c>
      <c r="O382" s="51" t="s">
        <v>89</v>
      </c>
      <c r="P382" s="53" t="e">
        <f>CONCATENATE([1]!Tabela_FREQUENCIA_05_01_12[[#This Row],[QUANTITATIVO]]," - ",[1]!Tabela_FREQUENCIA_05_01_12[[#This Row],[GERÊNCIA]])</f>
        <v>#REF!</v>
      </c>
      <c r="Q382" s="49">
        <v>981</v>
      </c>
      <c r="R382" s="49" t="s">
        <v>2047</v>
      </c>
      <c r="S382" s="54">
        <v>25460075807</v>
      </c>
      <c r="T382" s="55">
        <v>24555024</v>
      </c>
      <c r="U382" s="56">
        <v>991798382</v>
      </c>
      <c r="V382" s="51" t="s">
        <v>2048</v>
      </c>
      <c r="W382" s="51" t="s">
        <v>2049</v>
      </c>
      <c r="X382" s="51" t="s">
        <v>64</v>
      </c>
      <c r="Y382" s="57">
        <v>7063150</v>
      </c>
    </row>
    <row r="383" spans="1:25" ht="105" x14ac:dyDescent="0.25">
      <c r="A383" s="39">
        <v>11863900</v>
      </c>
      <c r="B383" s="40">
        <v>3</v>
      </c>
      <c r="C383" s="41" t="s">
        <v>2045</v>
      </c>
      <c r="D383" s="40" t="s">
        <v>76</v>
      </c>
      <c r="E383" s="42" t="s">
        <v>2050</v>
      </c>
      <c r="F383" s="42" t="s">
        <v>78</v>
      </c>
      <c r="G383" s="42"/>
      <c r="H383" s="42"/>
      <c r="I383" s="42" t="s">
        <v>80</v>
      </c>
      <c r="J383" s="40" t="s">
        <v>43</v>
      </c>
      <c r="K383" s="43">
        <v>25746</v>
      </c>
      <c r="L383" s="43">
        <v>42675</v>
      </c>
      <c r="M383" s="40">
        <v>30</v>
      </c>
      <c r="N383" s="40" t="s">
        <v>93</v>
      </c>
      <c r="O383" s="33" t="s">
        <v>78</v>
      </c>
      <c r="P383" s="34" t="e">
        <f>CONCATENATE([1]!Tabela_FREQUENCIA_05_01_12[[#This Row],[QUANTITATIVO]]," - ",[1]!Tabela_FREQUENCIA_05_01_12[[#This Row],[GERÊNCIA]])</f>
        <v>#REF!</v>
      </c>
      <c r="Q383" s="40"/>
      <c r="R383" s="40" t="s">
        <v>2047</v>
      </c>
      <c r="S383" s="44">
        <v>25460075807</v>
      </c>
      <c r="T383" s="45">
        <v>24555024</v>
      </c>
      <c r="U383" s="46">
        <v>991798382</v>
      </c>
      <c r="V383" s="42" t="s">
        <v>2048</v>
      </c>
      <c r="W383" s="42" t="s">
        <v>2049</v>
      </c>
      <c r="X383" s="42" t="s">
        <v>64</v>
      </c>
      <c r="Y383" s="47">
        <v>7063150</v>
      </c>
    </row>
    <row r="384" spans="1:25" ht="90" x14ac:dyDescent="0.25">
      <c r="A384" s="59">
        <v>10338445</v>
      </c>
      <c r="B384" s="60" t="s">
        <v>38</v>
      </c>
      <c r="C384" s="61" t="s">
        <v>2051</v>
      </c>
      <c r="D384" s="60"/>
      <c r="E384" s="62" t="s">
        <v>2052</v>
      </c>
      <c r="F384" s="62" t="s">
        <v>89</v>
      </c>
      <c r="G384" s="62"/>
      <c r="H384" s="62" t="s">
        <v>544</v>
      </c>
      <c r="I384" s="62" t="s">
        <v>115</v>
      </c>
      <c r="J384" s="60" t="s">
        <v>137</v>
      </c>
      <c r="K384" s="63">
        <v>22836</v>
      </c>
      <c r="L384" s="63">
        <v>35349</v>
      </c>
      <c r="M384" s="60">
        <v>30</v>
      </c>
      <c r="N384" s="60" t="s">
        <v>60</v>
      </c>
      <c r="O384" s="62" t="s">
        <v>426</v>
      </c>
      <c r="P384" s="64" t="e">
        <f>CONCATENATE([1]!Tabela_FREQUENCIA_05_01_12[[#This Row],[QUANTITATIVO]]," - ",[1]!Tabela_FREQUENCIA_05_01_12[[#This Row],[GERÊNCIA]])</f>
        <v>#REF!</v>
      </c>
      <c r="Q384" s="60">
        <v>451</v>
      </c>
      <c r="R384" s="60" t="s">
        <v>2053</v>
      </c>
      <c r="S384" s="65">
        <v>4802612885</v>
      </c>
      <c r="T384" s="66">
        <v>39880984</v>
      </c>
      <c r="U384" s="67">
        <v>964033077</v>
      </c>
      <c r="V384" s="62" t="s">
        <v>2054</v>
      </c>
      <c r="W384" s="62" t="s">
        <v>1917</v>
      </c>
      <c r="X384" s="62" t="s">
        <v>64</v>
      </c>
      <c r="Y384" s="68">
        <v>7195040</v>
      </c>
    </row>
    <row r="385" spans="1:25" ht="105" x14ac:dyDescent="0.25">
      <c r="A385" s="39">
        <v>16439648</v>
      </c>
      <c r="B385" s="40" t="s">
        <v>52</v>
      </c>
      <c r="C385" s="41" t="s">
        <v>2055</v>
      </c>
      <c r="D385" s="40" t="s">
        <v>2056</v>
      </c>
      <c r="E385" s="42" t="s">
        <v>2057</v>
      </c>
      <c r="F385" s="42" t="s">
        <v>78</v>
      </c>
      <c r="G385" s="42" t="s">
        <v>79</v>
      </c>
      <c r="H385" s="42" t="s">
        <v>79</v>
      </c>
      <c r="I385" s="42" t="s">
        <v>80</v>
      </c>
      <c r="J385" s="40" t="s">
        <v>43</v>
      </c>
      <c r="K385" s="43">
        <v>30063</v>
      </c>
      <c r="L385" s="43">
        <v>41841</v>
      </c>
      <c r="M385" s="40">
        <v>30</v>
      </c>
      <c r="N385" s="40" t="s">
        <v>508</v>
      </c>
      <c r="O385" s="33" t="s">
        <v>78</v>
      </c>
      <c r="P385" s="34" t="e">
        <f>CONCATENATE([1]!Tabela_FREQUENCIA_05_01_12[[#This Row],[QUANTITATIVO]]," - ",[1]!Tabela_FREQUENCIA_05_01_12[[#This Row],[GERÊNCIA]])</f>
        <v>#REF!</v>
      </c>
      <c r="Q385" s="40">
        <v>745</v>
      </c>
      <c r="R385" s="40" t="s">
        <v>2058</v>
      </c>
      <c r="S385" s="44">
        <v>22228978825</v>
      </c>
      <c r="T385" s="45">
        <v>25622544</v>
      </c>
      <c r="U385" s="46">
        <v>999847292</v>
      </c>
      <c r="V385" s="42" t="s">
        <v>2059</v>
      </c>
      <c r="W385" s="42" t="s">
        <v>1580</v>
      </c>
      <c r="X385" s="42" t="s">
        <v>142</v>
      </c>
      <c r="Y385" s="47">
        <v>8151440</v>
      </c>
    </row>
    <row r="386" spans="1:25" ht="90" x14ac:dyDescent="0.25">
      <c r="A386" s="28">
        <v>11679207</v>
      </c>
      <c r="B386" s="29" t="s">
        <v>175</v>
      </c>
      <c r="C386" s="30" t="s">
        <v>2060</v>
      </c>
      <c r="D386" s="29" t="s">
        <v>52</v>
      </c>
      <c r="E386" s="31" t="s">
        <v>2061</v>
      </c>
      <c r="F386" s="31" t="s">
        <v>113</v>
      </c>
      <c r="G386" s="31" t="s">
        <v>114</v>
      </c>
      <c r="H386" s="31" t="s">
        <v>114</v>
      </c>
      <c r="I386" s="31" t="s">
        <v>115</v>
      </c>
      <c r="J386" s="29" t="s">
        <v>43</v>
      </c>
      <c r="K386" s="32">
        <v>28038</v>
      </c>
      <c r="L386" s="32">
        <v>41096</v>
      </c>
      <c r="M386" s="29">
        <v>20</v>
      </c>
      <c r="N386" s="29" t="s">
        <v>2062</v>
      </c>
      <c r="O386" s="33" t="s">
        <v>113</v>
      </c>
      <c r="P386" s="34" t="e">
        <f>CONCATENATE([1]!Tabela_FREQUENCIA_05_01_12[[#This Row],[QUANTITATIVO]]," - ",[1]!Tabela_FREQUENCIA_05_01_12[[#This Row],[GERÊNCIA]])</f>
        <v>#REF!</v>
      </c>
      <c r="Q386" s="29">
        <v>151</v>
      </c>
      <c r="R386" s="29" t="s">
        <v>2063</v>
      </c>
      <c r="S386" s="35">
        <v>26558160803</v>
      </c>
      <c r="T386" s="36">
        <v>24534214</v>
      </c>
      <c r="U386" s="37">
        <v>979604765</v>
      </c>
      <c r="V386" s="31" t="s">
        <v>2064</v>
      </c>
      <c r="W386" s="31" t="s">
        <v>1707</v>
      </c>
      <c r="X386" s="31" t="s">
        <v>64</v>
      </c>
      <c r="Y386" s="38">
        <v>7060142</v>
      </c>
    </row>
    <row r="387" spans="1:25" ht="75" x14ac:dyDescent="0.25">
      <c r="A387" s="39">
        <v>15263071</v>
      </c>
      <c r="B387" s="40" t="s">
        <v>52</v>
      </c>
      <c r="C387" s="41" t="s">
        <v>2065</v>
      </c>
      <c r="D387" s="40" t="s">
        <v>206</v>
      </c>
      <c r="E387" s="42" t="s">
        <v>2066</v>
      </c>
      <c r="F387" s="42" t="s">
        <v>220</v>
      </c>
      <c r="G387" s="42" t="s">
        <v>411</v>
      </c>
      <c r="H387" s="42" t="s">
        <v>124</v>
      </c>
      <c r="I387" s="42" t="s">
        <v>115</v>
      </c>
      <c r="J387" s="40" t="s">
        <v>43</v>
      </c>
      <c r="K387" s="43">
        <v>29983</v>
      </c>
      <c r="L387" s="43">
        <v>40863</v>
      </c>
      <c r="M387" s="40">
        <v>30</v>
      </c>
      <c r="N387" s="40" t="s">
        <v>60</v>
      </c>
      <c r="O387" s="33" t="s">
        <v>220</v>
      </c>
      <c r="P387" s="34" t="e">
        <f>CONCATENATE([1]!Tabela_FREQUENCIA_05_01_12[[#This Row],[QUANTITATIVO]]," - ",[1]!Tabela_FREQUENCIA_05_01_12[[#This Row],[GERÊNCIA]])</f>
        <v>#REF!</v>
      </c>
      <c r="Q387" s="40">
        <v>696</v>
      </c>
      <c r="R387" s="40" t="s">
        <v>2067</v>
      </c>
      <c r="S387" s="44">
        <v>29593160884</v>
      </c>
      <c r="T387" s="45">
        <v>24844249</v>
      </c>
      <c r="U387" s="46">
        <v>987754535</v>
      </c>
      <c r="V387" s="42" t="s">
        <v>2068</v>
      </c>
      <c r="W387" s="42" t="s">
        <v>128</v>
      </c>
      <c r="X387" s="42" t="s">
        <v>64</v>
      </c>
      <c r="Y387" s="47">
        <v>7244060</v>
      </c>
    </row>
    <row r="388" spans="1:25" ht="75" x14ac:dyDescent="0.25">
      <c r="A388" s="28">
        <v>7036838</v>
      </c>
      <c r="B388" s="29" t="s">
        <v>66</v>
      </c>
      <c r="C388" s="30" t="s">
        <v>2069</v>
      </c>
      <c r="D388" s="29" t="s">
        <v>175</v>
      </c>
      <c r="E388" s="31" t="s">
        <v>2070</v>
      </c>
      <c r="F388" s="31" t="s">
        <v>89</v>
      </c>
      <c r="G388" s="31" t="s">
        <v>208</v>
      </c>
      <c r="H388" s="31" t="s">
        <v>91</v>
      </c>
      <c r="I388" s="31" t="s">
        <v>92</v>
      </c>
      <c r="J388" s="29" t="s">
        <v>43</v>
      </c>
      <c r="K388" s="32">
        <v>23826</v>
      </c>
      <c r="L388" s="32">
        <v>32261</v>
      </c>
      <c r="M388" s="29">
        <v>30</v>
      </c>
      <c r="N388" s="29" t="s">
        <v>81</v>
      </c>
      <c r="O388" s="33" t="s">
        <v>89</v>
      </c>
      <c r="P388" s="34" t="e">
        <f>CONCATENATE([1]!Tabela_FREQUENCIA_05_01_12[[#This Row],[QUANTITATIVO]]," - ",[1]!Tabela_FREQUENCIA_05_01_12[[#This Row],[GERÊNCIA]])</f>
        <v>#REF!</v>
      </c>
      <c r="Q388" s="29">
        <v>940</v>
      </c>
      <c r="R388" s="29" t="s">
        <v>2071</v>
      </c>
      <c r="S388" s="35">
        <v>8197412804</v>
      </c>
      <c r="T388" s="36">
        <v>22792083</v>
      </c>
      <c r="U388" s="37">
        <v>983859476</v>
      </c>
      <c r="V388" s="31" t="s">
        <v>2072</v>
      </c>
      <c r="W388" s="31" t="s">
        <v>339</v>
      </c>
      <c r="X388" s="31" t="s">
        <v>64</v>
      </c>
      <c r="Y388" s="38">
        <v>7193140</v>
      </c>
    </row>
    <row r="389" spans="1:25" ht="105" x14ac:dyDescent="0.25">
      <c r="A389" s="131">
        <v>6995317</v>
      </c>
      <c r="B389" s="80" t="s">
        <v>52</v>
      </c>
      <c r="C389" s="81" t="s">
        <v>2073</v>
      </c>
      <c r="D389" s="80" t="s">
        <v>76</v>
      </c>
      <c r="E389" s="82" t="s">
        <v>2074</v>
      </c>
      <c r="F389" s="82" t="s">
        <v>56</v>
      </c>
      <c r="G389" s="82"/>
      <c r="H389" s="82"/>
      <c r="I389" s="82" t="s">
        <v>69</v>
      </c>
      <c r="J389" s="80" t="s">
        <v>106</v>
      </c>
      <c r="K389" s="83">
        <v>18512</v>
      </c>
      <c r="L389" s="83">
        <v>32665</v>
      </c>
      <c r="M389" s="80">
        <v>40</v>
      </c>
      <c r="N389" s="80"/>
      <c r="O389" s="82" t="s">
        <v>185</v>
      </c>
      <c r="P389" s="84" t="e">
        <f>CONCATENATE([1]!Tabela_FREQUENCIA_05_01_12[[#This Row],[QUANTITATIVO]]," - ",[1]!Tabela_FREQUENCIA_05_01_12[[#This Row],[GERÊNCIA]])</f>
        <v>#REF!</v>
      </c>
      <c r="Q389" s="80">
        <v>516</v>
      </c>
      <c r="R389" s="80" t="s">
        <v>2075</v>
      </c>
      <c r="S389" s="85">
        <v>87444801800</v>
      </c>
      <c r="T389" s="86">
        <v>24660312</v>
      </c>
      <c r="U389" s="87"/>
      <c r="V389" s="82" t="s">
        <v>2076</v>
      </c>
      <c r="W389" s="82" t="s">
        <v>833</v>
      </c>
      <c r="X389" s="82" t="s">
        <v>64</v>
      </c>
      <c r="Y389" s="88">
        <v>7155190</v>
      </c>
    </row>
    <row r="390" spans="1:25" ht="75" x14ac:dyDescent="0.25">
      <c r="A390" s="28">
        <v>3017989</v>
      </c>
      <c r="B390" s="29" t="s">
        <v>52</v>
      </c>
      <c r="C390" s="30" t="s">
        <v>2077</v>
      </c>
      <c r="D390" s="29"/>
      <c r="E390" s="31" t="s">
        <v>2078</v>
      </c>
      <c r="F390" s="31" t="s">
        <v>679</v>
      </c>
      <c r="G390" s="31" t="s">
        <v>191</v>
      </c>
      <c r="H390" s="31" t="s">
        <v>393</v>
      </c>
      <c r="I390" s="31" t="s">
        <v>69</v>
      </c>
      <c r="J390" s="29" t="s">
        <v>137</v>
      </c>
      <c r="K390" s="32">
        <v>19874</v>
      </c>
      <c r="L390" s="32">
        <v>30576</v>
      </c>
      <c r="M390" s="29">
        <v>40</v>
      </c>
      <c r="N390" s="29" t="s">
        <v>478</v>
      </c>
      <c r="O390" s="33" t="s">
        <v>679</v>
      </c>
      <c r="P390" s="34" t="e">
        <f>CONCATENATE([1]!Tabela_FREQUENCIA_05_01_12[[#This Row],[QUANTITATIVO]]," - ",[1]!Tabela_FREQUENCIA_05_01_12[[#This Row],[GERÊNCIA]])</f>
        <v>#REF!</v>
      </c>
      <c r="Q390" s="29">
        <v>370</v>
      </c>
      <c r="R390" s="29" t="s">
        <v>2079</v>
      </c>
      <c r="S390" s="35">
        <v>76777898891</v>
      </c>
      <c r="T390" s="36">
        <v>24428681</v>
      </c>
      <c r="U390" s="37">
        <v>9973779899</v>
      </c>
      <c r="V390" s="31" t="s">
        <v>2080</v>
      </c>
      <c r="W390" s="31" t="s">
        <v>339</v>
      </c>
      <c r="X390" s="31" t="s">
        <v>64</v>
      </c>
      <c r="Y390" s="38">
        <v>7196260</v>
      </c>
    </row>
    <row r="391" spans="1:25" ht="90" x14ac:dyDescent="0.25">
      <c r="A391" s="132">
        <v>7809270</v>
      </c>
      <c r="B391" s="133" t="s">
        <v>52</v>
      </c>
      <c r="C391" s="134" t="s">
        <v>2081</v>
      </c>
      <c r="D391" s="133" t="s">
        <v>101</v>
      </c>
      <c r="E391" s="130" t="s">
        <v>2082</v>
      </c>
      <c r="F391" s="130" t="s">
        <v>197</v>
      </c>
      <c r="G391" s="51" t="s">
        <v>114</v>
      </c>
      <c r="H391" s="51" t="s">
        <v>114</v>
      </c>
      <c r="I391" s="130" t="s">
        <v>115</v>
      </c>
      <c r="J391" s="133" t="s">
        <v>106</v>
      </c>
      <c r="K391" s="52">
        <v>18244</v>
      </c>
      <c r="L391" s="52">
        <v>33520</v>
      </c>
      <c r="M391" s="133">
        <v>20</v>
      </c>
      <c r="N391" s="133" t="s">
        <v>2083</v>
      </c>
      <c r="O391" s="130" t="s">
        <v>2084</v>
      </c>
      <c r="P391" s="135" t="e">
        <f>CONCATENATE([1]!Tabela_FREQUENCIA_05_01_12[[#This Row],[QUANTITATIVO]]," - ",[1]!Tabela_FREQUENCIA_05_01_12[[#This Row],[GERÊNCIA]])</f>
        <v>#REF!</v>
      </c>
      <c r="Q391" s="49">
        <v>192</v>
      </c>
      <c r="R391" s="49" t="s">
        <v>2085</v>
      </c>
      <c r="S391" s="54">
        <v>39179443753</v>
      </c>
      <c r="T391" s="55">
        <v>22272860</v>
      </c>
      <c r="U391" s="56">
        <v>996549549</v>
      </c>
      <c r="V391" s="51" t="s">
        <v>2086</v>
      </c>
      <c r="W391" s="51" t="s">
        <v>2087</v>
      </c>
      <c r="X391" s="51" t="s">
        <v>142</v>
      </c>
      <c r="Y391" s="57">
        <v>3081015</v>
      </c>
    </row>
    <row r="392" spans="1:25" ht="105" x14ac:dyDescent="0.25">
      <c r="A392" s="58">
        <v>12100626</v>
      </c>
      <c r="B392" s="49" t="s">
        <v>66</v>
      </c>
      <c r="C392" s="50" t="s">
        <v>2088</v>
      </c>
      <c r="D392" s="49"/>
      <c r="E392" s="51" t="s">
        <v>2089</v>
      </c>
      <c r="F392" s="51" t="s">
        <v>40</v>
      </c>
      <c r="G392" s="51" t="s">
        <v>236</v>
      </c>
      <c r="H392" s="51" t="s">
        <v>1315</v>
      </c>
      <c r="I392" s="51" t="s">
        <v>59</v>
      </c>
      <c r="J392" s="49" t="s">
        <v>137</v>
      </c>
      <c r="K392" s="52">
        <v>24969</v>
      </c>
      <c r="L392" s="52">
        <v>37138</v>
      </c>
      <c r="M392" s="49">
        <v>20</v>
      </c>
      <c r="N392" s="49" t="s">
        <v>2090</v>
      </c>
      <c r="O392" s="51" t="s">
        <v>1045</v>
      </c>
      <c r="P392" s="53" t="e">
        <f>CONCATENATE([1]!Tabela_FREQUENCIA_05_01_12[[#This Row],[QUANTITATIVO]]," - ",[1]!Tabela_FREQUENCIA_05_01_12[[#This Row],[GERÊNCIA]])</f>
        <v>#REF!</v>
      </c>
      <c r="Q392" s="49">
        <v>599</v>
      </c>
      <c r="R392" s="49" t="s">
        <v>2091</v>
      </c>
      <c r="S392" s="54">
        <v>46949216491</v>
      </c>
      <c r="T392" s="55">
        <v>49623533</v>
      </c>
      <c r="U392" s="56">
        <v>996565269</v>
      </c>
      <c r="V392" s="51" t="s">
        <v>2092</v>
      </c>
      <c r="W392" s="51" t="s">
        <v>591</v>
      </c>
      <c r="X392" s="51" t="s">
        <v>64</v>
      </c>
      <c r="Y392" s="57">
        <v>7064080</v>
      </c>
    </row>
    <row r="393" spans="1:25" ht="75" x14ac:dyDescent="0.25">
      <c r="A393" s="39">
        <v>6708791</v>
      </c>
      <c r="B393" s="40" t="s">
        <v>66</v>
      </c>
      <c r="C393" s="41" t="s">
        <v>2093</v>
      </c>
      <c r="D393" s="40" t="s">
        <v>54</v>
      </c>
      <c r="E393" s="42" t="s">
        <v>2094</v>
      </c>
      <c r="F393" s="42" t="s">
        <v>40</v>
      </c>
      <c r="G393" s="42" t="s">
        <v>1132</v>
      </c>
      <c r="H393" s="42" t="s">
        <v>864</v>
      </c>
      <c r="I393" s="42" t="s">
        <v>92</v>
      </c>
      <c r="J393" s="40" t="s">
        <v>106</v>
      </c>
      <c r="K393" s="43">
        <v>17339</v>
      </c>
      <c r="L393" s="43">
        <v>34162</v>
      </c>
      <c r="M393" s="40">
        <v>24</v>
      </c>
      <c r="N393" s="40" t="s">
        <v>2095</v>
      </c>
      <c r="O393" s="33" t="s">
        <v>40</v>
      </c>
      <c r="P393" s="34" t="e">
        <f>CONCATENATE([1]!Tabela_FREQUENCIA_05_01_12[[#This Row],[QUANTITATIVO]]," - ",[1]!Tabela_FREQUENCIA_05_01_12[[#This Row],[GERÊNCIA]])</f>
        <v>#REF!</v>
      </c>
      <c r="Q393" s="40">
        <v>330</v>
      </c>
      <c r="R393" s="40" t="s">
        <v>2096</v>
      </c>
      <c r="S393" s="44">
        <v>24738905791</v>
      </c>
      <c r="T393" s="45">
        <v>23828249</v>
      </c>
      <c r="U393" s="46">
        <v>972387529</v>
      </c>
      <c r="V393" s="42" t="s">
        <v>2097</v>
      </c>
      <c r="W393" s="42" t="s">
        <v>2098</v>
      </c>
      <c r="X393" s="42" t="s">
        <v>64</v>
      </c>
      <c r="Y393" s="47">
        <v>7072000</v>
      </c>
    </row>
    <row r="394" spans="1:25" ht="75" x14ac:dyDescent="0.25">
      <c r="A394" s="28">
        <v>14888890</v>
      </c>
      <c r="B394" s="29" t="s">
        <v>52</v>
      </c>
      <c r="C394" s="30" t="s">
        <v>2099</v>
      </c>
      <c r="D394" s="29" t="s">
        <v>121</v>
      </c>
      <c r="E394" s="31" t="s">
        <v>2100</v>
      </c>
      <c r="F394" s="31" t="s">
        <v>89</v>
      </c>
      <c r="G394" s="31" t="s">
        <v>502</v>
      </c>
      <c r="H394" s="31" t="s">
        <v>1733</v>
      </c>
      <c r="I394" s="31" t="s">
        <v>59</v>
      </c>
      <c r="J394" s="29" t="s">
        <v>43</v>
      </c>
      <c r="K394" s="32">
        <v>30551</v>
      </c>
      <c r="L394" s="32">
        <v>40399</v>
      </c>
      <c r="M394" s="29">
        <v>30</v>
      </c>
      <c r="N394" s="29" t="s">
        <v>93</v>
      </c>
      <c r="O394" s="33" t="s">
        <v>89</v>
      </c>
      <c r="P394" s="34" t="e">
        <f>CONCATENATE([1]!Tabela_FREQUENCIA_05_01_12[[#This Row],[QUANTITATIVO]]," - ",[1]!Tabela_FREQUENCIA_05_01_12[[#This Row],[GERÊNCIA]])</f>
        <v>#REF!</v>
      </c>
      <c r="Q394" s="29">
        <v>647</v>
      </c>
      <c r="R394" s="29" t="s">
        <v>2101</v>
      </c>
      <c r="S394" s="35">
        <v>30533806844</v>
      </c>
      <c r="T394" s="36">
        <v>27712922</v>
      </c>
      <c r="U394" s="37">
        <v>958581045</v>
      </c>
      <c r="V394" s="31" t="s">
        <v>2102</v>
      </c>
      <c r="W394" s="31" t="s">
        <v>2103</v>
      </c>
      <c r="X394" s="31" t="s">
        <v>64</v>
      </c>
      <c r="Y394" s="38">
        <v>7175000</v>
      </c>
    </row>
    <row r="395" spans="1:25" ht="60" x14ac:dyDescent="0.25">
      <c r="A395" s="39">
        <v>15734687</v>
      </c>
      <c r="B395" s="40" t="s">
        <v>66</v>
      </c>
      <c r="C395" s="41" t="s">
        <v>2104</v>
      </c>
      <c r="D395" s="40" t="s">
        <v>175</v>
      </c>
      <c r="E395" s="42" t="s">
        <v>2105</v>
      </c>
      <c r="F395" s="42" t="s">
        <v>268</v>
      </c>
      <c r="G395" s="42" t="s">
        <v>342</v>
      </c>
      <c r="H395" s="42" t="s">
        <v>343</v>
      </c>
      <c r="I395" s="42" t="s">
        <v>59</v>
      </c>
      <c r="J395" s="40" t="s">
        <v>43</v>
      </c>
      <c r="K395" s="43">
        <v>29576</v>
      </c>
      <c r="L395" s="43">
        <v>41596</v>
      </c>
      <c r="M395" s="40">
        <v>20</v>
      </c>
      <c r="N395" s="40" t="s">
        <v>1510</v>
      </c>
      <c r="O395" s="33" t="s">
        <v>268</v>
      </c>
      <c r="P395" s="34" t="e">
        <f>CONCATENATE([1]!Tabela_FREQUENCIA_05_01_12[[#This Row],[QUANTITATIVO]]," - ",[1]!Tabela_FREQUENCIA_05_01_12[[#This Row],[GERÊNCIA]])</f>
        <v>#REF!</v>
      </c>
      <c r="Q395" s="40">
        <v>252</v>
      </c>
      <c r="R395" s="40" t="s">
        <v>2106</v>
      </c>
      <c r="S395" s="44">
        <v>22014443823</v>
      </c>
      <c r="T395" s="45">
        <v>22949573</v>
      </c>
      <c r="U395" s="46">
        <v>973160280</v>
      </c>
      <c r="V395" s="42" t="s">
        <v>2107</v>
      </c>
      <c r="W395" s="42" t="s">
        <v>2108</v>
      </c>
      <c r="X395" s="42" t="s">
        <v>142</v>
      </c>
      <c r="Y395" s="47">
        <v>3426010</v>
      </c>
    </row>
    <row r="396" spans="1:25" ht="105" x14ac:dyDescent="0.25">
      <c r="A396" s="28">
        <v>16439223</v>
      </c>
      <c r="B396" s="29" t="s">
        <v>52</v>
      </c>
      <c r="C396" s="30" t="s">
        <v>2109</v>
      </c>
      <c r="D396" s="29" t="s">
        <v>175</v>
      </c>
      <c r="E396" s="31" t="s">
        <v>2110</v>
      </c>
      <c r="F396" s="31" t="s">
        <v>316</v>
      </c>
      <c r="G396" s="31" t="s">
        <v>424</v>
      </c>
      <c r="H396" s="31" t="s">
        <v>425</v>
      </c>
      <c r="I396" s="31" t="s">
        <v>59</v>
      </c>
      <c r="J396" s="29" t="s">
        <v>43</v>
      </c>
      <c r="K396" s="32">
        <v>30568</v>
      </c>
      <c r="L396" s="32">
        <v>41841</v>
      </c>
      <c r="M396" s="29">
        <v>30</v>
      </c>
      <c r="N396" s="29" t="s">
        <v>161</v>
      </c>
      <c r="O396" s="33" t="s">
        <v>229</v>
      </c>
      <c r="P396" s="34" t="e">
        <f>CONCATENATE([1]!Tabela_FREQUENCIA_05_01_12[[#This Row],[QUANTITATIVO]]," - ",[1]!Tabela_FREQUENCIA_05_01_12[[#This Row],[GERÊNCIA]])</f>
        <v>#REF!</v>
      </c>
      <c r="Q396" s="29">
        <v>774</v>
      </c>
      <c r="R396" s="29" t="s">
        <v>2111</v>
      </c>
      <c r="S396" s="35">
        <v>31134280840</v>
      </c>
      <c r="T396" s="36">
        <v>35627832</v>
      </c>
      <c r="U396" s="37">
        <v>988260298</v>
      </c>
      <c r="V396" s="31" t="s">
        <v>2112</v>
      </c>
      <c r="W396" s="31" t="s">
        <v>2113</v>
      </c>
      <c r="X396" s="31" t="s">
        <v>142</v>
      </c>
      <c r="Y396" s="38">
        <v>2671020</v>
      </c>
    </row>
    <row r="397" spans="1:25" ht="75" x14ac:dyDescent="0.25">
      <c r="A397" s="39">
        <v>15121689</v>
      </c>
      <c r="B397" s="40" t="s">
        <v>52</v>
      </c>
      <c r="C397" s="41" t="s">
        <v>2114</v>
      </c>
      <c r="D397" s="40" t="s">
        <v>38</v>
      </c>
      <c r="E397" s="42" t="s">
        <v>2115</v>
      </c>
      <c r="F397" s="42" t="s">
        <v>220</v>
      </c>
      <c r="G397" s="42" t="s">
        <v>123</v>
      </c>
      <c r="H397" s="42" t="s">
        <v>124</v>
      </c>
      <c r="I397" s="42" t="s">
        <v>125</v>
      </c>
      <c r="J397" s="40" t="s">
        <v>43</v>
      </c>
      <c r="K397" s="43">
        <v>31765</v>
      </c>
      <c r="L397" s="43">
        <v>40721</v>
      </c>
      <c r="M397" s="40">
        <v>30</v>
      </c>
      <c r="N397" s="40" t="s">
        <v>60</v>
      </c>
      <c r="O397" s="33" t="s">
        <v>220</v>
      </c>
      <c r="P397" s="34" t="e">
        <f>CONCATENATE([1]!Tabela_FREQUENCIA_05_01_12[[#This Row],[QUANTITATIVO]]," - ",[1]!Tabela_FREQUENCIA_05_01_12[[#This Row],[GERÊNCIA]])</f>
        <v>#REF!</v>
      </c>
      <c r="Q397" s="40">
        <v>341</v>
      </c>
      <c r="R397" s="40" t="s">
        <v>2116</v>
      </c>
      <c r="S397" s="44">
        <v>34406224874</v>
      </c>
      <c r="T397" s="45">
        <v>24140617</v>
      </c>
      <c r="U397" s="46">
        <v>991691118</v>
      </c>
      <c r="V397" s="42" t="s">
        <v>2117</v>
      </c>
      <c r="W397" s="42" t="s">
        <v>1891</v>
      </c>
      <c r="X397" s="42" t="s">
        <v>64</v>
      </c>
      <c r="Y397" s="47">
        <v>7062040</v>
      </c>
    </row>
    <row r="398" spans="1:25" ht="90" x14ac:dyDescent="0.25">
      <c r="A398" s="28">
        <v>10233957</v>
      </c>
      <c r="B398" s="29" t="s">
        <v>38</v>
      </c>
      <c r="C398" s="30" t="s">
        <v>2118</v>
      </c>
      <c r="D398" s="29" t="s">
        <v>76</v>
      </c>
      <c r="E398" s="31" t="s">
        <v>2119</v>
      </c>
      <c r="F398" s="31" t="s">
        <v>89</v>
      </c>
      <c r="G398" s="31" t="s">
        <v>1270</v>
      </c>
      <c r="H398" s="31" t="s">
        <v>91</v>
      </c>
      <c r="I398" s="31" t="s">
        <v>92</v>
      </c>
      <c r="J398" s="29" t="s">
        <v>43</v>
      </c>
      <c r="K398" s="32">
        <v>27509</v>
      </c>
      <c r="L398" s="32">
        <v>40400</v>
      </c>
      <c r="M398" s="29">
        <v>30</v>
      </c>
      <c r="N398" s="29" t="s">
        <v>93</v>
      </c>
      <c r="O398" s="33" t="s">
        <v>89</v>
      </c>
      <c r="P398" s="34" t="e">
        <f>CONCATENATE([1]!Tabela_FREQUENCIA_05_01_12[[#This Row],[QUANTITATIVO]]," - ",[1]!Tabela_FREQUENCIA_05_01_12[[#This Row],[GERÊNCIA]])</f>
        <v>#REF!</v>
      </c>
      <c r="Q398" s="29">
        <v>845</v>
      </c>
      <c r="R398" s="29" t="s">
        <v>2120</v>
      </c>
      <c r="S398" s="35">
        <v>14768004806</v>
      </c>
      <c r="T398" s="36">
        <v>25356076</v>
      </c>
      <c r="U398" s="37"/>
      <c r="V398" s="31" t="s">
        <v>2121</v>
      </c>
      <c r="W398" s="31" t="s">
        <v>2122</v>
      </c>
      <c r="X398" s="31" t="s">
        <v>142</v>
      </c>
      <c r="Y398" s="38">
        <v>8290220</v>
      </c>
    </row>
    <row r="399" spans="1:25" ht="75" x14ac:dyDescent="0.25">
      <c r="A399" s="39">
        <v>14738041</v>
      </c>
      <c r="B399" s="40" t="s">
        <v>66</v>
      </c>
      <c r="C399" s="41" t="s">
        <v>2123</v>
      </c>
      <c r="D399" s="40" t="s">
        <v>52</v>
      </c>
      <c r="E399" s="42" t="s">
        <v>2124</v>
      </c>
      <c r="F399" s="42" t="s">
        <v>89</v>
      </c>
      <c r="G399" s="42" t="s">
        <v>424</v>
      </c>
      <c r="H399" s="42" t="s">
        <v>425</v>
      </c>
      <c r="I399" s="42" t="s">
        <v>59</v>
      </c>
      <c r="J399" s="40" t="s">
        <v>43</v>
      </c>
      <c r="K399" s="43">
        <v>24460</v>
      </c>
      <c r="L399" s="43">
        <v>40725</v>
      </c>
      <c r="M399" s="40">
        <v>30</v>
      </c>
      <c r="N399" s="40" t="s">
        <v>508</v>
      </c>
      <c r="O399" s="33" t="s">
        <v>89</v>
      </c>
      <c r="P399" s="34" t="e">
        <f>CONCATENATE([1]!Tabela_FREQUENCIA_05_01_12[[#This Row],[QUANTITATIVO]]," - ",[1]!Tabela_FREQUENCIA_05_01_12[[#This Row],[GERÊNCIA]])</f>
        <v>#REF!</v>
      </c>
      <c r="Q399" s="40">
        <v>1041</v>
      </c>
      <c r="R399" s="40" t="s">
        <v>2125</v>
      </c>
      <c r="S399" s="44">
        <v>32566433534</v>
      </c>
      <c r="T399" s="45">
        <v>24570132</v>
      </c>
      <c r="U399" s="46">
        <v>967241276</v>
      </c>
      <c r="V399" s="42" t="s">
        <v>2126</v>
      </c>
      <c r="W399" s="42" t="s">
        <v>2127</v>
      </c>
      <c r="X399" s="42" t="s">
        <v>64</v>
      </c>
      <c r="Y399" s="47">
        <v>7124367</v>
      </c>
    </row>
    <row r="400" spans="1:25" ht="105" x14ac:dyDescent="0.25">
      <c r="A400" s="28">
        <v>9419135</v>
      </c>
      <c r="B400" s="29" t="s">
        <v>52</v>
      </c>
      <c r="C400" s="30" t="s">
        <v>2128</v>
      </c>
      <c r="D400" s="29" t="s">
        <v>36</v>
      </c>
      <c r="E400" s="31" t="s">
        <v>2129</v>
      </c>
      <c r="F400" s="31" t="s">
        <v>56</v>
      </c>
      <c r="G400" s="31" t="s">
        <v>136</v>
      </c>
      <c r="H400" s="31" t="s">
        <v>124</v>
      </c>
      <c r="I400" s="31" t="s">
        <v>115</v>
      </c>
      <c r="J400" s="29" t="s">
        <v>43</v>
      </c>
      <c r="K400" s="32">
        <v>24933</v>
      </c>
      <c r="L400" s="32">
        <v>34505</v>
      </c>
      <c r="M400" s="29">
        <v>30</v>
      </c>
      <c r="N400" s="29" t="s">
        <v>60</v>
      </c>
      <c r="O400" s="33" t="s">
        <v>56</v>
      </c>
      <c r="P400" s="34" t="e">
        <f>CONCATENATE([1]!Tabela_FREQUENCIA_05_01_12[[#This Row],[QUANTITATIVO]]," - ",[1]!Tabela_FREQUENCIA_05_01_12[[#This Row],[GERÊNCIA]])</f>
        <v>#REF!</v>
      </c>
      <c r="Q400" s="29">
        <v>776</v>
      </c>
      <c r="R400" s="29" t="s">
        <v>2130</v>
      </c>
      <c r="S400" s="35">
        <v>12593995831</v>
      </c>
      <c r="T400" s="36">
        <v>24688712</v>
      </c>
      <c r="U400" s="37">
        <v>953896493</v>
      </c>
      <c r="V400" s="31" t="s">
        <v>2131</v>
      </c>
      <c r="W400" s="31" t="s">
        <v>156</v>
      </c>
      <c r="X400" s="31" t="s">
        <v>64</v>
      </c>
      <c r="Y400" s="38">
        <v>7092080</v>
      </c>
    </row>
    <row r="401" spans="1:25" ht="150" x14ac:dyDescent="0.25">
      <c r="A401" s="39">
        <v>6929801</v>
      </c>
      <c r="B401" s="40" t="s">
        <v>66</v>
      </c>
      <c r="C401" s="41" t="s">
        <v>2132</v>
      </c>
      <c r="D401" s="40" t="s">
        <v>49</v>
      </c>
      <c r="E401" s="42" t="s">
        <v>2133</v>
      </c>
      <c r="F401" s="42" t="s">
        <v>229</v>
      </c>
      <c r="G401" s="42" t="s">
        <v>236</v>
      </c>
      <c r="H401" s="42" t="s">
        <v>237</v>
      </c>
      <c r="I401" s="42" t="s">
        <v>92</v>
      </c>
      <c r="J401" s="40" t="s">
        <v>43</v>
      </c>
      <c r="K401" s="43">
        <v>20901</v>
      </c>
      <c r="L401" s="43">
        <v>34281</v>
      </c>
      <c r="M401" s="40">
        <v>30</v>
      </c>
      <c r="N401" s="40" t="s">
        <v>60</v>
      </c>
      <c r="O401" s="33" t="s">
        <v>229</v>
      </c>
      <c r="P401" s="34" t="e">
        <f>CONCATENATE([1]!Tabela_FREQUENCIA_05_01_12[[#This Row],[QUANTITATIVO]]," - ",[1]!Tabela_FREQUENCIA_05_01_12[[#This Row],[GERÊNCIA]])</f>
        <v>#REF!</v>
      </c>
      <c r="Q401" s="40">
        <v>68</v>
      </c>
      <c r="R401" s="40" t="s">
        <v>2134</v>
      </c>
      <c r="S401" s="44">
        <v>84441534868</v>
      </c>
      <c r="T401" s="45">
        <v>24411914</v>
      </c>
      <c r="U401" s="46" t="s">
        <v>2135</v>
      </c>
      <c r="V401" s="42" t="s">
        <v>2136</v>
      </c>
      <c r="W401" s="42" t="s">
        <v>693</v>
      </c>
      <c r="X401" s="42" t="s">
        <v>64</v>
      </c>
      <c r="Y401" s="47">
        <v>7190913</v>
      </c>
    </row>
    <row r="402" spans="1:25" ht="75" x14ac:dyDescent="0.25">
      <c r="A402" s="28">
        <v>7370726</v>
      </c>
      <c r="B402" s="29" t="s">
        <v>52</v>
      </c>
      <c r="C402" s="30" t="s">
        <v>2137</v>
      </c>
      <c r="D402" s="29" t="s">
        <v>175</v>
      </c>
      <c r="E402" s="31" t="s">
        <v>2138</v>
      </c>
      <c r="F402" s="31" t="s">
        <v>135</v>
      </c>
      <c r="G402" s="31" t="s">
        <v>1000</v>
      </c>
      <c r="H402" s="31" t="s">
        <v>1000</v>
      </c>
      <c r="I402" s="31" t="s">
        <v>223</v>
      </c>
      <c r="J402" s="29" t="s">
        <v>106</v>
      </c>
      <c r="K402" s="32">
        <v>22644</v>
      </c>
      <c r="L402" s="32">
        <v>33273</v>
      </c>
      <c r="M402" s="29">
        <v>30</v>
      </c>
      <c r="N402" s="29" t="s">
        <v>2139</v>
      </c>
      <c r="O402" s="33" t="s">
        <v>135</v>
      </c>
      <c r="P402" s="34" t="e">
        <f>CONCATENATE([1]!Tabela_FREQUENCIA_05_01_12[[#This Row],[QUANTITATIVO]]," - ",[1]!Tabela_FREQUENCIA_05_01_12[[#This Row],[GERÊNCIA]])</f>
        <v>#REF!</v>
      </c>
      <c r="Q402" s="29">
        <v>629</v>
      </c>
      <c r="R402" s="29" t="s">
        <v>2140</v>
      </c>
      <c r="S402" s="35">
        <v>7686748839</v>
      </c>
      <c r="T402" s="36">
        <v>24525490</v>
      </c>
      <c r="U402" s="37">
        <v>963993509</v>
      </c>
      <c r="V402" s="31" t="s">
        <v>2141</v>
      </c>
      <c r="W402" s="31" t="s">
        <v>63</v>
      </c>
      <c r="X402" s="31" t="s">
        <v>64</v>
      </c>
      <c r="Y402" s="38">
        <v>7055030</v>
      </c>
    </row>
    <row r="403" spans="1:25" ht="75" x14ac:dyDescent="0.25">
      <c r="A403" s="39">
        <v>7754905</v>
      </c>
      <c r="B403" s="40" t="s">
        <v>66</v>
      </c>
      <c r="C403" s="41" t="s">
        <v>2142</v>
      </c>
      <c r="D403" s="40" t="s">
        <v>38</v>
      </c>
      <c r="E403" s="42" t="s">
        <v>2143</v>
      </c>
      <c r="F403" s="42" t="s">
        <v>268</v>
      </c>
      <c r="G403" s="42" t="s">
        <v>198</v>
      </c>
      <c r="H403" s="42" t="s">
        <v>945</v>
      </c>
      <c r="I403" s="42" t="s">
        <v>92</v>
      </c>
      <c r="J403" s="40" t="s">
        <v>43</v>
      </c>
      <c r="K403" s="43">
        <v>22226</v>
      </c>
      <c r="L403" s="43">
        <v>38406</v>
      </c>
      <c r="M403" s="40">
        <v>20</v>
      </c>
      <c r="N403" s="40" t="s">
        <v>2144</v>
      </c>
      <c r="O403" s="33" t="s">
        <v>268</v>
      </c>
      <c r="P403" s="34" t="e">
        <f>CONCATENATE([1]!Tabela_FREQUENCIA_05_01_12[[#This Row],[QUANTITATIVO]]," - ",[1]!Tabela_FREQUENCIA_05_01_12[[#This Row],[GERÊNCIA]])</f>
        <v>#REF!</v>
      </c>
      <c r="Q403" s="40">
        <v>912</v>
      </c>
      <c r="R403" s="40" t="s">
        <v>2145</v>
      </c>
      <c r="S403" s="44">
        <v>6887417898</v>
      </c>
      <c r="T403" s="45">
        <v>45875751</v>
      </c>
      <c r="U403" s="46">
        <v>999909841</v>
      </c>
      <c r="V403" s="42" t="s">
        <v>2146</v>
      </c>
      <c r="W403" s="42" t="s">
        <v>272</v>
      </c>
      <c r="X403" s="42" t="s">
        <v>273</v>
      </c>
      <c r="Y403" s="47">
        <v>13202490</v>
      </c>
    </row>
    <row r="404" spans="1:25" ht="90" x14ac:dyDescent="0.25">
      <c r="A404" s="28">
        <v>7754905</v>
      </c>
      <c r="B404" s="29" t="s">
        <v>175</v>
      </c>
      <c r="C404" s="30" t="s">
        <v>2142</v>
      </c>
      <c r="D404" s="29" t="s">
        <v>38</v>
      </c>
      <c r="E404" s="31" t="s">
        <v>2147</v>
      </c>
      <c r="F404" s="31" t="s">
        <v>268</v>
      </c>
      <c r="G404" s="31" t="s">
        <v>171</v>
      </c>
      <c r="H404" s="31" t="s">
        <v>171</v>
      </c>
      <c r="I404" s="31" t="s">
        <v>80</v>
      </c>
      <c r="J404" s="29" t="s">
        <v>43</v>
      </c>
      <c r="K404" s="32">
        <v>22226</v>
      </c>
      <c r="L404" s="32">
        <v>38995</v>
      </c>
      <c r="M404" s="29">
        <v>20</v>
      </c>
      <c r="N404" s="29" t="s">
        <v>2148</v>
      </c>
      <c r="O404" s="33" t="s">
        <v>268</v>
      </c>
      <c r="P404" s="34" t="e">
        <f>CONCATENATE([1]!Tabela_FREQUENCIA_05_01_12[[#This Row],[QUANTITATIVO]]," - ",[1]!Tabela_FREQUENCIA_05_01_12[[#This Row],[GERÊNCIA]])</f>
        <v>#REF!</v>
      </c>
      <c r="Q404" s="29">
        <v>751</v>
      </c>
      <c r="R404" s="29" t="s">
        <v>2145</v>
      </c>
      <c r="S404" s="35">
        <v>6887417898</v>
      </c>
      <c r="T404" s="36">
        <v>45875751</v>
      </c>
      <c r="U404" s="37">
        <v>999909841</v>
      </c>
      <c r="V404" s="31" t="s">
        <v>2146</v>
      </c>
      <c r="W404" s="31" t="s">
        <v>272</v>
      </c>
      <c r="X404" s="31" t="s">
        <v>273</v>
      </c>
      <c r="Y404" s="38">
        <v>13202490</v>
      </c>
    </row>
    <row r="405" spans="1:25" ht="90" x14ac:dyDescent="0.25">
      <c r="A405" s="39">
        <v>11243235</v>
      </c>
      <c r="B405" s="40" t="s">
        <v>38</v>
      </c>
      <c r="C405" s="41" t="s">
        <v>2149</v>
      </c>
      <c r="D405" s="40"/>
      <c r="E405" s="42" t="s">
        <v>2150</v>
      </c>
      <c r="F405" s="42" t="s">
        <v>40</v>
      </c>
      <c r="G405" s="42" t="s">
        <v>2151</v>
      </c>
      <c r="H405" s="42" t="s">
        <v>2151</v>
      </c>
      <c r="I405" s="42" t="s">
        <v>42</v>
      </c>
      <c r="J405" s="40" t="s">
        <v>137</v>
      </c>
      <c r="K405" s="43">
        <v>17903</v>
      </c>
      <c r="L405" s="43">
        <v>37699</v>
      </c>
      <c r="M405" s="40">
        <v>24</v>
      </c>
      <c r="N405" s="40" t="s">
        <v>2152</v>
      </c>
      <c r="O405" s="33" t="s">
        <v>40</v>
      </c>
      <c r="P405" s="34" t="e">
        <f>CONCATENATE([1]!Tabela_FREQUENCIA_05_01_12[[#This Row],[QUANTITATIVO]]," - ",[1]!Tabela_FREQUENCIA_05_01_12[[#This Row],[GERÊNCIA]])</f>
        <v>#REF!</v>
      </c>
      <c r="Q405" s="40">
        <v>196</v>
      </c>
      <c r="R405" s="40" t="s">
        <v>2153</v>
      </c>
      <c r="S405" s="44">
        <v>88764486834</v>
      </c>
      <c r="T405" s="45">
        <v>24753583</v>
      </c>
      <c r="U405" s="46">
        <v>984439780</v>
      </c>
      <c r="V405" s="42" t="s">
        <v>2154</v>
      </c>
      <c r="W405" s="42" t="s">
        <v>892</v>
      </c>
      <c r="X405" s="42" t="s">
        <v>64</v>
      </c>
      <c r="Y405" s="47">
        <v>7114000</v>
      </c>
    </row>
    <row r="406" spans="1:25" ht="75" x14ac:dyDescent="0.25">
      <c r="A406" s="28">
        <v>15281784</v>
      </c>
      <c r="B406" s="29" t="s">
        <v>52</v>
      </c>
      <c r="C406" s="30" t="s">
        <v>2155</v>
      </c>
      <c r="D406" s="29" t="s">
        <v>38</v>
      </c>
      <c r="E406" s="31" t="s">
        <v>2156</v>
      </c>
      <c r="F406" s="31" t="s">
        <v>89</v>
      </c>
      <c r="G406" s="31" t="s">
        <v>707</v>
      </c>
      <c r="H406" s="31" t="s">
        <v>91</v>
      </c>
      <c r="I406" s="31" t="s">
        <v>92</v>
      </c>
      <c r="J406" s="29" t="s">
        <v>43</v>
      </c>
      <c r="K406" s="32">
        <v>27590</v>
      </c>
      <c r="L406" s="32">
        <v>40878</v>
      </c>
      <c r="M406" s="29">
        <v>30</v>
      </c>
      <c r="N406" s="29" t="s">
        <v>93</v>
      </c>
      <c r="O406" s="33" t="s">
        <v>89</v>
      </c>
      <c r="P406" s="34" t="e">
        <f>CONCATENATE([1]!Tabela_FREQUENCIA_05_01_12[[#This Row],[QUANTITATIVO]]," - ",[1]!Tabela_FREQUENCIA_05_01_12[[#This Row],[GERÊNCIA]])</f>
        <v>#REF!</v>
      </c>
      <c r="Q406" s="29">
        <v>1140</v>
      </c>
      <c r="R406" s="29" t="s">
        <v>2157</v>
      </c>
      <c r="S406" s="35">
        <v>26008607899</v>
      </c>
      <c r="T406" s="36">
        <v>24665236</v>
      </c>
      <c r="U406" s="37">
        <v>965058032</v>
      </c>
      <c r="V406" s="31" t="s">
        <v>2158</v>
      </c>
      <c r="W406" s="31" t="s">
        <v>2159</v>
      </c>
      <c r="X406" s="31" t="s">
        <v>64</v>
      </c>
      <c r="Y406" s="38">
        <v>7160240</v>
      </c>
    </row>
    <row r="407" spans="1:25" ht="90" x14ac:dyDescent="0.25">
      <c r="A407" s="39">
        <v>15130915</v>
      </c>
      <c r="B407" s="40">
        <v>4</v>
      </c>
      <c r="C407" s="41">
        <v>17329528</v>
      </c>
      <c r="D407" s="40">
        <v>9</v>
      </c>
      <c r="E407" s="42" t="s">
        <v>2160</v>
      </c>
      <c r="F407" s="42" t="s">
        <v>220</v>
      </c>
      <c r="G407" s="42" t="s">
        <v>41</v>
      </c>
      <c r="H407" s="42" t="s">
        <v>41</v>
      </c>
      <c r="I407" s="42" t="s">
        <v>42</v>
      </c>
      <c r="J407" s="40" t="s">
        <v>43</v>
      </c>
      <c r="K407" s="43">
        <v>23485</v>
      </c>
      <c r="L407" s="43">
        <v>42208</v>
      </c>
      <c r="M407" s="40">
        <v>30</v>
      </c>
      <c r="N407" s="40" t="s">
        <v>545</v>
      </c>
      <c r="O407" s="33" t="s">
        <v>220</v>
      </c>
      <c r="P407" s="34" t="e">
        <f>CONCATENATE([1]!Tabela_FREQUENCIA_05_01_12[[#This Row],[QUANTITATIVO]]," - ",[1]!Tabela_FREQUENCIA_05_01_12[[#This Row],[GERÊNCIA]])</f>
        <v>#REF!</v>
      </c>
      <c r="Q407" s="40">
        <v>1068</v>
      </c>
      <c r="R407" s="40">
        <v>12178469258</v>
      </c>
      <c r="S407" s="44">
        <v>8832575809</v>
      </c>
      <c r="T407" s="45">
        <v>24410830</v>
      </c>
      <c r="U407" s="46">
        <v>969676970</v>
      </c>
      <c r="V407" s="42" t="s">
        <v>2161</v>
      </c>
      <c r="W407" s="42" t="s">
        <v>693</v>
      </c>
      <c r="X407" s="42" t="s">
        <v>64</v>
      </c>
      <c r="Y407" s="47">
        <v>7190060</v>
      </c>
    </row>
    <row r="408" spans="1:25" ht="120" x14ac:dyDescent="0.25">
      <c r="A408" s="28">
        <v>8943783</v>
      </c>
      <c r="B408" s="29" t="s">
        <v>66</v>
      </c>
      <c r="C408" s="30" t="s">
        <v>2162</v>
      </c>
      <c r="D408" s="29" t="s">
        <v>66</v>
      </c>
      <c r="E408" s="31" t="s">
        <v>2163</v>
      </c>
      <c r="F408" s="31" t="s">
        <v>89</v>
      </c>
      <c r="G408" s="31" t="s">
        <v>502</v>
      </c>
      <c r="H408" s="31" t="s">
        <v>502</v>
      </c>
      <c r="I408" s="31" t="s">
        <v>59</v>
      </c>
      <c r="J408" s="29" t="s">
        <v>137</v>
      </c>
      <c r="K408" s="32">
        <v>19954</v>
      </c>
      <c r="L408" s="32">
        <v>36171</v>
      </c>
      <c r="M408" s="29">
        <v>30</v>
      </c>
      <c r="N408" s="29" t="s">
        <v>93</v>
      </c>
      <c r="O408" s="33" t="s">
        <v>89</v>
      </c>
      <c r="P408" s="34" t="e">
        <f>CONCATENATE([1]!Tabela_FREQUENCIA_05_01_12[[#This Row],[QUANTITATIVO]]," - ",[1]!Tabela_FREQUENCIA_05_01_12[[#This Row],[GERÊNCIA]])</f>
        <v>#REF!</v>
      </c>
      <c r="Q408" s="29">
        <v>700</v>
      </c>
      <c r="R408" s="29" t="s">
        <v>2164</v>
      </c>
      <c r="S408" s="35">
        <v>24887704852</v>
      </c>
      <c r="T408" s="36">
        <v>24472174</v>
      </c>
      <c r="U408" s="37">
        <v>991830620</v>
      </c>
      <c r="V408" s="31" t="s">
        <v>2165</v>
      </c>
      <c r="W408" s="31" t="s">
        <v>693</v>
      </c>
      <c r="X408" s="31" t="s">
        <v>64</v>
      </c>
      <c r="Y408" s="38">
        <v>7190912</v>
      </c>
    </row>
    <row r="409" spans="1:25" ht="120" x14ac:dyDescent="0.25">
      <c r="A409" s="39">
        <v>4978894</v>
      </c>
      <c r="B409" s="40" t="s">
        <v>52</v>
      </c>
      <c r="C409" s="41" t="s">
        <v>2166</v>
      </c>
      <c r="D409" s="40" t="s">
        <v>36</v>
      </c>
      <c r="E409" s="42" t="s">
        <v>2167</v>
      </c>
      <c r="F409" s="42" t="s">
        <v>56</v>
      </c>
      <c r="G409" s="42" t="s">
        <v>350</v>
      </c>
      <c r="H409" s="42" t="s">
        <v>350</v>
      </c>
      <c r="I409" s="42" t="s">
        <v>167</v>
      </c>
      <c r="J409" s="40" t="s">
        <v>137</v>
      </c>
      <c r="K409" s="43">
        <v>20779</v>
      </c>
      <c r="L409" s="43">
        <v>31420</v>
      </c>
      <c r="M409" s="40">
        <v>40</v>
      </c>
      <c r="N409" s="40" t="s">
        <v>508</v>
      </c>
      <c r="O409" s="33" t="s">
        <v>56</v>
      </c>
      <c r="P409" s="34" t="e">
        <f>CONCATENATE([1]!Tabela_FREQUENCIA_05_01_12[[#This Row],[QUANTITATIVO]]," - ",[1]!Tabela_FREQUENCIA_05_01_12[[#This Row],[GERÊNCIA]])</f>
        <v>#REF!</v>
      </c>
      <c r="Q409" s="40">
        <v>278</v>
      </c>
      <c r="R409" s="40" t="s">
        <v>2168</v>
      </c>
      <c r="S409" s="44">
        <v>979052831</v>
      </c>
      <c r="T409" s="45">
        <v>24412077</v>
      </c>
      <c r="U409" s="46">
        <v>965029170</v>
      </c>
      <c r="V409" s="42" t="s">
        <v>2169</v>
      </c>
      <c r="W409" s="42" t="s">
        <v>156</v>
      </c>
      <c r="X409" s="42" t="s">
        <v>64</v>
      </c>
      <c r="Y409" s="47">
        <v>7051090</v>
      </c>
    </row>
    <row r="410" spans="1:25" ht="120" x14ac:dyDescent="0.25">
      <c r="A410" s="58">
        <v>10522293</v>
      </c>
      <c r="B410" s="49" t="s">
        <v>66</v>
      </c>
      <c r="C410" s="50" t="s">
        <v>2170</v>
      </c>
      <c r="D410" s="49" t="s">
        <v>206</v>
      </c>
      <c r="E410" s="51" t="s">
        <v>2171</v>
      </c>
      <c r="F410" s="51" t="s">
        <v>89</v>
      </c>
      <c r="G410" s="51" t="s">
        <v>944</v>
      </c>
      <c r="H410" s="51" t="s">
        <v>1362</v>
      </c>
      <c r="I410" s="51" t="s">
        <v>92</v>
      </c>
      <c r="J410" s="49" t="s">
        <v>137</v>
      </c>
      <c r="K410" s="52">
        <v>19799</v>
      </c>
      <c r="L410" s="52">
        <v>36167</v>
      </c>
      <c r="M410" s="49">
        <v>30</v>
      </c>
      <c r="N410" s="49" t="s">
        <v>405</v>
      </c>
      <c r="O410" s="51" t="s">
        <v>489</v>
      </c>
      <c r="P410" s="53" t="e">
        <f>CONCATENATE([1]!Tabela_FREQUENCIA_05_01_12[[#This Row],[QUANTITATIVO]]," - ",[1]!Tabela_FREQUENCIA_05_01_12[[#This Row],[GERÊNCIA]])</f>
        <v>#REF!</v>
      </c>
      <c r="Q410" s="49">
        <v>613</v>
      </c>
      <c r="R410" s="49" t="s">
        <v>2172</v>
      </c>
      <c r="S410" s="54">
        <v>14248435888</v>
      </c>
      <c r="T410" s="55"/>
      <c r="U410" s="56">
        <v>957384909</v>
      </c>
      <c r="V410" s="51" t="s">
        <v>2173</v>
      </c>
      <c r="W410" s="51" t="s">
        <v>693</v>
      </c>
      <c r="X410" s="51" t="s">
        <v>64</v>
      </c>
      <c r="Y410" s="57">
        <v>7190068</v>
      </c>
    </row>
    <row r="411" spans="1:25" ht="75" x14ac:dyDescent="0.25">
      <c r="A411" s="39">
        <v>10507012</v>
      </c>
      <c r="B411" s="40" t="s">
        <v>66</v>
      </c>
      <c r="C411" s="41" t="s">
        <v>2174</v>
      </c>
      <c r="D411" s="40"/>
      <c r="E411" s="42" t="s">
        <v>2175</v>
      </c>
      <c r="F411" s="42" t="s">
        <v>89</v>
      </c>
      <c r="G411" s="42" t="s">
        <v>502</v>
      </c>
      <c r="H411" s="42" t="s">
        <v>1733</v>
      </c>
      <c r="I411" s="42" t="s">
        <v>59</v>
      </c>
      <c r="J411" s="40" t="s">
        <v>137</v>
      </c>
      <c r="K411" s="43">
        <v>26018</v>
      </c>
      <c r="L411" s="43">
        <v>36346</v>
      </c>
      <c r="M411" s="40">
        <v>30</v>
      </c>
      <c r="N411" s="40" t="s">
        <v>81</v>
      </c>
      <c r="O411" s="33" t="s">
        <v>89</v>
      </c>
      <c r="P411" s="34" t="e">
        <f>CONCATENATE([1]!Tabela_FREQUENCIA_05_01_12[[#This Row],[QUANTITATIVO]]," - ",[1]!Tabela_FREQUENCIA_05_01_12[[#This Row],[GERÊNCIA]])</f>
        <v>#REF!</v>
      </c>
      <c r="Q411" s="40">
        <v>738</v>
      </c>
      <c r="R411" s="40" t="s">
        <v>2176</v>
      </c>
      <c r="S411" s="44">
        <v>60264730500</v>
      </c>
      <c r="T411" s="45">
        <v>24556042</v>
      </c>
      <c r="U411" s="46">
        <v>985891298</v>
      </c>
      <c r="V411" s="42" t="s">
        <v>2177</v>
      </c>
      <c r="W411" s="42" t="s">
        <v>1707</v>
      </c>
      <c r="X411" s="42" t="s">
        <v>64</v>
      </c>
      <c r="Y411" s="47">
        <v>7082180</v>
      </c>
    </row>
    <row r="412" spans="1:25" ht="90" x14ac:dyDescent="0.25">
      <c r="A412" s="28">
        <v>11458203</v>
      </c>
      <c r="B412" s="29" t="s">
        <v>52</v>
      </c>
      <c r="C412" s="30" t="s">
        <v>2178</v>
      </c>
      <c r="D412" s="29" t="s">
        <v>49</v>
      </c>
      <c r="E412" s="31" t="s">
        <v>2179</v>
      </c>
      <c r="F412" s="31" t="s">
        <v>89</v>
      </c>
      <c r="G412" s="101" t="s">
        <v>2180</v>
      </c>
      <c r="H412" s="31" t="s">
        <v>1733</v>
      </c>
      <c r="I412" s="31" t="s">
        <v>59</v>
      </c>
      <c r="J412" s="29" t="s">
        <v>137</v>
      </c>
      <c r="K412" s="32">
        <v>19390</v>
      </c>
      <c r="L412" s="32">
        <v>36241</v>
      </c>
      <c r="M412" s="29">
        <v>30</v>
      </c>
      <c r="N412" s="29" t="s">
        <v>294</v>
      </c>
      <c r="O412" s="33" t="s">
        <v>89</v>
      </c>
      <c r="P412" s="34" t="e">
        <f>CONCATENATE([1]!Tabela_FREQUENCIA_05_01_12[[#This Row],[QUANTITATIVO]]," - ",[1]!Tabela_FREQUENCIA_05_01_12[[#This Row],[GERÊNCIA]])</f>
        <v>#REF!</v>
      </c>
      <c r="Q412" s="29">
        <v>724</v>
      </c>
      <c r="R412" s="29" t="s">
        <v>2181</v>
      </c>
      <c r="S412" s="35">
        <v>67971229887</v>
      </c>
      <c r="T412" s="36">
        <v>26472193</v>
      </c>
      <c r="U412" s="37"/>
      <c r="V412" s="31" t="s">
        <v>2182</v>
      </c>
      <c r="W412" s="31" t="s">
        <v>1141</v>
      </c>
      <c r="X412" s="31" t="s">
        <v>142</v>
      </c>
      <c r="Y412" s="38">
        <v>3605000</v>
      </c>
    </row>
    <row r="413" spans="1:25" ht="90" x14ac:dyDescent="0.25">
      <c r="A413" s="39">
        <v>10372155</v>
      </c>
      <c r="B413" s="40" t="s">
        <v>66</v>
      </c>
      <c r="C413" s="41" t="s">
        <v>2183</v>
      </c>
      <c r="D413" s="40"/>
      <c r="E413" s="42" t="s">
        <v>2184</v>
      </c>
      <c r="F413" s="42" t="s">
        <v>89</v>
      </c>
      <c r="G413" s="42" t="s">
        <v>376</v>
      </c>
      <c r="H413" s="42" t="s">
        <v>114</v>
      </c>
      <c r="I413" s="42" t="s">
        <v>115</v>
      </c>
      <c r="J413" s="40" t="s">
        <v>43</v>
      </c>
      <c r="K413" s="43">
        <v>20816</v>
      </c>
      <c r="L413" s="43">
        <v>36024</v>
      </c>
      <c r="M413" s="40">
        <v>30</v>
      </c>
      <c r="N413" s="40" t="s">
        <v>81</v>
      </c>
      <c r="O413" s="33" t="s">
        <v>89</v>
      </c>
      <c r="P413" s="34" t="e">
        <f>CONCATENATE([1]!Tabela_FREQUENCIA_05_01_12[[#This Row],[QUANTITATIVO]]," - ",[1]!Tabela_FREQUENCIA_05_01_12[[#This Row],[GERÊNCIA]])</f>
        <v>#REF!</v>
      </c>
      <c r="Q413" s="40">
        <v>198</v>
      </c>
      <c r="R413" s="40" t="s">
        <v>2185</v>
      </c>
      <c r="S413" s="44">
        <v>4087350827</v>
      </c>
      <c r="T413" s="45">
        <v>28697051</v>
      </c>
      <c r="U413" s="46">
        <v>981468543</v>
      </c>
      <c r="V413" s="42" t="s">
        <v>2186</v>
      </c>
      <c r="W413" s="42" t="s">
        <v>2187</v>
      </c>
      <c r="X413" s="42" t="s">
        <v>64</v>
      </c>
      <c r="Y413" s="47">
        <v>7240210</v>
      </c>
    </row>
    <row r="414" spans="1:25" ht="105" x14ac:dyDescent="0.25">
      <c r="A414" s="28">
        <v>16143607</v>
      </c>
      <c r="B414" s="29" t="s">
        <v>52</v>
      </c>
      <c r="C414" s="30" t="s">
        <v>2188</v>
      </c>
      <c r="D414" s="29" t="s">
        <v>2056</v>
      </c>
      <c r="E414" s="31" t="s">
        <v>2189</v>
      </c>
      <c r="F414" s="31" t="s">
        <v>78</v>
      </c>
      <c r="G414" s="31" t="s">
        <v>79</v>
      </c>
      <c r="H414" s="31" t="s">
        <v>79</v>
      </c>
      <c r="I414" s="31" t="s">
        <v>80</v>
      </c>
      <c r="J414" s="29" t="s">
        <v>43</v>
      </c>
      <c r="K414" s="32">
        <v>29060</v>
      </c>
      <c r="L414" s="32">
        <v>41522</v>
      </c>
      <c r="M414" s="29">
        <v>30</v>
      </c>
      <c r="N414" s="29" t="s">
        <v>81</v>
      </c>
      <c r="O414" s="33" t="s">
        <v>78</v>
      </c>
      <c r="P414" s="34" t="e">
        <f>CONCATENATE([1]!Tabela_FREQUENCIA_05_01_12[[#This Row],[QUANTITATIVO]]," - ",[1]!Tabela_FREQUENCIA_05_01_12[[#This Row],[GERÊNCIA]])</f>
        <v>#REF!</v>
      </c>
      <c r="Q414" s="29">
        <v>20</v>
      </c>
      <c r="R414" s="29" t="s">
        <v>2190</v>
      </c>
      <c r="S414" s="35">
        <v>28591781805</v>
      </c>
      <c r="T414" s="36">
        <v>26793130</v>
      </c>
      <c r="U414" s="37">
        <v>967278438</v>
      </c>
      <c r="V414" s="31" t="s">
        <v>2191</v>
      </c>
      <c r="W414" s="31" t="s">
        <v>1141</v>
      </c>
      <c r="X414" s="31" t="s">
        <v>142</v>
      </c>
      <c r="Y414" s="38">
        <v>3641040</v>
      </c>
    </row>
    <row r="415" spans="1:25" ht="90" x14ac:dyDescent="0.25">
      <c r="A415" s="59">
        <v>10338470</v>
      </c>
      <c r="B415" s="60" t="s">
        <v>38</v>
      </c>
      <c r="C415" s="61" t="s">
        <v>2192</v>
      </c>
      <c r="D415" s="60" t="s">
        <v>101</v>
      </c>
      <c r="E415" s="62" t="s">
        <v>2193</v>
      </c>
      <c r="F415" s="62" t="s">
        <v>89</v>
      </c>
      <c r="G415" s="62" t="s">
        <v>114</v>
      </c>
      <c r="H415" s="62" t="s">
        <v>114</v>
      </c>
      <c r="I415" s="62" t="s">
        <v>115</v>
      </c>
      <c r="J415" s="60" t="s">
        <v>43</v>
      </c>
      <c r="K415" s="63">
        <v>22827</v>
      </c>
      <c r="L415" s="63">
        <v>35332</v>
      </c>
      <c r="M415" s="60">
        <v>30</v>
      </c>
      <c r="N415" s="60" t="s">
        <v>294</v>
      </c>
      <c r="O415" s="62" t="s">
        <v>426</v>
      </c>
      <c r="P415" s="64" t="e">
        <f>CONCATENATE([1]!Tabela_FREQUENCIA_05_01_12[[#This Row],[QUANTITATIVO]]," - ",[1]!Tabela_FREQUENCIA_05_01_12[[#This Row],[GERÊNCIA]])</f>
        <v>#REF!</v>
      </c>
      <c r="Q415" s="60">
        <v>617</v>
      </c>
      <c r="R415" s="60" t="s">
        <v>2194</v>
      </c>
      <c r="S415" s="65">
        <v>7111354877</v>
      </c>
      <c r="T415" s="66">
        <v>24815094</v>
      </c>
      <c r="U415" s="67" t="s">
        <v>2195</v>
      </c>
      <c r="V415" s="62" t="s">
        <v>2196</v>
      </c>
      <c r="W415" s="62" t="s">
        <v>2197</v>
      </c>
      <c r="X415" s="62" t="s">
        <v>64</v>
      </c>
      <c r="Y415" s="68">
        <v>7183240</v>
      </c>
    </row>
    <row r="416" spans="1:25" ht="90" x14ac:dyDescent="0.25">
      <c r="A416" s="28">
        <v>3311867</v>
      </c>
      <c r="B416" s="29" t="s">
        <v>52</v>
      </c>
      <c r="C416" s="30" t="s">
        <v>2198</v>
      </c>
      <c r="D416" s="29">
        <v>6</v>
      </c>
      <c r="E416" s="31" t="s">
        <v>2199</v>
      </c>
      <c r="F416" s="31" t="s">
        <v>103</v>
      </c>
      <c r="G416" s="31" t="s">
        <v>41</v>
      </c>
      <c r="H416" s="31" t="s">
        <v>41</v>
      </c>
      <c r="I416" s="31" t="s">
        <v>42</v>
      </c>
      <c r="J416" s="29" t="s">
        <v>137</v>
      </c>
      <c r="K416" s="32">
        <v>20840</v>
      </c>
      <c r="L416" s="32">
        <v>27935</v>
      </c>
      <c r="M416" s="29">
        <v>30</v>
      </c>
      <c r="N416" s="29" t="s">
        <v>545</v>
      </c>
      <c r="O416" s="33" t="s">
        <v>103</v>
      </c>
      <c r="P416" s="34" t="e">
        <f>CONCATENATE([1]!Tabela_FREQUENCIA_05_01_12[[#This Row],[QUANTITATIVO]]," - ",[1]!Tabela_FREQUENCIA_05_01_12[[#This Row],[GERÊNCIA]])</f>
        <v>#REF!</v>
      </c>
      <c r="Q416" s="29">
        <v>569</v>
      </c>
      <c r="R416" s="29" t="s">
        <v>2200</v>
      </c>
      <c r="S416" s="35">
        <v>70193665891</v>
      </c>
      <c r="T416" s="36">
        <v>22291274</v>
      </c>
      <c r="U416" s="37">
        <v>964747359</v>
      </c>
      <c r="V416" s="31" t="s">
        <v>2201</v>
      </c>
      <c r="W416" s="31" t="s">
        <v>156</v>
      </c>
      <c r="X416" s="31" t="s">
        <v>64</v>
      </c>
      <c r="Y416" s="38">
        <v>7092070</v>
      </c>
    </row>
    <row r="417" spans="1:25" ht="90" x14ac:dyDescent="0.25">
      <c r="A417" s="39">
        <v>14691980</v>
      </c>
      <c r="B417" s="40" t="s">
        <v>38</v>
      </c>
      <c r="C417" s="41" t="s">
        <v>2202</v>
      </c>
      <c r="D417" s="40" t="s">
        <v>206</v>
      </c>
      <c r="E417" s="42" t="s">
        <v>2203</v>
      </c>
      <c r="F417" s="42" t="s">
        <v>316</v>
      </c>
      <c r="G417" s="42" t="s">
        <v>2204</v>
      </c>
      <c r="H417" s="42" t="s">
        <v>237</v>
      </c>
      <c r="I417" s="42" t="s">
        <v>92</v>
      </c>
      <c r="J417" s="40" t="s">
        <v>43</v>
      </c>
      <c r="K417" s="43">
        <v>28809</v>
      </c>
      <c r="L417" s="43">
        <v>40532</v>
      </c>
      <c r="M417" s="40">
        <v>30</v>
      </c>
      <c r="N417" s="40" t="s">
        <v>60</v>
      </c>
      <c r="O417" s="33" t="s">
        <v>268</v>
      </c>
      <c r="P417" s="34" t="e">
        <f>CONCATENATE([1]!Tabela_FREQUENCIA_05_01_12[[#This Row],[QUANTITATIVO]]," - ",[1]!Tabela_FREQUENCIA_05_01_12[[#This Row],[GERÊNCIA]])</f>
        <v>#REF!</v>
      </c>
      <c r="Q417" s="40">
        <v>132</v>
      </c>
      <c r="R417" s="40" t="s">
        <v>2205</v>
      </c>
      <c r="S417" s="44">
        <v>26201164812</v>
      </c>
      <c r="T417" s="45">
        <v>23041654</v>
      </c>
      <c r="U417" s="46">
        <v>994218914</v>
      </c>
      <c r="V417" s="42" t="s">
        <v>2206</v>
      </c>
      <c r="W417" s="42" t="s">
        <v>63</v>
      </c>
      <c r="X417" s="42" t="s">
        <v>64</v>
      </c>
      <c r="Y417" s="47">
        <v>7055050</v>
      </c>
    </row>
    <row r="418" spans="1:25" ht="120" x14ac:dyDescent="0.25">
      <c r="A418" s="28">
        <v>12148222</v>
      </c>
      <c r="B418" s="29">
        <v>4</v>
      </c>
      <c r="C418" s="30" t="s">
        <v>2207</v>
      </c>
      <c r="D418" s="29" t="s">
        <v>175</v>
      </c>
      <c r="E418" s="31" t="s">
        <v>2208</v>
      </c>
      <c r="F418" s="31" t="s">
        <v>1657</v>
      </c>
      <c r="G418" s="31" t="s">
        <v>477</v>
      </c>
      <c r="H418" s="31" t="s">
        <v>369</v>
      </c>
      <c r="I418" s="31" t="s">
        <v>69</v>
      </c>
      <c r="J418" s="29" t="s">
        <v>43</v>
      </c>
      <c r="K418" s="32">
        <v>27273</v>
      </c>
      <c r="L418" s="32">
        <v>42205</v>
      </c>
      <c r="M418" s="29">
        <v>30</v>
      </c>
      <c r="N418" s="29" t="s">
        <v>60</v>
      </c>
      <c r="O418" s="118" t="s">
        <v>1657</v>
      </c>
      <c r="P418" s="119" t="e">
        <f>CONCATENATE([1]!Tabela_FREQUENCIA_05_01_12[[#This Row],[QUANTITATIVO]]," - ",[1]!Tabela_FREQUENCIA_05_01_12[[#This Row],[GERÊNCIA]])</f>
        <v>#REF!</v>
      </c>
      <c r="Q418" s="29">
        <v>175</v>
      </c>
      <c r="R418" s="29" t="s">
        <v>2209</v>
      </c>
      <c r="S418" s="35">
        <v>15338723840</v>
      </c>
      <c r="T418" s="36">
        <v>29942371</v>
      </c>
      <c r="U418" s="37">
        <v>978213276</v>
      </c>
      <c r="V418" s="31" t="s">
        <v>2210</v>
      </c>
      <c r="W418" s="31" t="s">
        <v>2211</v>
      </c>
      <c r="X418" s="31" t="s">
        <v>142</v>
      </c>
      <c r="Y418" s="38">
        <v>2475090</v>
      </c>
    </row>
    <row r="419" spans="1:25" ht="90" x14ac:dyDescent="0.25">
      <c r="A419" s="39">
        <v>13414641</v>
      </c>
      <c r="B419" s="40" t="s">
        <v>52</v>
      </c>
      <c r="C419" s="41" t="s">
        <v>2212</v>
      </c>
      <c r="D419" s="40" t="s">
        <v>38</v>
      </c>
      <c r="E419" s="42" t="s">
        <v>2213</v>
      </c>
      <c r="F419" s="42" t="s">
        <v>268</v>
      </c>
      <c r="G419" s="42" t="s">
        <v>171</v>
      </c>
      <c r="H419" s="42" t="s">
        <v>171</v>
      </c>
      <c r="I419" s="42" t="s">
        <v>80</v>
      </c>
      <c r="J419" s="40" t="s">
        <v>137</v>
      </c>
      <c r="K419" s="43">
        <v>27845</v>
      </c>
      <c r="L419" s="43">
        <v>38852</v>
      </c>
      <c r="M419" s="40">
        <v>20</v>
      </c>
      <c r="N419" s="40" t="s">
        <v>2214</v>
      </c>
      <c r="O419" s="33" t="s">
        <v>268</v>
      </c>
      <c r="P419" s="34" t="e">
        <f>CONCATENATE([1]!Tabela_FREQUENCIA_05_01_12[[#This Row],[QUANTITATIVO]]," - ",[1]!Tabela_FREQUENCIA_05_01_12[[#This Row],[GERÊNCIA]])</f>
        <v>#REF!</v>
      </c>
      <c r="Q419" s="40">
        <v>250</v>
      </c>
      <c r="R419" s="40" t="s">
        <v>2215</v>
      </c>
      <c r="S419" s="44">
        <v>27199730845</v>
      </c>
      <c r="T419" s="45">
        <v>38635852</v>
      </c>
      <c r="U419" s="46">
        <v>999686676</v>
      </c>
      <c r="V419" s="42" t="s">
        <v>2216</v>
      </c>
      <c r="W419" s="42"/>
      <c r="X419" s="42" t="s">
        <v>142</v>
      </c>
      <c r="Y419" s="47">
        <v>13974560</v>
      </c>
    </row>
    <row r="420" spans="1:25" ht="90" x14ac:dyDescent="0.25">
      <c r="A420" s="28">
        <v>9784457</v>
      </c>
      <c r="B420" s="29" t="s">
        <v>38</v>
      </c>
      <c r="C420" s="30" t="s">
        <v>2217</v>
      </c>
      <c r="D420" s="29" t="s">
        <v>38</v>
      </c>
      <c r="E420" s="31" t="s">
        <v>2218</v>
      </c>
      <c r="F420" s="31" t="s">
        <v>89</v>
      </c>
      <c r="G420" s="31" t="s">
        <v>171</v>
      </c>
      <c r="H420" s="31" t="s">
        <v>171</v>
      </c>
      <c r="I420" s="31" t="s">
        <v>80</v>
      </c>
      <c r="J420" s="29" t="s">
        <v>137</v>
      </c>
      <c r="K420" s="32">
        <v>25260</v>
      </c>
      <c r="L420" s="32">
        <v>35219</v>
      </c>
      <c r="M420" s="29">
        <v>30</v>
      </c>
      <c r="N420" s="29" t="s">
        <v>294</v>
      </c>
      <c r="O420" s="33" t="s">
        <v>89</v>
      </c>
      <c r="P420" s="34" t="e">
        <f>CONCATENATE([1]!Tabela_FREQUENCIA_05_01_12[[#This Row],[QUANTITATIVO]]," - ",[1]!Tabela_FREQUENCIA_05_01_12[[#This Row],[GERÊNCIA]])</f>
        <v>#REF!</v>
      </c>
      <c r="Q420" s="29">
        <v>584</v>
      </c>
      <c r="R420" s="29" t="s">
        <v>2219</v>
      </c>
      <c r="S420" s="35">
        <v>8934796839</v>
      </c>
      <c r="T420" s="36">
        <v>24570384</v>
      </c>
      <c r="U420" s="37">
        <v>987737051</v>
      </c>
      <c r="V420" s="31" t="s">
        <v>2220</v>
      </c>
      <c r="W420" s="31" t="s">
        <v>1707</v>
      </c>
      <c r="X420" s="31" t="s">
        <v>64</v>
      </c>
      <c r="Y420" s="38">
        <v>7080127</v>
      </c>
    </row>
    <row r="421" spans="1:25" ht="90" x14ac:dyDescent="0.25">
      <c r="A421" s="39">
        <v>6946100</v>
      </c>
      <c r="B421" s="40" t="s">
        <v>52</v>
      </c>
      <c r="C421" s="41" t="s">
        <v>2221</v>
      </c>
      <c r="D421" s="40" t="s">
        <v>49</v>
      </c>
      <c r="E421" s="42" t="s">
        <v>2222</v>
      </c>
      <c r="F421" s="42" t="s">
        <v>56</v>
      </c>
      <c r="G421" s="42" t="s">
        <v>2223</v>
      </c>
      <c r="H421" s="42" t="s">
        <v>124</v>
      </c>
      <c r="I421" s="42" t="s">
        <v>92</v>
      </c>
      <c r="J421" s="40" t="s">
        <v>106</v>
      </c>
      <c r="K421" s="43">
        <v>23358</v>
      </c>
      <c r="L421" s="43">
        <v>32373</v>
      </c>
      <c r="M421" s="40">
        <v>30</v>
      </c>
      <c r="N421" s="40" t="s">
        <v>405</v>
      </c>
      <c r="O421" s="33" t="s">
        <v>56</v>
      </c>
      <c r="P421" s="34" t="e">
        <f>CONCATENATE([1]!Tabela_FREQUENCIA_05_01_12[[#This Row],[QUANTITATIVO]]," - ",[1]!Tabela_FREQUENCIA_05_01_12[[#This Row],[GERÊNCIA]])</f>
        <v>#REF!</v>
      </c>
      <c r="Q421" s="40">
        <v>492</v>
      </c>
      <c r="R421" s="40" t="s">
        <v>2224</v>
      </c>
      <c r="S421" s="44">
        <v>9987340806</v>
      </c>
      <c r="T421" s="45">
        <v>24051066</v>
      </c>
      <c r="U421" s="46"/>
      <c r="V421" s="42" t="s">
        <v>2225</v>
      </c>
      <c r="W421" s="42" t="s">
        <v>1262</v>
      </c>
      <c r="X421" s="42" t="s">
        <v>64</v>
      </c>
      <c r="Y421" s="47">
        <v>7143280</v>
      </c>
    </row>
    <row r="422" spans="1:25" ht="90" x14ac:dyDescent="0.25">
      <c r="A422" s="28">
        <v>9713815</v>
      </c>
      <c r="B422" s="29" t="s">
        <v>66</v>
      </c>
      <c r="C422" s="30" t="s">
        <v>2226</v>
      </c>
      <c r="D422" s="29" t="s">
        <v>38</v>
      </c>
      <c r="E422" s="31" t="s">
        <v>2227</v>
      </c>
      <c r="F422" s="31" t="s">
        <v>229</v>
      </c>
      <c r="G422" s="31" t="s">
        <v>236</v>
      </c>
      <c r="H422" s="31" t="s">
        <v>237</v>
      </c>
      <c r="I422" s="31" t="s">
        <v>92</v>
      </c>
      <c r="J422" s="29" t="s">
        <v>137</v>
      </c>
      <c r="K422" s="32">
        <v>21568</v>
      </c>
      <c r="L422" s="32">
        <v>35121</v>
      </c>
      <c r="M422" s="29">
        <v>30</v>
      </c>
      <c r="N422" s="29" t="s">
        <v>81</v>
      </c>
      <c r="O422" s="33" t="s">
        <v>229</v>
      </c>
      <c r="P422" s="34" t="e">
        <f>CONCATENATE([1]!Tabela_FREQUENCIA_05_01_12[[#This Row],[QUANTITATIVO]]," - ",[1]!Tabela_FREQUENCIA_05_01_12[[#This Row],[GERÊNCIA]])</f>
        <v>#REF!</v>
      </c>
      <c r="Q422" s="29">
        <v>583</v>
      </c>
      <c r="R422" s="29" t="s">
        <v>2228</v>
      </c>
      <c r="S422" s="35">
        <v>7546156858</v>
      </c>
      <c r="T422" s="36">
        <v>24670358</v>
      </c>
      <c r="U422" s="37" t="s">
        <v>2229</v>
      </c>
      <c r="V422" s="31" t="s">
        <v>2230</v>
      </c>
      <c r="W422" s="31" t="s">
        <v>833</v>
      </c>
      <c r="X422" s="31" t="s">
        <v>64</v>
      </c>
      <c r="Y422" s="38">
        <v>7151440</v>
      </c>
    </row>
    <row r="423" spans="1:25" ht="105" x14ac:dyDescent="0.25">
      <c r="A423" s="39">
        <v>7284597</v>
      </c>
      <c r="B423" s="40" t="s">
        <v>52</v>
      </c>
      <c r="C423" s="41" t="s">
        <v>2231</v>
      </c>
      <c r="D423" s="40" t="s">
        <v>175</v>
      </c>
      <c r="E423" s="42" t="s">
        <v>2232</v>
      </c>
      <c r="F423" s="42" t="s">
        <v>103</v>
      </c>
      <c r="G423" s="42" t="s">
        <v>1336</v>
      </c>
      <c r="H423" s="42" t="s">
        <v>171</v>
      </c>
      <c r="I423" s="42" t="s">
        <v>80</v>
      </c>
      <c r="J423" s="40" t="s">
        <v>106</v>
      </c>
      <c r="K423" s="43">
        <v>25583</v>
      </c>
      <c r="L423" s="43">
        <v>32667</v>
      </c>
      <c r="M423" s="40">
        <v>30</v>
      </c>
      <c r="N423" s="40" t="s">
        <v>294</v>
      </c>
      <c r="O423" s="33" t="s">
        <v>103</v>
      </c>
      <c r="P423" s="34" t="e">
        <f>CONCATENATE([1]!Tabela_FREQUENCIA_05_01_12[[#This Row],[QUANTITATIVO]]," - ",[1]!Tabela_FREQUENCIA_05_01_12[[#This Row],[GERÊNCIA]])</f>
        <v>#REF!</v>
      </c>
      <c r="Q423" s="40">
        <v>522</v>
      </c>
      <c r="R423" s="40" t="s">
        <v>2233</v>
      </c>
      <c r="S423" s="44">
        <v>12323631896</v>
      </c>
      <c r="T423" s="45">
        <v>24665264</v>
      </c>
      <c r="U423" s="46">
        <v>996777376</v>
      </c>
      <c r="V423" s="42" t="s">
        <v>2234</v>
      </c>
      <c r="W423" s="42" t="s">
        <v>2235</v>
      </c>
      <c r="X423" s="42" t="s">
        <v>64</v>
      </c>
      <c r="Y423" s="47">
        <v>7155151</v>
      </c>
    </row>
    <row r="424" spans="1:25" ht="105" x14ac:dyDescent="0.25">
      <c r="A424" s="28">
        <v>16439650</v>
      </c>
      <c r="B424" s="29" t="s">
        <v>52</v>
      </c>
      <c r="C424" s="30" t="s">
        <v>2236</v>
      </c>
      <c r="D424" s="29" t="s">
        <v>38</v>
      </c>
      <c r="E424" s="31" t="s">
        <v>2237</v>
      </c>
      <c r="F424" s="31" t="s">
        <v>78</v>
      </c>
      <c r="G424" s="31"/>
      <c r="H424" s="31"/>
      <c r="I424" s="31" t="s">
        <v>80</v>
      </c>
      <c r="J424" s="29" t="s">
        <v>43</v>
      </c>
      <c r="K424" s="32">
        <v>30352</v>
      </c>
      <c r="L424" s="32">
        <v>41841</v>
      </c>
      <c r="M424" s="29">
        <v>30</v>
      </c>
      <c r="N424" s="29" t="s">
        <v>508</v>
      </c>
      <c r="O424" s="33" t="s">
        <v>78</v>
      </c>
      <c r="P424" s="34" t="e">
        <f>CONCATENATE([1]!Tabela_FREQUENCIA_05_01_12[[#This Row],[QUANTITATIVO]]," - ",[1]!Tabela_FREQUENCIA_05_01_12[[#This Row],[GERÊNCIA]])</f>
        <v>#REF!</v>
      </c>
      <c r="Q424" s="29">
        <v>641</v>
      </c>
      <c r="R424" s="29" t="s">
        <v>2238</v>
      </c>
      <c r="S424" s="35">
        <v>31648490875</v>
      </c>
      <c r="T424" s="36">
        <v>20261475</v>
      </c>
      <c r="U424" s="37">
        <v>969436158</v>
      </c>
      <c r="V424" s="31" t="s">
        <v>2239</v>
      </c>
      <c r="W424" s="31" t="s">
        <v>2240</v>
      </c>
      <c r="X424" s="31" t="s">
        <v>142</v>
      </c>
      <c r="Y424" s="38">
        <v>8223355</v>
      </c>
    </row>
    <row r="425" spans="1:25" ht="90" x14ac:dyDescent="0.25">
      <c r="A425" s="59">
        <v>8308615</v>
      </c>
      <c r="B425" s="60" t="s">
        <v>66</v>
      </c>
      <c r="C425" s="61" t="s">
        <v>2241</v>
      </c>
      <c r="D425" s="60" t="s">
        <v>54</v>
      </c>
      <c r="E425" s="62" t="s">
        <v>2242</v>
      </c>
      <c r="F425" s="62" t="s">
        <v>943</v>
      </c>
      <c r="G425" s="62"/>
      <c r="H425" s="62" t="s">
        <v>114</v>
      </c>
      <c r="I425" s="62" t="s">
        <v>115</v>
      </c>
      <c r="J425" s="60" t="s">
        <v>43</v>
      </c>
      <c r="K425" s="63">
        <v>26555</v>
      </c>
      <c r="L425" s="63">
        <v>34600</v>
      </c>
      <c r="M425" s="60">
        <v>40</v>
      </c>
      <c r="N425" s="60" t="s">
        <v>2243</v>
      </c>
      <c r="O425" s="62" t="s">
        <v>2244</v>
      </c>
      <c r="P425" s="64" t="e">
        <f>CONCATENATE([1]!Tabela_FREQUENCIA_05_01_12[[#This Row],[QUANTITATIVO]]," - ",[1]!Tabela_FREQUENCIA_05_01_12[[#This Row],[GERÊNCIA]])</f>
        <v>#REF!</v>
      </c>
      <c r="Q425" s="60">
        <v>777</v>
      </c>
      <c r="R425" s="60" t="s">
        <v>2245</v>
      </c>
      <c r="S425" s="65">
        <v>16909187806</v>
      </c>
      <c r="T425" s="66">
        <v>24868363</v>
      </c>
      <c r="U425" s="67">
        <v>985450799</v>
      </c>
      <c r="V425" s="62" t="s">
        <v>2246</v>
      </c>
      <c r="W425" s="62" t="s">
        <v>2247</v>
      </c>
      <c r="X425" s="62" t="s">
        <v>64</v>
      </c>
      <c r="Y425" s="68">
        <v>7262160</v>
      </c>
    </row>
    <row r="426" spans="1:25" ht="105" x14ac:dyDescent="0.25">
      <c r="A426" s="28">
        <v>14837389</v>
      </c>
      <c r="B426" s="29" t="s">
        <v>66</v>
      </c>
      <c r="C426" s="30" t="s">
        <v>2248</v>
      </c>
      <c r="D426" s="29" t="s">
        <v>76</v>
      </c>
      <c r="E426" s="31" t="s">
        <v>2249</v>
      </c>
      <c r="F426" s="31" t="s">
        <v>229</v>
      </c>
      <c r="G426" s="31" t="s">
        <v>424</v>
      </c>
      <c r="H426" s="31" t="s">
        <v>425</v>
      </c>
      <c r="I426" s="31" t="s">
        <v>59</v>
      </c>
      <c r="J426" s="29" t="s">
        <v>43</v>
      </c>
      <c r="K426" s="32">
        <v>30110</v>
      </c>
      <c r="L426" s="32">
        <v>40878</v>
      </c>
      <c r="M426" s="29">
        <v>30</v>
      </c>
      <c r="N426" s="29" t="s">
        <v>60</v>
      </c>
      <c r="O426" s="33" t="s">
        <v>229</v>
      </c>
      <c r="P426" s="34" t="e">
        <f>CONCATENATE([1]!Tabela_FREQUENCIA_05_01_12[[#This Row],[QUANTITATIVO]]," - ",[1]!Tabela_FREQUENCIA_05_01_12[[#This Row],[GERÊNCIA]])</f>
        <v>#REF!</v>
      </c>
      <c r="Q426" s="29">
        <v>1147</v>
      </c>
      <c r="R426" s="29" t="s">
        <v>2250</v>
      </c>
      <c r="S426" s="35">
        <v>21783602899</v>
      </c>
      <c r="T426" s="36">
        <v>49683998</v>
      </c>
      <c r="U426" s="37">
        <v>987686684</v>
      </c>
      <c r="V426" s="31" t="s">
        <v>2251</v>
      </c>
      <c r="W426" s="31" t="s">
        <v>2252</v>
      </c>
      <c r="X426" s="31" t="s">
        <v>64</v>
      </c>
      <c r="Y426" s="38">
        <v>7091060</v>
      </c>
    </row>
    <row r="427" spans="1:25" ht="105" x14ac:dyDescent="0.25">
      <c r="A427" s="39">
        <v>16143700</v>
      </c>
      <c r="B427" s="40" t="s">
        <v>52</v>
      </c>
      <c r="C427" s="41" t="s">
        <v>2253</v>
      </c>
      <c r="D427" s="40" t="s">
        <v>175</v>
      </c>
      <c r="E427" s="42" t="s">
        <v>2254</v>
      </c>
      <c r="F427" s="42" t="s">
        <v>78</v>
      </c>
      <c r="G427" s="42" t="s">
        <v>79</v>
      </c>
      <c r="H427" s="42" t="s">
        <v>79</v>
      </c>
      <c r="I427" s="42" t="s">
        <v>80</v>
      </c>
      <c r="J427" s="40" t="s">
        <v>43</v>
      </c>
      <c r="K427" s="43">
        <v>28720</v>
      </c>
      <c r="L427" s="43">
        <v>41520</v>
      </c>
      <c r="M427" s="40">
        <v>30</v>
      </c>
      <c r="N427" s="40" t="s">
        <v>81</v>
      </c>
      <c r="O427" s="33" t="s">
        <v>78</v>
      </c>
      <c r="P427" s="34" t="e">
        <f>CONCATENATE([1]!Tabela_FREQUENCIA_05_01_12[[#This Row],[QUANTITATIVO]]," - ",[1]!Tabela_FREQUENCIA_05_01_12[[#This Row],[GERÊNCIA]])</f>
        <v>#REF!</v>
      </c>
      <c r="Q427" s="40">
        <v>137</v>
      </c>
      <c r="R427" s="40" t="s">
        <v>2255</v>
      </c>
      <c r="S427" s="44">
        <v>18017434871</v>
      </c>
      <c r="T427" s="45">
        <v>36812806</v>
      </c>
      <c r="U427" s="46">
        <v>971193478</v>
      </c>
      <c r="V427" s="42" t="s">
        <v>2256</v>
      </c>
      <c r="W427" s="42" t="s">
        <v>2257</v>
      </c>
      <c r="X427" s="42" t="s">
        <v>2258</v>
      </c>
      <c r="Y427" s="47">
        <v>6656360</v>
      </c>
    </row>
    <row r="428" spans="1:25" ht="90" x14ac:dyDescent="0.25">
      <c r="A428" s="28">
        <v>14888944</v>
      </c>
      <c r="B428" s="29" t="s">
        <v>52</v>
      </c>
      <c r="C428" s="30" t="s">
        <v>2259</v>
      </c>
      <c r="D428" s="29" t="s">
        <v>49</v>
      </c>
      <c r="E428" s="31" t="s">
        <v>2260</v>
      </c>
      <c r="F428" s="31" t="s">
        <v>89</v>
      </c>
      <c r="G428" s="31" t="s">
        <v>208</v>
      </c>
      <c r="H428" s="31" t="s">
        <v>91</v>
      </c>
      <c r="I428" s="31" t="s">
        <v>92</v>
      </c>
      <c r="J428" s="29" t="s">
        <v>43</v>
      </c>
      <c r="K428" s="32">
        <v>24064</v>
      </c>
      <c r="L428" s="32">
        <v>40399</v>
      </c>
      <c r="M428" s="29">
        <v>30</v>
      </c>
      <c r="N428" s="136" t="s">
        <v>93</v>
      </c>
      <c r="O428" s="33" t="s">
        <v>89</v>
      </c>
      <c r="P428" s="34" t="e">
        <f>CONCATENATE([1]!Tabela_FREQUENCIA_05_01_12[[#This Row],[QUANTITATIVO]]," - ",[1]!Tabela_FREQUENCIA_05_01_12[[#This Row],[GERÊNCIA]])</f>
        <v>#REF!</v>
      </c>
      <c r="Q428" s="29">
        <v>492</v>
      </c>
      <c r="R428" s="29" t="s">
        <v>2261</v>
      </c>
      <c r="S428" s="35">
        <v>4418013822</v>
      </c>
      <c r="T428" s="36">
        <v>22423249</v>
      </c>
      <c r="U428" s="37">
        <v>965186595</v>
      </c>
      <c r="V428" s="31" t="s">
        <v>2262</v>
      </c>
      <c r="W428" s="31" t="s">
        <v>2263</v>
      </c>
      <c r="X428" s="31" t="s">
        <v>142</v>
      </c>
      <c r="Y428" s="38">
        <v>2325020</v>
      </c>
    </row>
    <row r="429" spans="1:25" ht="90" x14ac:dyDescent="0.25">
      <c r="A429" s="39">
        <v>12429429</v>
      </c>
      <c r="B429" s="40" t="s">
        <v>52</v>
      </c>
      <c r="C429" s="41" t="s">
        <v>2264</v>
      </c>
      <c r="D429" s="40"/>
      <c r="E429" s="42" t="s">
        <v>2265</v>
      </c>
      <c r="F429" s="42" t="s">
        <v>89</v>
      </c>
      <c r="G429" s="42" t="s">
        <v>171</v>
      </c>
      <c r="H429" s="42" t="s">
        <v>171</v>
      </c>
      <c r="I429" s="42" t="s">
        <v>80</v>
      </c>
      <c r="J429" s="40" t="s">
        <v>137</v>
      </c>
      <c r="K429" s="43">
        <v>24861</v>
      </c>
      <c r="L429" s="43">
        <v>37630</v>
      </c>
      <c r="M429" s="40">
        <v>30</v>
      </c>
      <c r="N429" s="40" t="s">
        <v>294</v>
      </c>
      <c r="O429" s="33" t="s">
        <v>89</v>
      </c>
      <c r="P429" s="34" t="e">
        <f>CONCATENATE([1]!Tabela_FREQUENCIA_05_01_12[[#This Row],[QUANTITATIVO]]," - ",[1]!Tabela_FREQUENCIA_05_01_12[[#This Row],[GERÊNCIA]])</f>
        <v>#REF!</v>
      </c>
      <c r="Q429" s="40">
        <v>917</v>
      </c>
      <c r="R429" s="40" t="s">
        <v>2266</v>
      </c>
      <c r="S429" s="44">
        <v>7812366812</v>
      </c>
      <c r="T429" s="45">
        <v>24052351</v>
      </c>
      <c r="U429" s="46">
        <v>998476336</v>
      </c>
      <c r="V429" s="42" t="s">
        <v>2267</v>
      </c>
      <c r="W429" s="42" t="s">
        <v>2268</v>
      </c>
      <c r="X429" s="42" t="s">
        <v>64</v>
      </c>
      <c r="Y429" s="47">
        <v>7244000</v>
      </c>
    </row>
    <row r="430" spans="1:25" ht="105" x14ac:dyDescent="0.25">
      <c r="A430" s="28">
        <v>16504940</v>
      </c>
      <c r="B430" s="29" t="s">
        <v>52</v>
      </c>
      <c r="C430" s="30" t="s">
        <v>2269</v>
      </c>
      <c r="D430" s="29" t="s">
        <v>175</v>
      </c>
      <c r="E430" s="31" t="s">
        <v>2270</v>
      </c>
      <c r="F430" s="31" t="s">
        <v>220</v>
      </c>
      <c r="G430" s="31" t="s">
        <v>944</v>
      </c>
      <c r="H430" s="31" t="s">
        <v>945</v>
      </c>
      <c r="I430" s="31" t="s">
        <v>92</v>
      </c>
      <c r="J430" s="29" t="s">
        <v>43</v>
      </c>
      <c r="K430" s="32">
        <v>33891</v>
      </c>
      <c r="L430" s="32">
        <v>41988</v>
      </c>
      <c r="M430" s="29">
        <v>30</v>
      </c>
      <c r="N430" s="29" t="s">
        <v>60</v>
      </c>
      <c r="O430" s="33" t="s">
        <v>220</v>
      </c>
      <c r="P430" s="34" t="e">
        <f>CONCATENATE([1]!Tabela_FREQUENCIA_05_01_12[[#This Row],[QUANTITATIVO]]," - ",[1]!Tabela_FREQUENCIA_05_01_12[[#This Row],[GERÊNCIA]])</f>
        <v>#REF!</v>
      </c>
      <c r="Q430" s="29">
        <v>190</v>
      </c>
      <c r="R430" s="29">
        <v>13818457890</v>
      </c>
      <c r="S430" s="35">
        <v>42418173860</v>
      </c>
      <c r="T430" s="36">
        <v>39387053</v>
      </c>
      <c r="U430" s="37">
        <v>970486807</v>
      </c>
      <c r="V430" s="31" t="s">
        <v>2271</v>
      </c>
      <c r="W430" s="31" t="s">
        <v>1017</v>
      </c>
      <c r="X430" s="31" t="s">
        <v>142</v>
      </c>
      <c r="Y430" s="38">
        <v>2306002</v>
      </c>
    </row>
    <row r="431" spans="1:25" ht="105" x14ac:dyDescent="0.25">
      <c r="A431" s="39">
        <v>15442494</v>
      </c>
      <c r="B431" s="40" t="s">
        <v>52</v>
      </c>
      <c r="C431" s="41" t="s">
        <v>2272</v>
      </c>
      <c r="D431" s="40" t="s">
        <v>52</v>
      </c>
      <c r="E431" s="42" t="s">
        <v>2273</v>
      </c>
      <c r="F431" s="42" t="s">
        <v>268</v>
      </c>
      <c r="G431" s="42" t="s">
        <v>945</v>
      </c>
      <c r="H431" s="42" t="s">
        <v>945</v>
      </c>
      <c r="I431" s="42" t="s">
        <v>92</v>
      </c>
      <c r="J431" s="40" t="s">
        <v>43</v>
      </c>
      <c r="K431" s="43">
        <v>29899</v>
      </c>
      <c r="L431" s="43">
        <v>40969</v>
      </c>
      <c r="M431" s="40">
        <v>20</v>
      </c>
      <c r="N431" s="40" t="s">
        <v>2274</v>
      </c>
      <c r="O431" s="33" t="s">
        <v>268</v>
      </c>
      <c r="P431" s="34" t="e">
        <f>CONCATENATE([1]!Tabela_FREQUENCIA_05_01_12[[#This Row],[QUANTITATIVO]]," - ",[1]!Tabela_FREQUENCIA_05_01_12[[#This Row],[GERÊNCIA]])</f>
        <v>#REF!</v>
      </c>
      <c r="Q431" s="40">
        <v>504</v>
      </c>
      <c r="R431" s="40" t="s">
        <v>2275</v>
      </c>
      <c r="S431" s="44">
        <v>21946321826</v>
      </c>
      <c r="T431" s="45">
        <v>23586848</v>
      </c>
      <c r="U431" s="46">
        <v>982317085</v>
      </c>
      <c r="V431" s="42" t="s">
        <v>2276</v>
      </c>
      <c r="W431" s="42" t="s">
        <v>2277</v>
      </c>
      <c r="X431" s="42" t="s">
        <v>64</v>
      </c>
      <c r="Y431" s="47">
        <v>7095070</v>
      </c>
    </row>
    <row r="432" spans="1:25" ht="105" x14ac:dyDescent="0.25">
      <c r="A432" s="28">
        <v>4860470</v>
      </c>
      <c r="B432" s="29" t="s">
        <v>175</v>
      </c>
      <c r="C432" s="30" t="s">
        <v>2278</v>
      </c>
      <c r="D432" s="29" t="s">
        <v>101</v>
      </c>
      <c r="E432" s="31" t="s">
        <v>2279</v>
      </c>
      <c r="F432" s="31" t="s">
        <v>78</v>
      </c>
      <c r="G432" s="31"/>
      <c r="H432" s="31"/>
      <c r="I432" s="31" t="s">
        <v>80</v>
      </c>
      <c r="J432" s="29" t="s">
        <v>43</v>
      </c>
      <c r="K432" s="32">
        <v>23674</v>
      </c>
      <c r="L432" s="32">
        <v>41519</v>
      </c>
      <c r="M432" s="29">
        <v>30</v>
      </c>
      <c r="N432" s="29" t="s">
        <v>93</v>
      </c>
      <c r="O432" s="33" t="s">
        <v>78</v>
      </c>
      <c r="P432" s="34" t="e">
        <f>CONCATENATE([1]!Tabela_FREQUENCIA_05_01_12[[#This Row],[QUANTITATIVO]]," - ",[1]!Tabela_FREQUENCIA_05_01_12[[#This Row],[GERÊNCIA]])</f>
        <v>#REF!</v>
      </c>
      <c r="Q432" s="29">
        <v>140</v>
      </c>
      <c r="R432" s="29" t="s">
        <v>2280</v>
      </c>
      <c r="S432" s="35">
        <v>2811929878</v>
      </c>
      <c r="T432" s="36">
        <v>44433082</v>
      </c>
      <c r="U432" s="37" t="s">
        <v>2281</v>
      </c>
      <c r="V432" s="31" t="s">
        <v>2282</v>
      </c>
      <c r="W432" s="31" t="s">
        <v>47</v>
      </c>
      <c r="X432" s="31" t="s">
        <v>571</v>
      </c>
      <c r="Y432" s="38">
        <v>7780000</v>
      </c>
    </row>
    <row r="433" spans="1:25" ht="90" x14ac:dyDescent="0.25">
      <c r="A433" s="39">
        <v>10089226</v>
      </c>
      <c r="B433" s="40" t="s">
        <v>36</v>
      </c>
      <c r="C433" s="41" t="s">
        <v>2283</v>
      </c>
      <c r="D433" s="40" t="s">
        <v>54</v>
      </c>
      <c r="E433" s="42" t="s">
        <v>2284</v>
      </c>
      <c r="F433" s="42" t="s">
        <v>40</v>
      </c>
      <c r="G433" s="42" t="s">
        <v>171</v>
      </c>
      <c r="H433" s="42" t="s">
        <v>171</v>
      </c>
      <c r="I433" s="42" t="s">
        <v>80</v>
      </c>
      <c r="J433" s="40" t="s">
        <v>137</v>
      </c>
      <c r="K433" s="43">
        <v>23964</v>
      </c>
      <c r="L433" s="43">
        <v>35382</v>
      </c>
      <c r="M433" s="40">
        <v>20</v>
      </c>
      <c r="N433" s="137" t="s">
        <v>2285</v>
      </c>
      <c r="O433" s="33" t="s">
        <v>40</v>
      </c>
      <c r="P433" s="34" t="e">
        <f>CONCATENATE([1]!Tabela_FREQUENCIA_05_01_12[[#This Row],[QUANTITATIVO]]," - ",[1]!Tabela_FREQUENCIA_05_01_12[[#This Row],[GERÊNCIA]])</f>
        <v>#REF!</v>
      </c>
      <c r="Q433" s="40">
        <v>673</v>
      </c>
      <c r="R433" s="40" t="s">
        <v>2286</v>
      </c>
      <c r="S433" s="44">
        <v>8518799856</v>
      </c>
      <c r="T433" s="45">
        <v>44021857</v>
      </c>
      <c r="U433" s="46">
        <v>953097979</v>
      </c>
      <c r="V433" s="42" t="s">
        <v>2287</v>
      </c>
      <c r="W433" s="42" t="s">
        <v>474</v>
      </c>
      <c r="X433" s="42" t="s">
        <v>421</v>
      </c>
      <c r="Y433" s="47">
        <v>12947390</v>
      </c>
    </row>
    <row r="434" spans="1:25" ht="90" x14ac:dyDescent="0.25">
      <c r="A434" s="28">
        <v>10089226</v>
      </c>
      <c r="B434" s="29" t="s">
        <v>66</v>
      </c>
      <c r="C434" s="30" t="s">
        <v>2283</v>
      </c>
      <c r="D434" s="29" t="s">
        <v>54</v>
      </c>
      <c r="E434" s="31" t="s">
        <v>2288</v>
      </c>
      <c r="F434" s="31" t="s">
        <v>40</v>
      </c>
      <c r="G434" s="31" t="s">
        <v>171</v>
      </c>
      <c r="H434" s="31" t="s">
        <v>171</v>
      </c>
      <c r="I434" s="31" t="s">
        <v>80</v>
      </c>
      <c r="J434" s="29" t="s">
        <v>137</v>
      </c>
      <c r="K434" s="32">
        <v>23964</v>
      </c>
      <c r="L434" s="32">
        <v>37005</v>
      </c>
      <c r="M434" s="29">
        <v>20</v>
      </c>
      <c r="N434" s="102" t="s">
        <v>2289</v>
      </c>
      <c r="O434" s="33" t="s">
        <v>40</v>
      </c>
      <c r="P434" s="34" t="e">
        <f>CONCATENATE([1]!Tabela_FREQUENCIA_05_01_12[[#This Row],[QUANTITATIVO]]," - ",[1]!Tabela_FREQUENCIA_05_01_12[[#This Row],[GERÊNCIA]])</f>
        <v>#REF!</v>
      </c>
      <c r="Q434" s="29">
        <v>192</v>
      </c>
      <c r="R434" s="29" t="s">
        <v>2286</v>
      </c>
      <c r="S434" s="35">
        <v>8518799856</v>
      </c>
      <c r="T434" s="36">
        <v>44021857</v>
      </c>
      <c r="U434" s="37">
        <v>953097979</v>
      </c>
      <c r="V434" s="31" t="s">
        <v>2287</v>
      </c>
      <c r="W434" s="31" t="s">
        <v>474</v>
      </c>
      <c r="X434" s="31" t="s">
        <v>421</v>
      </c>
      <c r="Y434" s="38">
        <v>12947390</v>
      </c>
    </row>
    <row r="435" spans="1:25" ht="90" x14ac:dyDescent="0.25">
      <c r="A435" s="39">
        <v>15191382</v>
      </c>
      <c r="B435" s="40" t="s">
        <v>52</v>
      </c>
      <c r="C435" s="41" t="s">
        <v>2290</v>
      </c>
      <c r="D435" s="40" t="s">
        <v>36</v>
      </c>
      <c r="E435" s="42" t="s">
        <v>2291</v>
      </c>
      <c r="F435" s="42" t="s">
        <v>89</v>
      </c>
      <c r="G435" s="42" t="s">
        <v>208</v>
      </c>
      <c r="H435" s="42" t="s">
        <v>91</v>
      </c>
      <c r="I435" s="42" t="s">
        <v>92</v>
      </c>
      <c r="J435" s="40" t="s">
        <v>43</v>
      </c>
      <c r="K435" s="43">
        <v>28048</v>
      </c>
      <c r="L435" s="43">
        <v>40777</v>
      </c>
      <c r="M435" s="40">
        <v>30</v>
      </c>
      <c r="N435" s="40" t="s">
        <v>81</v>
      </c>
      <c r="O435" s="33" t="s">
        <v>89</v>
      </c>
      <c r="P435" s="34" t="e">
        <f>CONCATENATE([1]!Tabela_FREQUENCIA_05_01_12[[#This Row],[QUANTITATIVO]]," - ",[1]!Tabela_FREQUENCIA_05_01_12[[#This Row],[GERÊNCIA]])</f>
        <v>#REF!</v>
      </c>
      <c r="Q435" s="40">
        <v>1119</v>
      </c>
      <c r="R435" s="40" t="s">
        <v>2292</v>
      </c>
      <c r="S435" s="44">
        <v>29108449864</v>
      </c>
      <c r="T435" s="45">
        <v>24663207</v>
      </c>
      <c r="U435" s="46">
        <v>954844723</v>
      </c>
      <c r="V435" s="42" t="s">
        <v>2293</v>
      </c>
      <c r="W435" s="42" t="s">
        <v>2294</v>
      </c>
      <c r="X435" s="42" t="s">
        <v>64</v>
      </c>
      <c r="Y435" s="47" t="s">
        <v>2295</v>
      </c>
    </row>
    <row r="436" spans="1:25" ht="75" x14ac:dyDescent="0.25">
      <c r="A436" s="28">
        <v>8204433</v>
      </c>
      <c r="B436" s="29" t="s">
        <v>66</v>
      </c>
      <c r="C436" s="30" t="s">
        <v>2296</v>
      </c>
      <c r="D436" s="29" t="s">
        <v>175</v>
      </c>
      <c r="E436" s="31" t="s">
        <v>2297</v>
      </c>
      <c r="F436" s="31" t="s">
        <v>229</v>
      </c>
      <c r="G436" s="31" t="s">
        <v>160</v>
      </c>
      <c r="H436" s="31" t="s">
        <v>160</v>
      </c>
      <c r="I436" s="31" t="s">
        <v>59</v>
      </c>
      <c r="J436" s="29" t="s">
        <v>137</v>
      </c>
      <c r="K436" s="32">
        <v>18175</v>
      </c>
      <c r="L436" s="32">
        <v>35118</v>
      </c>
      <c r="M436" s="29">
        <v>30</v>
      </c>
      <c r="N436" s="29" t="s">
        <v>545</v>
      </c>
      <c r="O436" s="33" t="s">
        <v>229</v>
      </c>
      <c r="P436" s="34" t="e">
        <f>CONCATENATE([1]!Tabela_FREQUENCIA_05_01_12[[#This Row],[QUANTITATIVO]]," - ",[1]!Tabela_FREQUENCIA_05_01_12[[#This Row],[GERÊNCIA]])</f>
        <v>#REF!</v>
      </c>
      <c r="Q436" s="29">
        <v>560</v>
      </c>
      <c r="R436" s="29" t="s">
        <v>2298</v>
      </c>
      <c r="S436" s="35">
        <v>6636730544</v>
      </c>
      <c r="T436" s="36">
        <v>24225223</v>
      </c>
      <c r="U436" s="37">
        <v>993640023</v>
      </c>
      <c r="V436" s="31" t="s">
        <v>2299</v>
      </c>
      <c r="W436" s="31" t="s">
        <v>722</v>
      </c>
      <c r="X436" s="31" t="s">
        <v>64</v>
      </c>
      <c r="Y436" s="38">
        <v>7044101</v>
      </c>
    </row>
    <row r="437" spans="1:25" ht="75" x14ac:dyDescent="0.25">
      <c r="A437" s="39">
        <v>15281759</v>
      </c>
      <c r="B437" s="40" t="s">
        <v>52</v>
      </c>
      <c r="C437" s="41" t="s">
        <v>2300</v>
      </c>
      <c r="D437" s="40" t="s">
        <v>66</v>
      </c>
      <c r="E437" s="42" t="s">
        <v>2301</v>
      </c>
      <c r="F437" s="42" t="s">
        <v>89</v>
      </c>
      <c r="G437" s="42" t="s">
        <v>1270</v>
      </c>
      <c r="H437" s="42" t="s">
        <v>91</v>
      </c>
      <c r="I437" s="42" t="s">
        <v>92</v>
      </c>
      <c r="J437" s="40" t="s">
        <v>43</v>
      </c>
      <c r="K437" s="43">
        <v>26561</v>
      </c>
      <c r="L437" s="43">
        <v>40878</v>
      </c>
      <c r="M437" s="40">
        <v>30</v>
      </c>
      <c r="N437" s="40" t="s">
        <v>508</v>
      </c>
      <c r="O437" s="33" t="s">
        <v>89</v>
      </c>
      <c r="P437" s="34" t="e">
        <f>CONCATENATE([1]!Tabela_FREQUENCIA_05_01_12[[#This Row],[QUANTITATIVO]]," - ",[1]!Tabela_FREQUENCIA_05_01_12[[#This Row],[GERÊNCIA]])</f>
        <v>#REF!</v>
      </c>
      <c r="Q437" s="40">
        <v>1137</v>
      </c>
      <c r="R437" s="40" t="s">
        <v>2302</v>
      </c>
      <c r="S437" s="44">
        <v>17910562888</v>
      </c>
      <c r="T437" s="45">
        <v>46563082</v>
      </c>
      <c r="U437" s="46">
        <v>997066085</v>
      </c>
      <c r="V437" s="42" t="s">
        <v>2303</v>
      </c>
      <c r="W437" s="42" t="s">
        <v>2304</v>
      </c>
      <c r="X437" s="42" t="s">
        <v>2305</v>
      </c>
      <c r="Y437" s="47">
        <v>7500000</v>
      </c>
    </row>
    <row r="438" spans="1:25" ht="90" x14ac:dyDescent="0.25">
      <c r="A438" s="28">
        <v>8136300</v>
      </c>
      <c r="B438" s="29" t="s">
        <v>66</v>
      </c>
      <c r="C438" s="30" t="s">
        <v>2306</v>
      </c>
      <c r="D438" s="29"/>
      <c r="E438" s="31" t="s">
        <v>2307</v>
      </c>
      <c r="F438" s="31" t="s">
        <v>135</v>
      </c>
      <c r="G438" s="31" t="s">
        <v>604</v>
      </c>
      <c r="H438" s="31" t="s">
        <v>605</v>
      </c>
      <c r="I438" s="31" t="s">
        <v>69</v>
      </c>
      <c r="J438" s="29" t="s">
        <v>43</v>
      </c>
      <c r="K438" s="32">
        <v>22253</v>
      </c>
      <c r="L438" s="32">
        <v>34262</v>
      </c>
      <c r="M438" s="29">
        <v>40</v>
      </c>
      <c r="N438" s="29" t="s">
        <v>478</v>
      </c>
      <c r="O438" s="33" t="s">
        <v>135</v>
      </c>
      <c r="P438" s="34" t="e">
        <f>CONCATENATE([1]!Tabela_FREQUENCIA_05_01_12[[#This Row],[QUANTITATIVO]]," - ",[1]!Tabela_FREQUENCIA_05_01_12[[#This Row],[GERÊNCIA]])</f>
        <v>#REF!</v>
      </c>
      <c r="Q438" s="29">
        <v>157</v>
      </c>
      <c r="R438" s="29" t="s">
        <v>2308</v>
      </c>
      <c r="S438" s="35">
        <v>4368043871</v>
      </c>
      <c r="T438" s="36"/>
      <c r="U438" s="37"/>
      <c r="V438" s="31" t="s">
        <v>2309</v>
      </c>
      <c r="W438" s="31" t="s">
        <v>2310</v>
      </c>
      <c r="X438" s="31" t="s">
        <v>64</v>
      </c>
      <c r="Y438" s="38">
        <v>7060070</v>
      </c>
    </row>
    <row r="439" spans="1:25" ht="120" x14ac:dyDescent="0.25">
      <c r="A439" s="39">
        <v>7284068</v>
      </c>
      <c r="B439" s="40" t="s">
        <v>52</v>
      </c>
      <c r="C439" s="41" t="s">
        <v>2311</v>
      </c>
      <c r="D439" s="40" t="s">
        <v>49</v>
      </c>
      <c r="E439" s="42" t="s">
        <v>2312</v>
      </c>
      <c r="F439" s="42" t="s">
        <v>103</v>
      </c>
      <c r="G439" s="42" t="s">
        <v>136</v>
      </c>
      <c r="H439" s="42" t="s">
        <v>136</v>
      </c>
      <c r="I439" s="42" t="s">
        <v>115</v>
      </c>
      <c r="J439" s="40" t="s">
        <v>106</v>
      </c>
      <c r="K439" s="43">
        <v>25481</v>
      </c>
      <c r="L439" s="43">
        <v>32665</v>
      </c>
      <c r="M439" s="40">
        <v>30</v>
      </c>
      <c r="N439" s="40" t="s">
        <v>60</v>
      </c>
      <c r="O439" s="33" t="s">
        <v>103</v>
      </c>
      <c r="P439" s="34" t="e">
        <f>CONCATENATE([1]!Tabela_FREQUENCIA_05_01_12[[#This Row],[QUANTITATIVO]]," - ",[1]!Tabela_FREQUENCIA_05_01_12[[#This Row],[GERÊNCIA]])</f>
        <v>#REF!</v>
      </c>
      <c r="Q439" s="40">
        <v>504</v>
      </c>
      <c r="R439" s="40" t="s">
        <v>2313</v>
      </c>
      <c r="S439" s="44">
        <v>10318794802</v>
      </c>
      <c r="T439" s="45">
        <v>24862056</v>
      </c>
      <c r="U439" s="46">
        <v>993875958</v>
      </c>
      <c r="V439" s="42" t="s">
        <v>2314</v>
      </c>
      <c r="W439" s="42" t="s">
        <v>291</v>
      </c>
      <c r="X439" s="42" t="s">
        <v>64</v>
      </c>
      <c r="Y439" s="47">
        <v>7244370</v>
      </c>
    </row>
    <row r="440" spans="1:25" ht="105" x14ac:dyDescent="0.25">
      <c r="A440" s="48">
        <v>8357160</v>
      </c>
      <c r="B440" s="49" t="s">
        <v>66</v>
      </c>
      <c r="C440" s="50" t="s">
        <v>2315</v>
      </c>
      <c r="D440" s="49" t="s">
        <v>66</v>
      </c>
      <c r="E440" s="51" t="s">
        <v>2316</v>
      </c>
      <c r="F440" s="51" t="s">
        <v>89</v>
      </c>
      <c r="G440" s="51" t="s">
        <v>597</v>
      </c>
      <c r="H440" s="51" t="s">
        <v>598</v>
      </c>
      <c r="I440" s="51" t="s">
        <v>59</v>
      </c>
      <c r="J440" s="49" t="s">
        <v>137</v>
      </c>
      <c r="K440" s="52">
        <v>21370</v>
      </c>
      <c r="L440" s="52">
        <v>33844</v>
      </c>
      <c r="M440" s="49">
        <v>30</v>
      </c>
      <c r="N440" s="49" t="s">
        <v>93</v>
      </c>
      <c r="O440" s="51" t="s">
        <v>489</v>
      </c>
      <c r="P440" s="53" t="e">
        <f>CONCATENATE([1]!Tabela_FREQUENCIA_05_01_12[[#This Row],[QUANTITATIVO]]," - ",[1]!Tabela_FREQUENCIA_05_01_12[[#This Row],[GERÊNCIA]])</f>
        <v>#REF!</v>
      </c>
      <c r="Q440" s="49">
        <v>735</v>
      </c>
      <c r="R440" s="49" t="s">
        <v>2317</v>
      </c>
      <c r="S440" s="54">
        <v>98659855868</v>
      </c>
      <c r="T440" s="55">
        <v>24670768</v>
      </c>
      <c r="U440" s="56">
        <v>997963310</v>
      </c>
      <c r="V440" s="51" t="s">
        <v>2318</v>
      </c>
      <c r="W440" s="51" t="s">
        <v>833</v>
      </c>
      <c r="X440" s="51" t="s">
        <v>64</v>
      </c>
      <c r="Y440" s="57">
        <v>7150010</v>
      </c>
    </row>
    <row r="441" spans="1:25" ht="75" x14ac:dyDescent="0.25">
      <c r="A441" s="39">
        <v>9027671</v>
      </c>
      <c r="B441" s="40" t="s">
        <v>38</v>
      </c>
      <c r="C441" s="41" t="s">
        <v>2319</v>
      </c>
      <c r="D441" s="40" t="s">
        <v>52</v>
      </c>
      <c r="E441" s="42" t="s">
        <v>2320</v>
      </c>
      <c r="F441" s="42" t="s">
        <v>89</v>
      </c>
      <c r="G441" s="42" t="s">
        <v>261</v>
      </c>
      <c r="H441" s="42" t="s">
        <v>2321</v>
      </c>
      <c r="I441" s="42" t="s">
        <v>92</v>
      </c>
      <c r="J441" s="40" t="s">
        <v>43</v>
      </c>
      <c r="K441" s="43">
        <v>23307</v>
      </c>
      <c r="L441" s="43">
        <v>35705</v>
      </c>
      <c r="M441" s="40">
        <v>30</v>
      </c>
      <c r="N441" s="40" t="s">
        <v>508</v>
      </c>
      <c r="O441" s="33" t="s">
        <v>89</v>
      </c>
      <c r="P441" s="34" t="e">
        <f>CONCATENATE([1]!Tabela_FREQUENCIA_05_01_12[[#This Row],[QUANTITATIVO]]," - ",[1]!Tabela_FREQUENCIA_05_01_12[[#This Row],[GERÊNCIA]])</f>
        <v>#REF!</v>
      </c>
      <c r="Q441" s="40">
        <v>510</v>
      </c>
      <c r="R441" s="40" t="s">
        <v>2322</v>
      </c>
      <c r="S441" s="44">
        <v>4905337879</v>
      </c>
      <c r="T441" s="45">
        <v>24252476</v>
      </c>
      <c r="U441" s="46">
        <v>996607317</v>
      </c>
      <c r="V441" s="42" t="s">
        <v>2323</v>
      </c>
      <c r="W441" s="42" t="s">
        <v>63</v>
      </c>
      <c r="X441" s="42" t="s">
        <v>64</v>
      </c>
      <c r="Y441" s="47">
        <v>7054100</v>
      </c>
    </row>
    <row r="442" spans="1:25" ht="60" x14ac:dyDescent="0.25">
      <c r="A442" s="28">
        <v>15728936</v>
      </c>
      <c r="B442" s="29" t="s">
        <v>66</v>
      </c>
      <c r="C442" s="30" t="s">
        <v>2324</v>
      </c>
      <c r="D442" s="29" t="s">
        <v>66</v>
      </c>
      <c r="E442" s="31" t="s">
        <v>2325</v>
      </c>
      <c r="F442" s="31" t="s">
        <v>268</v>
      </c>
      <c r="G442" s="31" t="s">
        <v>463</v>
      </c>
      <c r="H442" s="31" t="s">
        <v>463</v>
      </c>
      <c r="I442" s="31" t="s">
        <v>59</v>
      </c>
      <c r="J442" s="29" t="s">
        <v>43</v>
      </c>
      <c r="K442" s="32">
        <v>29001</v>
      </c>
      <c r="L442" s="32">
        <v>41610</v>
      </c>
      <c r="M442" s="29">
        <v>20</v>
      </c>
      <c r="N442" s="29" t="s">
        <v>2326</v>
      </c>
      <c r="O442" s="33" t="s">
        <v>268</v>
      </c>
      <c r="P442" s="34" t="e">
        <f>CONCATENATE([1]!Tabela_FREQUENCIA_05_01_12[[#This Row],[QUANTITATIVO]]," - ",[1]!Tabela_FREQUENCIA_05_01_12[[#This Row],[GERÊNCIA]])</f>
        <v>#REF!</v>
      </c>
      <c r="Q442" s="29">
        <v>353</v>
      </c>
      <c r="R442" s="29" t="s">
        <v>2327</v>
      </c>
      <c r="S442" s="35">
        <v>22765624890</v>
      </c>
      <c r="T442" s="36">
        <v>30628867</v>
      </c>
      <c r="U442" s="37">
        <v>982440080</v>
      </c>
      <c r="V442" s="31" t="s">
        <v>2328</v>
      </c>
      <c r="W442" s="31" t="s">
        <v>347</v>
      </c>
      <c r="X442" s="31" t="s">
        <v>142</v>
      </c>
      <c r="Y442" s="38">
        <v>5413000</v>
      </c>
    </row>
    <row r="443" spans="1:25" ht="90" x14ac:dyDescent="0.25">
      <c r="A443" s="39">
        <v>5432170</v>
      </c>
      <c r="B443" s="40" t="s">
        <v>52</v>
      </c>
      <c r="C443" s="41">
        <v>12225069</v>
      </c>
      <c r="D443" s="40"/>
      <c r="E443" s="42" t="s">
        <v>2329</v>
      </c>
      <c r="F443" s="42" t="s">
        <v>229</v>
      </c>
      <c r="G443" s="93" t="s">
        <v>424</v>
      </c>
      <c r="H443" s="42" t="s">
        <v>425</v>
      </c>
      <c r="I443" s="42" t="s">
        <v>59</v>
      </c>
      <c r="J443" s="40" t="s">
        <v>137</v>
      </c>
      <c r="K443" s="43">
        <v>20887</v>
      </c>
      <c r="L443" s="43">
        <v>31623</v>
      </c>
      <c r="M443" s="40">
        <v>30</v>
      </c>
      <c r="N443" s="40" t="s">
        <v>294</v>
      </c>
      <c r="O443" s="33" t="s">
        <v>229</v>
      </c>
      <c r="P443" s="34" t="e">
        <f>CONCATENATE([1]!Tabela_FREQUENCIA_05_01_12[[#This Row],[QUANTITATIVO]]," - ",[1]!Tabela_FREQUENCIA_05_01_12[[#This Row],[GERÊNCIA]])</f>
        <v>#REF!</v>
      </c>
      <c r="Q443" s="40">
        <v>594</v>
      </c>
      <c r="R443" s="40">
        <v>10695563936</v>
      </c>
      <c r="S443" s="44">
        <v>9433279387</v>
      </c>
      <c r="T443" s="45">
        <v>24091081</v>
      </c>
      <c r="U443" s="46">
        <v>985891597</v>
      </c>
      <c r="V443" s="42" t="s">
        <v>2330</v>
      </c>
      <c r="W443" s="42" t="s">
        <v>2331</v>
      </c>
      <c r="X443" s="42" t="s">
        <v>64</v>
      </c>
      <c r="Y443" s="47">
        <v>7115006</v>
      </c>
    </row>
    <row r="444" spans="1:25" ht="90" x14ac:dyDescent="0.25">
      <c r="A444" s="28">
        <v>8800418</v>
      </c>
      <c r="B444" s="29" t="s">
        <v>175</v>
      </c>
      <c r="C444" s="30" t="s">
        <v>2332</v>
      </c>
      <c r="D444" s="29"/>
      <c r="E444" s="31" t="s">
        <v>2333</v>
      </c>
      <c r="F444" s="31" t="s">
        <v>229</v>
      </c>
      <c r="G444" s="31" t="s">
        <v>2334</v>
      </c>
      <c r="H444" s="31" t="s">
        <v>2335</v>
      </c>
      <c r="I444" s="31" t="s">
        <v>59</v>
      </c>
      <c r="J444" s="29" t="s">
        <v>137</v>
      </c>
      <c r="K444" s="32">
        <v>21648</v>
      </c>
      <c r="L444" s="32">
        <v>34555</v>
      </c>
      <c r="M444" s="29">
        <v>30</v>
      </c>
      <c r="N444" s="29" t="s">
        <v>161</v>
      </c>
      <c r="O444" s="33" t="s">
        <v>229</v>
      </c>
      <c r="P444" s="34" t="e">
        <f>CONCATENATE([1]!Tabela_FREQUENCIA_05_01_12[[#This Row],[QUANTITATIVO]]," - ",[1]!Tabela_FREQUENCIA_05_01_12[[#This Row],[GERÊNCIA]])</f>
        <v>#REF!</v>
      </c>
      <c r="Q444" s="29">
        <v>448</v>
      </c>
      <c r="R444" s="29" t="s">
        <v>2336</v>
      </c>
      <c r="S444" s="35">
        <v>33435731087</v>
      </c>
      <c r="T444" s="36">
        <v>34373011</v>
      </c>
      <c r="U444" s="37">
        <v>980210590</v>
      </c>
      <c r="V444" s="31" t="s">
        <v>2337</v>
      </c>
      <c r="W444" s="31" t="s">
        <v>2338</v>
      </c>
      <c r="X444" s="31" t="s">
        <v>64</v>
      </c>
      <c r="Y444" s="38">
        <v>7063010</v>
      </c>
    </row>
    <row r="445" spans="1:25" ht="120" x14ac:dyDescent="0.25">
      <c r="A445" s="58">
        <v>16379640</v>
      </c>
      <c r="B445" s="49" t="s">
        <v>52</v>
      </c>
      <c r="C445" s="50" t="s">
        <v>2339</v>
      </c>
      <c r="D445" s="49" t="s">
        <v>52</v>
      </c>
      <c r="E445" s="51" t="s">
        <v>2340</v>
      </c>
      <c r="F445" s="51" t="s">
        <v>268</v>
      </c>
      <c r="G445" s="51" t="s">
        <v>171</v>
      </c>
      <c r="H445" s="51" t="s">
        <v>171</v>
      </c>
      <c r="I445" s="51" t="s">
        <v>80</v>
      </c>
      <c r="J445" s="49" t="s">
        <v>43</v>
      </c>
      <c r="K445" s="52">
        <v>29825</v>
      </c>
      <c r="L445" s="52">
        <v>41784</v>
      </c>
      <c r="M445" s="49">
        <v>20</v>
      </c>
      <c r="N445" s="49" t="s">
        <v>575</v>
      </c>
      <c r="O445" s="51" t="s">
        <v>987</v>
      </c>
      <c r="P445" s="53" t="e">
        <f>CONCATENATE([1]!Tabela_FREQUENCIA_05_01_12[[#This Row],[QUANTITATIVO]]," - ",[1]!Tabela_FREQUENCIA_05_01_12[[#This Row],[GERÊNCIA]])</f>
        <v>#REF!</v>
      </c>
      <c r="Q445" s="49">
        <v>520</v>
      </c>
      <c r="R445" s="49" t="s">
        <v>2341</v>
      </c>
      <c r="S445" s="54">
        <v>3533282783</v>
      </c>
      <c r="T445" s="55"/>
      <c r="U445" s="56" t="s">
        <v>2342</v>
      </c>
      <c r="V445" s="51" t="s">
        <v>2343</v>
      </c>
      <c r="W445" s="51" t="s">
        <v>2344</v>
      </c>
      <c r="X445" s="51" t="s">
        <v>142</v>
      </c>
      <c r="Y445" s="57">
        <v>1504000</v>
      </c>
    </row>
    <row r="446" spans="1:25" ht="60" x14ac:dyDescent="0.25">
      <c r="A446" s="28">
        <v>3381146</v>
      </c>
      <c r="B446" s="29" t="s">
        <v>38</v>
      </c>
      <c r="C446" s="30" t="s">
        <v>2345</v>
      </c>
      <c r="D446" s="29" t="s">
        <v>49</v>
      </c>
      <c r="E446" s="31" t="s">
        <v>2346</v>
      </c>
      <c r="F446" s="31" t="s">
        <v>330</v>
      </c>
      <c r="G446" s="31" t="s">
        <v>376</v>
      </c>
      <c r="H446" s="31" t="s">
        <v>283</v>
      </c>
      <c r="I446" s="31" t="s">
        <v>115</v>
      </c>
      <c r="J446" s="29" t="s">
        <v>137</v>
      </c>
      <c r="K446" s="32">
        <v>21116</v>
      </c>
      <c r="L446" s="32">
        <v>35940</v>
      </c>
      <c r="M446" s="29">
        <v>20</v>
      </c>
      <c r="N446" s="29" t="s">
        <v>1063</v>
      </c>
      <c r="O446" s="33" t="s">
        <v>330</v>
      </c>
      <c r="P446" s="34" t="e">
        <f>CONCATENATE([1]!Tabela_FREQUENCIA_05_01_12[[#This Row],[QUANTITATIVO]]," - ",[1]!Tabela_FREQUENCIA_05_01_12[[#This Row],[GERÊNCIA]])</f>
        <v>#REF!</v>
      </c>
      <c r="Q446" s="29">
        <v>954</v>
      </c>
      <c r="R446" s="29" t="s">
        <v>2347</v>
      </c>
      <c r="S446" s="35">
        <v>123585848</v>
      </c>
      <c r="T446" s="36">
        <v>25466976</v>
      </c>
      <c r="U446" s="37" t="s">
        <v>2348</v>
      </c>
      <c r="V446" s="31" t="s">
        <v>2349</v>
      </c>
      <c r="W446" s="31" t="s">
        <v>2350</v>
      </c>
      <c r="X446" s="31" t="s">
        <v>142</v>
      </c>
      <c r="Y446" s="38">
        <v>3811020</v>
      </c>
    </row>
    <row r="447" spans="1:25" ht="120" x14ac:dyDescent="0.25">
      <c r="A447" s="39">
        <v>5015558</v>
      </c>
      <c r="B447" s="40" t="s">
        <v>66</v>
      </c>
      <c r="C447" s="41" t="s">
        <v>2351</v>
      </c>
      <c r="D447" s="40" t="s">
        <v>206</v>
      </c>
      <c r="E447" s="42" t="s">
        <v>2352</v>
      </c>
      <c r="F447" s="42" t="s">
        <v>98</v>
      </c>
      <c r="G447" s="42" t="s">
        <v>243</v>
      </c>
      <c r="H447" s="42" t="s">
        <v>243</v>
      </c>
      <c r="I447" s="42" t="s">
        <v>42</v>
      </c>
      <c r="J447" s="40" t="s">
        <v>137</v>
      </c>
      <c r="K447" s="43">
        <v>23399</v>
      </c>
      <c r="L447" s="43">
        <v>39190</v>
      </c>
      <c r="M447" s="40">
        <v>30</v>
      </c>
      <c r="N447" s="40" t="s">
        <v>60</v>
      </c>
      <c r="O447" s="33" t="s">
        <v>98</v>
      </c>
      <c r="P447" s="34" t="e">
        <f>CONCATENATE([1]!Tabela_FREQUENCIA_05_01_12[[#This Row],[QUANTITATIVO]]," - ",[1]!Tabela_FREQUENCIA_05_01_12[[#This Row],[GERÊNCIA]])</f>
        <v>#REF!</v>
      </c>
      <c r="Q447" s="40">
        <v>709</v>
      </c>
      <c r="R447" s="40" t="s">
        <v>2353</v>
      </c>
      <c r="S447" s="44">
        <v>5003705832</v>
      </c>
      <c r="T447" s="45">
        <v>24751927</v>
      </c>
      <c r="U447" s="46">
        <v>9656239917</v>
      </c>
      <c r="V447" s="42" t="s">
        <v>2354</v>
      </c>
      <c r="W447" s="42" t="s">
        <v>499</v>
      </c>
      <c r="X447" s="42" t="s">
        <v>64</v>
      </c>
      <c r="Y447" s="47">
        <v>7051090</v>
      </c>
    </row>
    <row r="448" spans="1:25" ht="105" x14ac:dyDescent="0.25">
      <c r="A448" s="58">
        <v>11321623</v>
      </c>
      <c r="B448" s="49" t="s">
        <v>38</v>
      </c>
      <c r="C448" s="50" t="s">
        <v>2355</v>
      </c>
      <c r="D448" s="49" t="s">
        <v>54</v>
      </c>
      <c r="E448" s="51" t="s">
        <v>2356</v>
      </c>
      <c r="F448" s="51" t="s">
        <v>89</v>
      </c>
      <c r="G448" s="51" t="s">
        <v>90</v>
      </c>
      <c r="H448" s="51" t="s">
        <v>91</v>
      </c>
      <c r="I448" s="51" t="s">
        <v>92</v>
      </c>
      <c r="J448" s="49" t="s">
        <v>43</v>
      </c>
      <c r="K448" s="52">
        <v>27328</v>
      </c>
      <c r="L448" s="52">
        <v>40725</v>
      </c>
      <c r="M448" s="49">
        <v>30</v>
      </c>
      <c r="N448" s="49" t="s">
        <v>81</v>
      </c>
      <c r="O448" s="51" t="s">
        <v>646</v>
      </c>
      <c r="P448" s="53" t="e">
        <f>CONCATENATE([1]!Tabela_FREQUENCIA_05_01_12[[#This Row],[QUANTITATIVO]]," - ",[1]!Tabela_FREQUENCIA_05_01_12[[#This Row],[GERÊNCIA]])</f>
        <v>#REF!</v>
      </c>
      <c r="Q448" s="49">
        <v>1085</v>
      </c>
      <c r="R448" s="49" t="s">
        <v>2357</v>
      </c>
      <c r="S448" s="54">
        <v>19616748823</v>
      </c>
      <c r="T448" s="55">
        <v>24310766</v>
      </c>
      <c r="U448" s="56">
        <v>991175289</v>
      </c>
      <c r="V448" s="51" t="s">
        <v>2358</v>
      </c>
      <c r="W448" s="51" t="s">
        <v>164</v>
      </c>
      <c r="X448" s="51" t="s">
        <v>64</v>
      </c>
      <c r="Y448" s="57">
        <v>7172060</v>
      </c>
    </row>
    <row r="449" spans="1:25" ht="120" x14ac:dyDescent="0.25">
      <c r="A449" s="39">
        <v>9128542</v>
      </c>
      <c r="B449" s="40" t="s">
        <v>66</v>
      </c>
      <c r="C449" s="41" t="s">
        <v>2359</v>
      </c>
      <c r="D449" s="40" t="s">
        <v>49</v>
      </c>
      <c r="E449" s="42" t="s">
        <v>2360</v>
      </c>
      <c r="F449" s="42" t="s">
        <v>56</v>
      </c>
      <c r="G449" s="42" t="s">
        <v>557</v>
      </c>
      <c r="H449" s="42" t="s">
        <v>587</v>
      </c>
      <c r="I449" s="42" t="s">
        <v>588</v>
      </c>
      <c r="J449" s="40" t="s">
        <v>43</v>
      </c>
      <c r="K449" s="43">
        <v>24855</v>
      </c>
      <c r="L449" s="43">
        <v>34309</v>
      </c>
      <c r="M449" s="40">
        <v>30</v>
      </c>
      <c r="N449" s="40" t="s">
        <v>93</v>
      </c>
      <c r="O449" s="33" t="s">
        <v>56</v>
      </c>
      <c r="P449" s="34" t="e">
        <f>CONCATENATE([1]!Tabela_FREQUENCIA_05_01_12[[#This Row],[QUANTITATIVO]]," - ",[1]!Tabela_FREQUENCIA_05_01_12[[#This Row],[GERÊNCIA]])</f>
        <v>#REF!</v>
      </c>
      <c r="Q449" s="40">
        <v>778</v>
      </c>
      <c r="R449" s="40" t="s">
        <v>2361</v>
      </c>
      <c r="S449" s="44">
        <v>8286347854</v>
      </c>
      <c r="T449" s="45"/>
      <c r="U449" s="46">
        <v>976754998</v>
      </c>
      <c r="V449" s="42" t="s">
        <v>2362</v>
      </c>
      <c r="W449" s="42" t="s">
        <v>2363</v>
      </c>
      <c r="X449" s="42" t="s">
        <v>48</v>
      </c>
      <c r="Y449" s="47">
        <v>7600000</v>
      </c>
    </row>
    <row r="450" spans="1:25" ht="75" x14ac:dyDescent="0.25">
      <c r="A450" s="28">
        <v>14737541</v>
      </c>
      <c r="B450" s="29" t="s">
        <v>66</v>
      </c>
      <c r="C450" s="30" t="s">
        <v>2364</v>
      </c>
      <c r="D450" s="29" t="s">
        <v>66</v>
      </c>
      <c r="E450" s="31" t="s">
        <v>2365</v>
      </c>
      <c r="F450" s="31" t="s">
        <v>89</v>
      </c>
      <c r="G450" s="31" t="s">
        <v>90</v>
      </c>
      <c r="H450" s="31" t="s">
        <v>91</v>
      </c>
      <c r="I450" s="31" t="s">
        <v>92</v>
      </c>
      <c r="J450" s="29" t="s">
        <v>43</v>
      </c>
      <c r="K450" s="32">
        <v>21725</v>
      </c>
      <c r="L450" s="32">
        <v>40239</v>
      </c>
      <c r="M450" s="29">
        <v>30</v>
      </c>
      <c r="N450" s="29" t="s">
        <v>93</v>
      </c>
      <c r="O450" s="33" t="s">
        <v>89</v>
      </c>
      <c r="P450" s="34" t="e">
        <f>CONCATENATE([1]!Tabela_FREQUENCIA_05_01_12[[#This Row],[QUANTITATIVO]]," - ",[1]!Tabela_FREQUENCIA_05_01_12[[#This Row],[GERÊNCIA]])</f>
        <v>#REF!</v>
      </c>
      <c r="Q450" s="29">
        <v>1071</v>
      </c>
      <c r="R450" s="29" t="s">
        <v>2366</v>
      </c>
      <c r="S450" s="35">
        <v>8202824800</v>
      </c>
      <c r="T450" s="36">
        <v>0</v>
      </c>
      <c r="U450" s="37">
        <v>982492975</v>
      </c>
      <c r="V450" s="31" t="s">
        <v>2367</v>
      </c>
      <c r="W450" s="31" t="s">
        <v>499</v>
      </c>
      <c r="X450" s="31" t="s">
        <v>64</v>
      </c>
      <c r="Y450" s="38">
        <v>7051220</v>
      </c>
    </row>
    <row r="451" spans="1:25" ht="75" x14ac:dyDescent="0.25">
      <c r="A451" s="39">
        <v>16380174</v>
      </c>
      <c r="B451" s="40" t="s">
        <v>52</v>
      </c>
      <c r="C451" s="41" t="s">
        <v>2368</v>
      </c>
      <c r="D451" s="40" t="s">
        <v>49</v>
      </c>
      <c r="E451" s="42" t="s">
        <v>2369</v>
      </c>
      <c r="F451" s="42" t="s">
        <v>268</v>
      </c>
      <c r="G451" s="42" t="s">
        <v>463</v>
      </c>
      <c r="H451" s="42" t="s">
        <v>463</v>
      </c>
      <c r="I451" s="42" t="s">
        <v>59</v>
      </c>
      <c r="J451" s="40" t="s">
        <v>43</v>
      </c>
      <c r="K451" s="43">
        <v>26533</v>
      </c>
      <c r="L451" s="43">
        <v>41786</v>
      </c>
      <c r="M451" s="40">
        <v>20</v>
      </c>
      <c r="N451" s="40" t="s">
        <v>2370</v>
      </c>
      <c r="O451" s="33" t="s">
        <v>268</v>
      </c>
      <c r="P451" s="34" t="e">
        <f>CONCATENATE([1]!Tabela_FREQUENCIA_05_01_12[[#This Row],[QUANTITATIVO]]," - ",[1]!Tabela_FREQUENCIA_05_01_12[[#This Row],[GERÊNCIA]])</f>
        <v>#REF!</v>
      </c>
      <c r="Q451" s="40">
        <v>500</v>
      </c>
      <c r="R451" s="40" t="s">
        <v>2371</v>
      </c>
      <c r="S451" s="44">
        <v>46394982172</v>
      </c>
      <c r="T451" s="45">
        <v>20971308</v>
      </c>
      <c r="U451" s="46" t="s">
        <v>2372</v>
      </c>
      <c r="V451" s="42" t="s">
        <v>2373</v>
      </c>
      <c r="W451" s="42" t="s">
        <v>768</v>
      </c>
      <c r="X451" s="42" t="s">
        <v>142</v>
      </c>
      <c r="Y451" s="47">
        <v>3086000</v>
      </c>
    </row>
    <row r="452" spans="1:25" ht="90" x14ac:dyDescent="0.25">
      <c r="A452" s="28">
        <v>11086610</v>
      </c>
      <c r="B452" s="29" t="s">
        <v>52</v>
      </c>
      <c r="C452" s="30" t="s">
        <v>2374</v>
      </c>
      <c r="D452" s="29" t="s">
        <v>175</v>
      </c>
      <c r="E452" s="31" t="s">
        <v>2375</v>
      </c>
      <c r="F452" s="31" t="s">
        <v>89</v>
      </c>
      <c r="G452" s="31" t="s">
        <v>171</v>
      </c>
      <c r="H452" s="31" t="s">
        <v>171</v>
      </c>
      <c r="I452" s="31" t="s">
        <v>80</v>
      </c>
      <c r="J452" s="29" t="s">
        <v>137</v>
      </c>
      <c r="K452" s="32">
        <v>27138</v>
      </c>
      <c r="L452" s="32">
        <v>35709</v>
      </c>
      <c r="M452" s="29">
        <v>30</v>
      </c>
      <c r="N452" s="29" t="s">
        <v>81</v>
      </c>
      <c r="O452" s="33" t="s">
        <v>89</v>
      </c>
      <c r="P452" s="34" t="e">
        <f>CONCATENATE([1]!Tabela_FREQUENCIA_05_01_12[[#This Row],[QUANTITATIVO]]," - ",[1]!Tabela_FREQUENCIA_05_01_12[[#This Row],[GERÊNCIA]])</f>
        <v>#REF!</v>
      </c>
      <c r="Q452" s="29">
        <v>418</v>
      </c>
      <c r="R452" s="29" t="s">
        <v>2376</v>
      </c>
      <c r="S452" s="35">
        <v>2448014442</v>
      </c>
      <c r="T452" s="36"/>
      <c r="U452" s="37">
        <v>986426746</v>
      </c>
      <c r="V452" s="31" t="s">
        <v>2377</v>
      </c>
      <c r="W452" s="31" t="s">
        <v>2378</v>
      </c>
      <c r="X452" s="31" t="s">
        <v>64</v>
      </c>
      <c r="Y452" s="38">
        <v>7176130</v>
      </c>
    </row>
    <row r="453" spans="1:25" ht="90" x14ac:dyDescent="0.25">
      <c r="A453" s="39">
        <v>8167230</v>
      </c>
      <c r="B453" s="40" t="s">
        <v>175</v>
      </c>
      <c r="C453" s="41" t="s">
        <v>2379</v>
      </c>
      <c r="D453" s="40"/>
      <c r="E453" s="42" t="s">
        <v>2380</v>
      </c>
      <c r="F453" s="42" t="s">
        <v>229</v>
      </c>
      <c r="G453" s="42" t="s">
        <v>91</v>
      </c>
      <c r="H453" s="42" t="s">
        <v>91</v>
      </c>
      <c r="I453" s="42" t="s">
        <v>92</v>
      </c>
      <c r="J453" s="40" t="s">
        <v>137</v>
      </c>
      <c r="K453" s="43">
        <v>24425</v>
      </c>
      <c r="L453" s="43">
        <v>33757</v>
      </c>
      <c r="M453" s="40">
        <v>30</v>
      </c>
      <c r="N453" s="40" t="s">
        <v>2381</v>
      </c>
      <c r="O453" s="33" t="s">
        <v>229</v>
      </c>
      <c r="P453" s="34" t="e">
        <f>CONCATENATE([1]!Tabela_FREQUENCIA_05_01_12[[#This Row],[QUANTITATIVO]]," - ",[1]!Tabela_FREQUENCIA_05_01_12[[#This Row],[GERÊNCIA]])</f>
        <v>#REF!</v>
      </c>
      <c r="Q453" s="40">
        <v>141</v>
      </c>
      <c r="R453" s="40" t="s">
        <v>2382</v>
      </c>
      <c r="S453" s="44">
        <v>98653547720</v>
      </c>
      <c r="T453" s="45">
        <v>24088243</v>
      </c>
      <c r="U453" s="46">
        <v>970956097</v>
      </c>
      <c r="V453" s="42" t="s">
        <v>2383</v>
      </c>
      <c r="W453" s="42" t="s">
        <v>156</v>
      </c>
      <c r="X453" s="42" t="s">
        <v>64</v>
      </c>
      <c r="Y453" s="47">
        <v>7092010</v>
      </c>
    </row>
    <row r="454" spans="1:25" ht="75" x14ac:dyDescent="0.25">
      <c r="A454" s="28">
        <v>7270148</v>
      </c>
      <c r="B454" s="29" t="s">
        <v>38</v>
      </c>
      <c r="C454" s="30" t="s">
        <v>2384</v>
      </c>
      <c r="D454" s="29"/>
      <c r="E454" s="31" t="s">
        <v>2385</v>
      </c>
      <c r="F454" s="31" t="s">
        <v>40</v>
      </c>
      <c r="G454" s="31" t="s">
        <v>463</v>
      </c>
      <c r="H454" s="31" t="s">
        <v>463</v>
      </c>
      <c r="I454" s="31" t="s">
        <v>59</v>
      </c>
      <c r="J454" s="29" t="s">
        <v>43</v>
      </c>
      <c r="K454" s="32">
        <v>21820</v>
      </c>
      <c r="L454" s="32">
        <v>32510</v>
      </c>
      <c r="M454" s="29">
        <v>20</v>
      </c>
      <c r="N454" s="29" t="s">
        <v>2386</v>
      </c>
      <c r="O454" s="33" t="s">
        <v>40</v>
      </c>
      <c r="P454" s="34" t="e">
        <f>CONCATENATE([1]!Tabela_FREQUENCIA_05_01_12[[#This Row],[QUANTITATIVO]]," - ",[1]!Tabela_FREQUENCIA_05_01_12[[#This Row],[GERÊNCIA]])</f>
        <v>#REF!</v>
      </c>
      <c r="Q454" s="29">
        <v>562</v>
      </c>
      <c r="R454" s="29" t="s">
        <v>2387</v>
      </c>
      <c r="S454" s="35">
        <v>14487357268</v>
      </c>
      <c r="T454" s="36">
        <v>24610180</v>
      </c>
      <c r="U454" s="37">
        <v>980221763</v>
      </c>
      <c r="V454" s="31" t="s">
        <v>2388</v>
      </c>
      <c r="W454" s="31" t="s">
        <v>2389</v>
      </c>
      <c r="X454" s="31" t="s">
        <v>64</v>
      </c>
      <c r="Y454" s="38">
        <v>7020010</v>
      </c>
    </row>
    <row r="455" spans="1:25" ht="90" x14ac:dyDescent="0.25">
      <c r="A455" s="39">
        <v>8487121</v>
      </c>
      <c r="B455" s="40" t="s">
        <v>52</v>
      </c>
      <c r="C455" s="41" t="s">
        <v>2390</v>
      </c>
      <c r="D455" s="40"/>
      <c r="E455" s="42" t="s">
        <v>2391</v>
      </c>
      <c r="F455" s="42" t="s">
        <v>330</v>
      </c>
      <c r="G455" s="42" t="s">
        <v>376</v>
      </c>
      <c r="H455" s="42" t="s">
        <v>283</v>
      </c>
      <c r="I455" s="42" t="s">
        <v>115</v>
      </c>
      <c r="J455" s="40" t="s">
        <v>43</v>
      </c>
      <c r="K455" s="43">
        <v>25458</v>
      </c>
      <c r="L455" s="43">
        <v>33903</v>
      </c>
      <c r="M455" s="40">
        <v>20</v>
      </c>
      <c r="N455" s="40" t="s">
        <v>1063</v>
      </c>
      <c r="O455" s="33" t="s">
        <v>330</v>
      </c>
      <c r="P455" s="34" t="e">
        <f>CONCATENATE([1]!Tabela_FREQUENCIA_05_01_12[[#This Row],[QUANTITATIVO]]," - ",[1]!Tabela_FREQUENCIA_05_01_12[[#This Row],[GERÊNCIA]])</f>
        <v>#REF!</v>
      </c>
      <c r="Q455" s="40">
        <v>88</v>
      </c>
      <c r="R455" s="40" t="s">
        <v>2392</v>
      </c>
      <c r="S455" s="44">
        <v>12318408890</v>
      </c>
      <c r="T455" s="45">
        <v>24512904</v>
      </c>
      <c r="U455" s="46">
        <v>973425488</v>
      </c>
      <c r="V455" s="42" t="s">
        <v>2393</v>
      </c>
      <c r="W455" s="42" t="s">
        <v>2394</v>
      </c>
      <c r="X455" s="42" t="s">
        <v>64</v>
      </c>
      <c r="Y455" s="47">
        <v>7081130</v>
      </c>
    </row>
    <row r="456" spans="1:25" ht="75" x14ac:dyDescent="0.25">
      <c r="A456" s="28">
        <v>7735625</v>
      </c>
      <c r="B456" s="29" t="s">
        <v>52</v>
      </c>
      <c r="C456" s="30" t="s">
        <v>2395</v>
      </c>
      <c r="D456" s="29" t="s">
        <v>76</v>
      </c>
      <c r="E456" s="31" t="s">
        <v>2396</v>
      </c>
      <c r="F456" s="31" t="s">
        <v>103</v>
      </c>
      <c r="G456" s="31" t="s">
        <v>362</v>
      </c>
      <c r="H456" s="31" t="s">
        <v>283</v>
      </c>
      <c r="I456" s="31" t="s">
        <v>115</v>
      </c>
      <c r="J456" s="29" t="s">
        <v>137</v>
      </c>
      <c r="K456" s="32">
        <v>21538</v>
      </c>
      <c r="L456" s="32">
        <v>33462</v>
      </c>
      <c r="M456" s="29">
        <v>30</v>
      </c>
      <c r="N456" s="29" t="s">
        <v>405</v>
      </c>
      <c r="O456" s="33" t="s">
        <v>103</v>
      </c>
      <c r="P456" s="34" t="e">
        <f>CONCATENATE([1]!Tabela_FREQUENCIA_05_01_12[[#This Row],[QUANTITATIVO]]," - ",[1]!Tabela_FREQUENCIA_05_01_12[[#This Row],[GERÊNCIA]])</f>
        <v>#REF!</v>
      </c>
      <c r="Q456" s="29">
        <v>102</v>
      </c>
      <c r="R456" s="29" t="s">
        <v>2397</v>
      </c>
      <c r="S456" s="35">
        <v>10395390842</v>
      </c>
      <c r="T456" s="36">
        <v>24360643</v>
      </c>
      <c r="U456" s="37">
        <v>974398596</v>
      </c>
      <c r="V456" s="31" t="s">
        <v>2398</v>
      </c>
      <c r="W456" s="31" t="s">
        <v>2399</v>
      </c>
      <c r="X456" s="31" t="s">
        <v>64</v>
      </c>
      <c r="Y456" s="38">
        <v>7179297</v>
      </c>
    </row>
    <row r="457" spans="1:25" ht="90" x14ac:dyDescent="0.25">
      <c r="A457" s="39">
        <v>16504847</v>
      </c>
      <c r="B457" s="40">
        <v>1</v>
      </c>
      <c r="C457" s="41" t="s">
        <v>2400</v>
      </c>
      <c r="D457" s="40" t="s">
        <v>66</v>
      </c>
      <c r="E457" s="42" t="s">
        <v>2401</v>
      </c>
      <c r="F457" s="42" t="s">
        <v>229</v>
      </c>
      <c r="G457" s="42" t="s">
        <v>79</v>
      </c>
      <c r="H457" s="42" t="s">
        <v>79</v>
      </c>
      <c r="I457" s="42" t="s">
        <v>80</v>
      </c>
      <c r="J457" s="40" t="s">
        <v>43</v>
      </c>
      <c r="K457" s="43">
        <v>30868</v>
      </c>
      <c r="L457" s="43">
        <v>41992</v>
      </c>
      <c r="M457" s="40">
        <v>30</v>
      </c>
      <c r="N457" s="40" t="s">
        <v>294</v>
      </c>
      <c r="O457" s="33" t="s">
        <v>229</v>
      </c>
      <c r="P457" s="34" t="e">
        <f>CONCATENATE([1]!Tabela_FREQUENCIA_05_01_12[[#This Row],[QUANTITATIVO]]," - ",[1]!Tabela_FREQUENCIA_05_01_12[[#This Row],[GERÊNCIA]])</f>
        <v>#REF!</v>
      </c>
      <c r="Q457" s="40">
        <v>433</v>
      </c>
      <c r="R457" s="40" t="s">
        <v>2402</v>
      </c>
      <c r="S457" s="44">
        <v>32841052800</v>
      </c>
      <c r="T457" s="45">
        <v>46482284</v>
      </c>
      <c r="U457" s="46">
        <v>984241324</v>
      </c>
      <c r="V457" s="42" t="s">
        <v>2403</v>
      </c>
      <c r="W457" s="42" t="s">
        <v>2404</v>
      </c>
      <c r="X457" s="42" t="s">
        <v>925</v>
      </c>
      <c r="Y457" s="47">
        <v>8593445</v>
      </c>
    </row>
    <row r="458" spans="1:25" ht="90" x14ac:dyDescent="0.25">
      <c r="A458" s="28">
        <v>15121859</v>
      </c>
      <c r="B458" s="29" t="s">
        <v>52</v>
      </c>
      <c r="C458" s="30" t="s">
        <v>2405</v>
      </c>
      <c r="D458" s="29" t="s">
        <v>121</v>
      </c>
      <c r="E458" s="31" t="s">
        <v>2406</v>
      </c>
      <c r="F458" s="31" t="s">
        <v>220</v>
      </c>
      <c r="G458" s="31" t="s">
        <v>954</v>
      </c>
      <c r="H458" s="31" t="s">
        <v>124</v>
      </c>
      <c r="I458" s="31" t="s">
        <v>92</v>
      </c>
      <c r="J458" s="29" t="s">
        <v>43</v>
      </c>
      <c r="K458" s="32">
        <v>24460</v>
      </c>
      <c r="L458" s="32">
        <v>40721</v>
      </c>
      <c r="M458" s="29">
        <v>30</v>
      </c>
      <c r="N458" s="29" t="s">
        <v>405</v>
      </c>
      <c r="O458" s="33" t="s">
        <v>220</v>
      </c>
      <c r="P458" s="34" t="e">
        <f>CONCATENATE([1]!Tabela_FREQUENCIA_05_01_12[[#This Row],[QUANTITATIVO]]," - ",[1]!Tabela_FREQUENCIA_05_01_12[[#This Row],[GERÊNCIA]])</f>
        <v>#REF!</v>
      </c>
      <c r="Q458" s="29">
        <v>472</v>
      </c>
      <c r="R458" s="29" t="s">
        <v>2407</v>
      </c>
      <c r="S458" s="35">
        <v>10086918877</v>
      </c>
      <c r="T458" s="36">
        <v>24983977</v>
      </c>
      <c r="U458" s="37"/>
      <c r="V458" s="31" t="s">
        <v>2408</v>
      </c>
      <c r="W458" s="31" t="s">
        <v>1339</v>
      </c>
      <c r="X458" s="31" t="s">
        <v>64</v>
      </c>
      <c r="Y458" s="38">
        <v>7270350</v>
      </c>
    </row>
    <row r="459" spans="1:25" ht="90" x14ac:dyDescent="0.25">
      <c r="A459" s="39">
        <v>9397887</v>
      </c>
      <c r="B459" s="40" t="s">
        <v>52</v>
      </c>
      <c r="C459" s="41" t="s">
        <v>2409</v>
      </c>
      <c r="D459" s="40" t="s">
        <v>38</v>
      </c>
      <c r="E459" s="42" t="s">
        <v>2410</v>
      </c>
      <c r="F459" s="42" t="s">
        <v>56</v>
      </c>
      <c r="G459" s="42" t="s">
        <v>492</v>
      </c>
      <c r="H459" s="42" t="s">
        <v>393</v>
      </c>
      <c r="I459" s="42" t="s">
        <v>69</v>
      </c>
      <c r="J459" s="40" t="s">
        <v>106</v>
      </c>
      <c r="K459" s="43">
        <v>21913</v>
      </c>
      <c r="L459" s="43">
        <v>34513</v>
      </c>
      <c r="M459" s="40">
        <v>30</v>
      </c>
      <c r="N459" s="40" t="s">
        <v>93</v>
      </c>
      <c r="O459" s="33" t="s">
        <v>56</v>
      </c>
      <c r="P459" s="34" t="e">
        <f>CONCATENATE([1]!Tabela_FREQUENCIA_05_01_12[[#This Row],[QUANTITATIVO]]," - ",[1]!Tabela_FREQUENCIA_05_01_12[[#This Row],[GERÊNCIA]])</f>
        <v>#REF!</v>
      </c>
      <c r="Q459" s="40">
        <v>505</v>
      </c>
      <c r="R459" s="40" t="s">
        <v>2411</v>
      </c>
      <c r="S459" s="44">
        <v>6506606843</v>
      </c>
      <c r="T459" s="45">
        <v>24860771</v>
      </c>
      <c r="U459" s="46">
        <v>987950314</v>
      </c>
      <c r="V459" s="42" t="s">
        <v>2412</v>
      </c>
      <c r="W459" s="42" t="s">
        <v>2413</v>
      </c>
      <c r="X459" s="42" t="s">
        <v>64</v>
      </c>
      <c r="Y459" s="47">
        <v>7244170</v>
      </c>
    </row>
    <row r="460" spans="1:25" ht="90" x14ac:dyDescent="0.25">
      <c r="A460" s="120"/>
      <c r="B460" s="121"/>
      <c r="C460" s="122" t="s">
        <v>2414</v>
      </c>
      <c r="D460" s="121" t="s">
        <v>121</v>
      </c>
      <c r="E460" s="123" t="s">
        <v>2415</v>
      </c>
      <c r="F460" s="123" t="s">
        <v>1669</v>
      </c>
      <c r="G460" s="123"/>
      <c r="H460" s="123" t="s">
        <v>393</v>
      </c>
      <c r="I460" s="123" t="s">
        <v>69</v>
      </c>
      <c r="J460" s="121" t="s">
        <v>1670</v>
      </c>
      <c r="K460" s="124">
        <v>21084</v>
      </c>
      <c r="L460" s="124">
        <v>38873</v>
      </c>
      <c r="M460" s="121">
        <v>30</v>
      </c>
      <c r="N460" s="121" t="s">
        <v>161</v>
      </c>
      <c r="O460" s="123" t="s">
        <v>1671</v>
      </c>
      <c r="P460" s="125" t="e">
        <f>CONCATENATE([1]!Tabela_FREQUENCIA_05_01_12[[#This Row],[QUANTITATIVO]]," - ",[1]!Tabela_FREQUENCIA_05_01_12[[#This Row],[GERÊNCIA]])</f>
        <v>#REF!</v>
      </c>
      <c r="Q460" s="121"/>
      <c r="R460" s="121"/>
      <c r="S460" s="126">
        <v>3367471879</v>
      </c>
      <c r="T460" s="127">
        <v>24240117</v>
      </c>
      <c r="U460" s="128">
        <v>993371336</v>
      </c>
      <c r="V460" s="123" t="s">
        <v>2416</v>
      </c>
      <c r="W460" s="123" t="s">
        <v>499</v>
      </c>
      <c r="X460" s="123" t="s">
        <v>64</v>
      </c>
      <c r="Y460" s="129">
        <v>7050280</v>
      </c>
    </row>
    <row r="461" spans="1:25" ht="105" x14ac:dyDescent="0.25">
      <c r="A461" s="59">
        <v>10162057</v>
      </c>
      <c r="B461" s="60" t="s">
        <v>38</v>
      </c>
      <c r="C461" s="61">
        <v>59657101</v>
      </c>
      <c r="D461" s="60" t="s">
        <v>121</v>
      </c>
      <c r="E461" s="62" t="s">
        <v>2417</v>
      </c>
      <c r="F461" s="62" t="s">
        <v>229</v>
      </c>
      <c r="G461" s="62"/>
      <c r="H461" s="62" t="s">
        <v>814</v>
      </c>
      <c r="I461" s="62" t="s">
        <v>92</v>
      </c>
      <c r="J461" s="60" t="s">
        <v>137</v>
      </c>
      <c r="K461" s="63">
        <v>22390</v>
      </c>
      <c r="L461" s="63">
        <v>35145</v>
      </c>
      <c r="M461" s="60">
        <v>30</v>
      </c>
      <c r="N461" s="60" t="s">
        <v>294</v>
      </c>
      <c r="O461" s="62" t="s">
        <v>533</v>
      </c>
      <c r="P461" s="64" t="e">
        <f>CONCATENATE([1]!Tabela_FREQUENCIA_05_01_12[[#This Row],[QUANTITATIVO]]," - ",[1]!Tabela_FREQUENCIA_05_01_12[[#This Row],[GERÊNCIA]])</f>
        <v>#REF!</v>
      </c>
      <c r="Q461" s="60">
        <v>555</v>
      </c>
      <c r="R461" s="60" t="s">
        <v>2418</v>
      </c>
      <c r="S461" s="65">
        <v>1849400873</v>
      </c>
      <c r="T461" s="66">
        <v>24364441</v>
      </c>
      <c r="U461" s="67">
        <v>981723450</v>
      </c>
      <c r="V461" s="62" t="s">
        <v>2419</v>
      </c>
      <c r="W461" s="62" t="s">
        <v>2420</v>
      </c>
      <c r="X461" s="62" t="s">
        <v>64</v>
      </c>
      <c r="Y461" s="68">
        <v>7159385</v>
      </c>
    </row>
    <row r="462" spans="1:25" ht="105" x14ac:dyDescent="0.25">
      <c r="A462" s="28">
        <v>7809104</v>
      </c>
      <c r="B462" s="29" t="s">
        <v>52</v>
      </c>
      <c r="C462" s="30" t="s">
        <v>2421</v>
      </c>
      <c r="D462" s="29"/>
      <c r="E462" s="31" t="s">
        <v>2422</v>
      </c>
      <c r="F462" s="31" t="s">
        <v>679</v>
      </c>
      <c r="G462" s="31" t="s">
        <v>191</v>
      </c>
      <c r="H462" s="31" t="s">
        <v>191</v>
      </c>
      <c r="I462" s="31" t="s">
        <v>69</v>
      </c>
      <c r="J462" s="29" t="s">
        <v>106</v>
      </c>
      <c r="K462" s="32">
        <v>20784</v>
      </c>
      <c r="L462" s="32">
        <v>33505</v>
      </c>
      <c r="M462" s="29">
        <v>40</v>
      </c>
      <c r="N462" s="29" t="s">
        <v>93</v>
      </c>
      <c r="O462" s="33" t="s">
        <v>679</v>
      </c>
      <c r="P462" s="34" t="e">
        <f>CONCATENATE([1]!Tabela_FREQUENCIA_05_01_12[[#This Row],[QUANTITATIVO]]," - ",[1]!Tabela_FREQUENCIA_05_01_12[[#This Row],[GERÊNCIA]])</f>
        <v>#REF!</v>
      </c>
      <c r="Q462" s="29">
        <v>186</v>
      </c>
      <c r="R462" s="29" t="s">
        <v>2423</v>
      </c>
      <c r="S462" s="35">
        <v>602959888</v>
      </c>
      <c r="T462" s="36">
        <v>24083525</v>
      </c>
      <c r="U462" s="37"/>
      <c r="V462" s="31" t="s">
        <v>2424</v>
      </c>
      <c r="W462" s="31" t="s">
        <v>156</v>
      </c>
      <c r="X462" s="31" t="s">
        <v>64</v>
      </c>
      <c r="Y462" s="38">
        <v>7051220</v>
      </c>
    </row>
    <row r="463" spans="1:25" ht="90" x14ac:dyDescent="0.25">
      <c r="A463" s="39">
        <v>9419147</v>
      </c>
      <c r="B463" s="40" t="s">
        <v>52</v>
      </c>
      <c r="C463" s="41" t="s">
        <v>2425</v>
      </c>
      <c r="D463" s="40" t="s">
        <v>76</v>
      </c>
      <c r="E463" s="42" t="s">
        <v>2426</v>
      </c>
      <c r="F463" s="42" t="s">
        <v>56</v>
      </c>
      <c r="G463" s="42" t="s">
        <v>184</v>
      </c>
      <c r="H463" s="42" t="s">
        <v>114</v>
      </c>
      <c r="I463" s="42" t="s">
        <v>115</v>
      </c>
      <c r="J463" s="40" t="s">
        <v>43</v>
      </c>
      <c r="K463" s="43">
        <v>25283</v>
      </c>
      <c r="L463" s="43">
        <v>34505</v>
      </c>
      <c r="M463" s="40">
        <v>30</v>
      </c>
      <c r="N463" s="40" t="s">
        <v>60</v>
      </c>
      <c r="O463" s="33" t="s">
        <v>56</v>
      </c>
      <c r="P463" s="34" t="e">
        <f>CONCATENATE([1]!Tabela_FREQUENCIA_05_01_12[[#This Row],[QUANTITATIVO]]," - ",[1]!Tabela_FREQUENCIA_05_01_12[[#This Row],[GERÊNCIA]])</f>
        <v>#REF!</v>
      </c>
      <c r="Q463" s="40">
        <v>779</v>
      </c>
      <c r="R463" s="40" t="s">
        <v>2427</v>
      </c>
      <c r="S463" s="44">
        <v>17462155850</v>
      </c>
      <c r="T463" s="45">
        <v>24671068</v>
      </c>
      <c r="U463" s="46">
        <v>965604371</v>
      </c>
      <c r="V463" s="42" t="s">
        <v>2428</v>
      </c>
      <c r="W463" s="42" t="s">
        <v>2037</v>
      </c>
      <c r="X463" s="42" t="s">
        <v>64</v>
      </c>
      <c r="Y463" s="47">
        <v>7151310</v>
      </c>
    </row>
    <row r="464" spans="1:25" ht="105" x14ac:dyDescent="0.25">
      <c r="A464" s="28">
        <v>14888956</v>
      </c>
      <c r="B464" s="29" t="s">
        <v>52</v>
      </c>
      <c r="C464" s="30" t="s">
        <v>2429</v>
      </c>
      <c r="D464" s="29" t="s">
        <v>121</v>
      </c>
      <c r="E464" s="31" t="s">
        <v>2430</v>
      </c>
      <c r="F464" s="31" t="s">
        <v>89</v>
      </c>
      <c r="G464" s="31" t="s">
        <v>424</v>
      </c>
      <c r="H464" s="31" t="s">
        <v>425</v>
      </c>
      <c r="I464" s="31" t="s">
        <v>59</v>
      </c>
      <c r="J464" s="29" t="s">
        <v>43</v>
      </c>
      <c r="K464" s="32">
        <v>26512</v>
      </c>
      <c r="L464" s="32">
        <v>40400</v>
      </c>
      <c r="M464" s="29">
        <v>30</v>
      </c>
      <c r="N464" s="29" t="s">
        <v>759</v>
      </c>
      <c r="O464" s="33" t="s">
        <v>89</v>
      </c>
      <c r="P464" s="34" t="e">
        <f>CONCATENATE([1]!Tabela_FREQUENCIA_05_01_12[[#This Row],[QUANTITATIVO]]," - ",[1]!Tabela_FREQUENCIA_05_01_12[[#This Row],[GERÊNCIA]])</f>
        <v>#REF!</v>
      </c>
      <c r="Q464" s="29">
        <v>48</v>
      </c>
      <c r="R464" s="29" t="s">
        <v>2431</v>
      </c>
      <c r="S464" s="35">
        <v>64679780568</v>
      </c>
      <c r="T464" s="36">
        <v>22411606</v>
      </c>
      <c r="U464" s="37">
        <v>981925096</v>
      </c>
      <c r="V464" s="31" t="s">
        <v>2432</v>
      </c>
      <c r="W464" s="31" t="s">
        <v>2433</v>
      </c>
      <c r="X464" s="31" t="s">
        <v>142</v>
      </c>
      <c r="Y464" s="38">
        <v>2237060</v>
      </c>
    </row>
    <row r="465" spans="1:25" ht="105" x14ac:dyDescent="0.25">
      <c r="A465" s="58">
        <v>14979986</v>
      </c>
      <c r="B465" s="49" t="s">
        <v>52</v>
      </c>
      <c r="C465" s="50" t="s">
        <v>2434</v>
      </c>
      <c r="D465" s="49" t="s">
        <v>36</v>
      </c>
      <c r="E465" s="51" t="s">
        <v>2435</v>
      </c>
      <c r="F465" s="51" t="s">
        <v>89</v>
      </c>
      <c r="G465" s="51" t="s">
        <v>707</v>
      </c>
      <c r="H465" s="51" t="s">
        <v>91</v>
      </c>
      <c r="I465" s="51" t="s">
        <v>92</v>
      </c>
      <c r="J465" s="49" t="s">
        <v>43</v>
      </c>
      <c r="K465" s="52">
        <v>28894</v>
      </c>
      <c r="L465" s="52">
        <v>40576</v>
      </c>
      <c r="M465" s="49">
        <v>30</v>
      </c>
      <c r="N465" s="49" t="s">
        <v>405</v>
      </c>
      <c r="O465" s="51" t="s">
        <v>646</v>
      </c>
      <c r="P465" s="53" t="e">
        <f>CONCATENATE([1]!Tabela_FREQUENCIA_05_01_12[[#This Row],[QUANTITATIVO]]," - ",[1]!Tabela_FREQUENCIA_05_01_12[[#This Row],[GERÊNCIA]])</f>
        <v>#REF!</v>
      </c>
      <c r="Q465" s="49">
        <v>1063</v>
      </c>
      <c r="R465" s="49" t="s">
        <v>2436</v>
      </c>
      <c r="S465" s="54">
        <v>27086578878</v>
      </c>
      <c r="T465" s="55">
        <v>24863188</v>
      </c>
      <c r="U465" s="56">
        <v>984484132</v>
      </c>
      <c r="V465" s="51" t="s">
        <v>2437</v>
      </c>
      <c r="W465" s="51" t="s">
        <v>2438</v>
      </c>
      <c r="X465" s="51" t="s">
        <v>64</v>
      </c>
      <c r="Y465" s="57">
        <v>7261450</v>
      </c>
    </row>
    <row r="466" spans="1:25" ht="105" x14ac:dyDescent="0.25">
      <c r="A466" s="28">
        <v>15121872</v>
      </c>
      <c r="B466" s="29" t="s">
        <v>52</v>
      </c>
      <c r="C466" s="30" t="s">
        <v>2439</v>
      </c>
      <c r="D466" s="29" t="s">
        <v>36</v>
      </c>
      <c r="E466" s="31" t="s">
        <v>2440</v>
      </c>
      <c r="F466" s="31" t="s">
        <v>220</v>
      </c>
      <c r="G466" s="31" t="s">
        <v>221</v>
      </c>
      <c r="H466" s="31" t="s">
        <v>222</v>
      </c>
      <c r="I466" s="31" t="s">
        <v>223</v>
      </c>
      <c r="J466" s="29" t="s">
        <v>43</v>
      </c>
      <c r="K466" s="32">
        <v>23254</v>
      </c>
      <c r="L466" s="32">
        <v>40721</v>
      </c>
      <c r="M466" s="29">
        <v>30</v>
      </c>
      <c r="N466" s="29" t="s">
        <v>244</v>
      </c>
      <c r="O466" s="33" t="s">
        <v>220</v>
      </c>
      <c r="P466" s="34" t="e">
        <f>CONCATENATE([1]!Tabela_FREQUENCIA_05_01_12[[#This Row],[QUANTITATIVO]]," - ",[1]!Tabela_FREQUENCIA_05_01_12[[#This Row],[GERÊNCIA]])</f>
        <v>#REF!</v>
      </c>
      <c r="Q466" s="29">
        <v>194</v>
      </c>
      <c r="R466" s="29" t="s">
        <v>2441</v>
      </c>
      <c r="S466" s="35">
        <v>2301045846</v>
      </c>
      <c r="T466" s="36">
        <v>23048785</v>
      </c>
      <c r="U466" s="37">
        <v>981003813</v>
      </c>
      <c r="V466" s="31" t="s">
        <v>2442</v>
      </c>
      <c r="W466" s="31" t="s">
        <v>591</v>
      </c>
      <c r="X466" s="31" t="s">
        <v>64</v>
      </c>
      <c r="Y466" s="38">
        <v>7072132</v>
      </c>
    </row>
    <row r="467" spans="1:25" ht="120" x14ac:dyDescent="0.25">
      <c r="A467" s="39">
        <v>9413856</v>
      </c>
      <c r="B467" s="40" t="s">
        <v>175</v>
      </c>
      <c r="C467" s="41" t="s">
        <v>2443</v>
      </c>
      <c r="D467" s="40" t="s">
        <v>206</v>
      </c>
      <c r="E467" s="42" t="s">
        <v>2444</v>
      </c>
      <c r="F467" s="42" t="s">
        <v>40</v>
      </c>
      <c r="G467" s="42" t="s">
        <v>198</v>
      </c>
      <c r="H467" s="42" t="s">
        <v>814</v>
      </c>
      <c r="I467" s="42" t="s">
        <v>92</v>
      </c>
      <c r="J467" s="40" t="s">
        <v>43</v>
      </c>
      <c r="K467" s="43">
        <v>22580</v>
      </c>
      <c r="L467" s="43">
        <v>36536</v>
      </c>
      <c r="M467" s="40">
        <v>20</v>
      </c>
      <c r="N467" s="40" t="s">
        <v>2445</v>
      </c>
      <c r="O467" s="33" t="s">
        <v>40</v>
      </c>
      <c r="P467" s="34" t="e">
        <f>CONCATENATE([1]!Tabela_FREQUENCIA_05_01_12[[#This Row],[QUANTITATIVO]]," - ",[1]!Tabela_FREQUENCIA_05_01_12[[#This Row],[GERÊNCIA]])</f>
        <v>#REF!</v>
      </c>
      <c r="Q467" s="40">
        <v>53</v>
      </c>
      <c r="R467" s="40" t="s">
        <v>2446</v>
      </c>
      <c r="S467" s="44">
        <v>11308760809</v>
      </c>
      <c r="T467" s="45">
        <v>55723800</v>
      </c>
      <c r="U467" s="46" t="s">
        <v>2447</v>
      </c>
      <c r="V467" s="42" t="s">
        <v>2448</v>
      </c>
      <c r="W467" s="42" t="s">
        <v>1333</v>
      </c>
      <c r="X467" s="42" t="s">
        <v>142</v>
      </c>
      <c r="Y467" s="47">
        <v>4026040</v>
      </c>
    </row>
    <row r="468" spans="1:25" ht="90" x14ac:dyDescent="0.25">
      <c r="A468" s="28">
        <v>13211560</v>
      </c>
      <c r="B468" s="29" t="s">
        <v>175</v>
      </c>
      <c r="C468" s="30" t="s">
        <v>2449</v>
      </c>
      <c r="D468" s="29" t="s">
        <v>76</v>
      </c>
      <c r="E468" s="31" t="s">
        <v>2450</v>
      </c>
      <c r="F468" s="31" t="s">
        <v>268</v>
      </c>
      <c r="G468" s="31" t="s">
        <v>171</v>
      </c>
      <c r="H468" s="31" t="s">
        <v>171</v>
      </c>
      <c r="I468" s="31" t="s">
        <v>80</v>
      </c>
      <c r="J468" s="29" t="s">
        <v>43</v>
      </c>
      <c r="K468" s="32">
        <v>24182</v>
      </c>
      <c r="L468" s="32">
        <v>40189</v>
      </c>
      <c r="M468" s="29">
        <v>20</v>
      </c>
      <c r="N468" s="29" t="s">
        <v>2451</v>
      </c>
      <c r="O468" s="33" t="s">
        <v>268</v>
      </c>
      <c r="P468" s="34" t="e">
        <f>CONCATENATE([1]!Tabela_FREQUENCIA_05_01_12[[#This Row],[QUANTITATIVO]]," - ",[1]!Tabela_FREQUENCIA_05_01_12[[#This Row],[GERÊNCIA]])</f>
        <v>#REF!</v>
      </c>
      <c r="Q468" s="29">
        <v>361</v>
      </c>
      <c r="R468" s="29" t="s">
        <v>2452</v>
      </c>
      <c r="S468" s="35">
        <v>10286387875</v>
      </c>
      <c r="T468" s="36">
        <v>24612633</v>
      </c>
      <c r="U468" s="37">
        <v>999691556</v>
      </c>
      <c r="V468" s="31" t="s">
        <v>2453</v>
      </c>
      <c r="W468" s="31" t="s">
        <v>63</v>
      </c>
      <c r="X468" s="31" t="s">
        <v>64</v>
      </c>
      <c r="Y468" s="38">
        <v>7074020</v>
      </c>
    </row>
    <row r="469" spans="1:25" ht="120" x14ac:dyDescent="0.25">
      <c r="A469" s="59">
        <v>10391540</v>
      </c>
      <c r="B469" s="60" t="s">
        <v>66</v>
      </c>
      <c r="C469" s="61" t="s">
        <v>2454</v>
      </c>
      <c r="D469" s="60" t="s">
        <v>38</v>
      </c>
      <c r="E469" s="62" t="s">
        <v>2455</v>
      </c>
      <c r="F469" s="62" t="s">
        <v>89</v>
      </c>
      <c r="G469" s="62" t="s">
        <v>783</v>
      </c>
      <c r="H469" s="62" t="s">
        <v>783</v>
      </c>
      <c r="I469" s="62" t="s">
        <v>223</v>
      </c>
      <c r="J469" s="60" t="s">
        <v>137</v>
      </c>
      <c r="K469" s="63">
        <v>25087</v>
      </c>
      <c r="L469" s="63">
        <v>37341</v>
      </c>
      <c r="M469" s="60">
        <v>30</v>
      </c>
      <c r="N469" s="60" t="s">
        <v>60</v>
      </c>
      <c r="O469" s="62" t="s">
        <v>426</v>
      </c>
      <c r="P469" s="64" t="e">
        <f>CONCATENATE([1]!Tabela_FREQUENCIA_05_01_12[[#This Row],[QUANTITATIVO]]," - ",[1]!Tabela_FREQUENCIA_05_01_12[[#This Row],[GERÊNCIA]])</f>
        <v>#REF!</v>
      </c>
      <c r="Q469" s="60">
        <v>688</v>
      </c>
      <c r="R469" s="60" t="s">
        <v>2456</v>
      </c>
      <c r="S469" s="65">
        <v>10157621820</v>
      </c>
      <c r="T469" s="66">
        <v>24535986</v>
      </c>
      <c r="U469" s="67">
        <v>983519962</v>
      </c>
      <c r="V469" s="62" t="s">
        <v>2457</v>
      </c>
      <c r="W469" s="62" t="s">
        <v>2458</v>
      </c>
      <c r="X469" s="62" t="s">
        <v>64</v>
      </c>
      <c r="Y469" s="68">
        <v>7084190</v>
      </c>
    </row>
    <row r="470" spans="1:25" ht="135" x14ac:dyDescent="0.25">
      <c r="A470" s="58">
        <v>9131280</v>
      </c>
      <c r="B470" s="49" t="s">
        <v>52</v>
      </c>
      <c r="C470" s="50" t="s">
        <v>2459</v>
      </c>
      <c r="D470" s="49"/>
      <c r="E470" s="51" t="s">
        <v>2460</v>
      </c>
      <c r="F470" s="51" t="s">
        <v>1594</v>
      </c>
      <c r="G470" s="51" t="s">
        <v>1595</v>
      </c>
      <c r="H470" s="51" t="s">
        <v>1293</v>
      </c>
      <c r="I470" s="51" t="s">
        <v>59</v>
      </c>
      <c r="J470" s="49" t="s">
        <v>106</v>
      </c>
      <c r="K470" s="52">
        <v>24528</v>
      </c>
      <c r="L470" s="52">
        <v>34304</v>
      </c>
      <c r="M470" s="49">
        <v>20</v>
      </c>
      <c r="N470" s="49" t="s">
        <v>2461</v>
      </c>
      <c r="O470" s="51" t="s">
        <v>2462</v>
      </c>
      <c r="P470" s="53" t="e">
        <f>CONCATENATE([1]!Tabela_FREQUENCIA_05_01_12[[#This Row],[QUANTITATIVO]]," - ",[1]!Tabela_FREQUENCIA_05_01_12[[#This Row],[GERÊNCIA]])</f>
        <v>#REF!</v>
      </c>
      <c r="Q470" s="49">
        <v>359</v>
      </c>
      <c r="R470" s="49" t="s">
        <v>2463</v>
      </c>
      <c r="S470" s="54">
        <v>49418742691</v>
      </c>
      <c r="T470" s="55">
        <v>69595499</v>
      </c>
      <c r="U470" s="56">
        <v>995360952</v>
      </c>
      <c r="V470" s="51" t="s">
        <v>2464</v>
      </c>
      <c r="W470" s="51" t="s">
        <v>2032</v>
      </c>
      <c r="X470" s="51" t="s">
        <v>142</v>
      </c>
      <c r="Y470" s="57">
        <v>2043000</v>
      </c>
    </row>
    <row r="471" spans="1:25" ht="60" x14ac:dyDescent="0.25">
      <c r="A471" s="39">
        <v>9172920</v>
      </c>
      <c r="B471" s="40" t="s">
        <v>52</v>
      </c>
      <c r="C471" s="41" t="s">
        <v>2465</v>
      </c>
      <c r="D471" s="40" t="s">
        <v>206</v>
      </c>
      <c r="E471" s="42" t="s">
        <v>2466</v>
      </c>
      <c r="F471" s="42" t="s">
        <v>135</v>
      </c>
      <c r="G471" s="42" t="s">
        <v>604</v>
      </c>
      <c r="H471" s="42" t="s">
        <v>605</v>
      </c>
      <c r="I471" s="42" t="s">
        <v>69</v>
      </c>
      <c r="J471" s="40" t="s">
        <v>106</v>
      </c>
      <c r="K471" s="43">
        <v>25751</v>
      </c>
      <c r="L471" s="43">
        <v>34323</v>
      </c>
      <c r="M471" s="40">
        <v>30</v>
      </c>
      <c r="N471" s="40" t="s">
        <v>60</v>
      </c>
      <c r="O471" s="33" t="s">
        <v>135</v>
      </c>
      <c r="P471" s="34" t="e">
        <f>CONCATENATE([1]!Tabela_FREQUENCIA_05_01_12[[#This Row],[QUANTITATIVO]]," - ",[1]!Tabela_FREQUENCIA_05_01_12[[#This Row],[GERÊNCIA]])</f>
        <v>#REF!</v>
      </c>
      <c r="Q471" s="40">
        <v>487</v>
      </c>
      <c r="R471" s="40" t="s">
        <v>2467</v>
      </c>
      <c r="S471" s="44">
        <v>14532101808</v>
      </c>
      <c r="T471" s="45">
        <v>20868382</v>
      </c>
      <c r="U471" s="46">
        <v>981324393</v>
      </c>
      <c r="V471" s="42" t="s">
        <v>2468</v>
      </c>
      <c r="W471" s="42" t="s">
        <v>2469</v>
      </c>
      <c r="X471" s="42" t="s">
        <v>64</v>
      </c>
      <c r="Y471" s="47">
        <v>7051070</v>
      </c>
    </row>
    <row r="472" spans="1:25" ht="90" x14ac:dyDescent="0.25">
      <c r="A472" s="28">
        <v>8887950</v>
      </c>
      <c r="B472" s="29" t="s">
        <v>52</v>
      </c>
      <c r="C472" s="30" t="s">
        <v>2470</v>
      </c>
      <c r="D472" s="29"/>
      <c r="E472" s="31" t="s">
        <v>2471</v>
      </c>
      <c r="F472" s="31" t="s">
        <v>89</v>
      </c>
      <c r="G472" s="31" t="s">
        <v>58</v>
      </c>
      <c r="H472" s="31" t="s">
        <v>58</v>
      </c>
      <c r="I472" s="31" t="s">
        <v>59</v>
      </c>
      <c r="J472" s="29" t="s">
        <v>106</v>
      </c>
      <c r="K472" s="32">
        <v>25851</v>
      </c>
      <c r="L472" s="32">
        <v>34123</v>
      </c>
      <c r="M472" s="29">
        <v>30</v>
      </c>
      <c r="N472" s="29" t="s">
        <v>60</v>
      </c>
      <c r="O472" s="33" t="s">
        <v>89</v>
      </c>
      <c r="P472" s="34" t="e">
        <f>CONCATENATE([1]!Tabela_FREQUENCIA_05_01_12[[#This Row],[QUANTITATIVO]]," - ",[1]!Tabela_FREQUENCIA_05_01_12[[#This Row],[GERÊNCIA]])</f>
        <v>#REF!</v>
      </c>
      <c r="Q472" s="29">
        <v>319</v>
      </c>
      <c r="R472" s="29" t="s">
        <v>2472</v>
      </c>
      <c r="S472" s="35">
        <v>13913593802</v>
      </c>
      <c r="T472" s="36">
        <v>24212999</v>
      </c>
      <c r="U472" s="37">
        <v>980238561</v>
      </c>
      <c r="V472" s="31" t="s">
        <v>2473</v>
      </c>
      <c r="W472" s="31" t="s">
        <v>499</v>
      </c>
      <c r="X472" s="31" t="s">
        <v>64</v>
      </c>
      <c r="Y472" s="38">
        <v>7051161</v>
      </c>
    </row>
    <row r="473" spans="1:25" ht="120" x14ac:dyDescent="0.25">
      <c r="A473" s="59">
        <v>14889201</v>
      </c>
      <c r="B473" s="60" t="s">
        <v>52</v>
      </c>
      <c r="C473" s="61" t="s">
        <v>2474</v>
      </c>
      <c r="D473" s="60"/>
      <c r="E473" s="62" t="s">
        <v>2475</v>
      </c>
      <c r="F473" s="62" t="s">
        <v>89</v>
      </c>
      <c r="G473" s="62" t="s">
        <v>707</v>
      </c>
      <c r="H473" s="62" t="s">
        <v>708</v>
      </c>
      <c r="I473" s="62" t="s">
        <v>92</v>
      </c>
      <c r="J473" s="60" t="s">
        <v>43</v>
      </c>
      <c r="K473" s="63">
        <v>22537</v>
      </c>
      <c r="L473" s="63">
        <v>40400</v>
      </c>
      <c r="M473" s="60">
        <v>30</v>
      </c>
      <c r="N473" s="60" t="s">
        <v>294</v>
      </c>
      <c r="O473" s="62" t="s">
        <v>426</v>
      </c>
      <c r="P473" s="64" t="e">
        <f>CONCATENATE([1]!Tabela_FREQUENCIA_05_01_12[[#This Row],[QUANTITATIVO]]," - ",[1]!Tabela_FREQUENCIA_05_01_12[[#This Row],[GERÊNCIA]])</f>
        <v>#REF!</v>
      </c>
      <c r="Q473" s="60">
        <v>636</v>
      </c>
      <c r="R473" s="60" t="s">
        <v>2476</v>
      </c>
      <c r="S473" s="65">
        <v>53806646600</v>
      </c>
      <c r="T473" s="66">
        <v>24793472</v>
      </c>
      <c r="U473" s="67">
        <v>972464198</v>
      </c>
      <c r="V473" s="62" t="s">
        <v>2477</v>
      </c>
      <c r="W473" s="62" t="s">
        <v>693</v>
      </c>
      <c r="X473" s="62" t="s">
        <v>64</v>
      </c>
      <c r="Y473" s="68">
        <v>7190908</v>
      </c>
    </row>
    <row r="474" spans="1:25" ht="150" x14ac:dyDescent="0.25">
      <c r="A474" s="28">
        <v>13060661</v>
      </c>
      <c r="B474" s="29" t="s">
        <v>52</v>
      </c>
      <c r="C474" s="30" t="s">
        <v>2478</v>
      </c>
      <c r="D474" s="29" t="s">
        <v>36</v>
      </c>
      <c r="E474" s="31" t="s">
        <v>2479</v>
      </c>
      <c r="F474" s="31" t="s">
        <v>89</v>
      </c>
      <c r="G474" s="31" t="s">
        <v>851</v>
      </c>
      <c r="H474" s="31" t="s">
        <v>91</v>
      </c>
      <c r="I474" s="31" t="s">
        <v>92</v>
      </c>
      <c r="J474" s="29" t="s">
        <v>43</v>
      </c>
      <c r="K474" s="32">
        <v>29824</v>
      </c>
      <c r="L474" s="32">
        <v>39573</v>
      </c>
      <c r="M474" s="29">
        <v>30</v>
      </c>
      <c r="N474" s="29" t="s">
        <v>60</v>
      </c>
      <c r="O474" s="33" t="s">
        <v>89</v>
      </c>
      <c r="P474" s="34" t="e">
        <f>CONCATENATE([1]!Tabela_FREQUENCIA_05_01_12[[#This Row],[QUANTITATIVO]]," - ",[1]!Tabela_FREQUENCIA_05_01_12[[#This Row],[GERÊNCIA]])</f>
        <v>#REF!</v>
      </c>
      <c r="Q474" s="29">
        <v>330</v>
      </c>
      <c r="R474" s="29" t="s">
        <v>2480</v>
      </c>
      <c r="S474" s="35">
        <v>29747879832</v>
      </c>
      <c r="T474" s="36"/>
      <c r="U474" s="37">
        <v>982843720</v>
      </c>
      <c r="V474" s="31" t="s">
        <v>2481</v>
      </c>
      <c r="W474" s="31" t="s">
        <v>693</v>
      </c>
      <c r="X474" s="31" t="s">
        <v>64</v>
      </c>
      <c r="Y474" s="38">
        <v>7190060</v>
      </c>
    </row>
    <row r="475" spans="1:25" ht="60" x14ac:dyDescent="0.25">
      <c r="A475" s="39">
        <v>11385807</v>
      </c>
      <c r="B475" s="40" t="s">
        <v>52</v>
      </c>
      <c r="C475" s="41" t="s">
        <v>2482</v>
      </c>
      <c r="D475" s="40" t="s">
        <v>175</v>
      </c>
      <c r="E475" s="42" t="s">
        <v>2483</v>
      </c>
      <c r="F475" s="42" t="s">
        <v>1823</v>
      </c>
      <c r="G475" s="42" t="s">
        <v>551</v>
      </c>
      <c r="H475" s="42" t="s">
        <v>124</v>
      </c>
      <c r="I475" s="42" t="s">
        <v>59</v>
      </c>
      <c r="J475" s="40" t="s">
        <v>137</v>
      </c>
      <c r="K475" s="43">
        <v>28342</v>
      </c>
      <c r="L475" s="43">
        <v>36098</v>
      </c>
      <c r="M475" s="40">
        <v>40</v>
      </c>
      <c r="N475" s="40" t="s">
        <v>484</v>
      </c>
      <c r="O475" s="33" t="s">
        <v>135</v>
      </c>
      <c r="P475" s="34" t="e">
        <f>CONCATENATE([1]!Tabela_FREQUENCIA_05_01_12[[#This Row],[QUANTITATIVO]]," - ",[1]!Tabela_FREQUENCIA_05_01_12[[#This Row],[GERÊNCIA]])</f>
        <v>#REF!</v>
      </c>
      <c r="Q475" s="40">
        <v>409</v>
      </c>
      <c r="R475" s="40" t="s">
        <v>2484</v>
      </c>
      <c r="S475" s="44">
        <v>28386153865</v>
      </c>
      <c r="T475" s="45">
        <v>22419976</v>
      </c>
      <c r="U475" s="46">
        <v>987156136</v>
      </c>
      <c r="V475" s="42" t="s">
        <v>2485</v>
      </c>
      <c r="W475" s="42" t="s">
        <v>2486</v>
      </c>
      <c r="X475" s="42" t="s">
        <v>142</v>
      </c>
      <c r="Y475" s="47">
        <v>2275150</v>
      </c>
    </row>
    <row r="476" spans="1:25" ht="90" x14ac:dyDescent="0.25">
      <c r="A476" s="28">
        <v>12054471</v>
      </c>
      <c r="B476" s="29" t="s">
        <v>38</v>
      </c>
      <c r="C476" s="30" t="s">
        <v>2487</v>
      </c>
      <c r="D476" s="29" t="s">
        <v>36</v>
      </c>
      <c r="E476" s="31" t="s">
        <v>2488</v>
      </c>
      <c r="F476" s="31" t="s">
        <v>78</v>
      </c>
      <c r="G476" s="31" t="s">
        <v>597</v>
      </c>
      <c r="H476" s="31" t="s">
        <v>598</v>
      </c>
      <c r="I476" s="31" t="s">
        <v>59</v>
      </c>
      <c r="J476" s="29" t="s">
        <v>43</v>
      </c>
      <c r="K476" s="32">
        <v>26694</v>
      </c>
      <c r="L476" s="32">
        <v>41848</v>
      </c>
      <c r="M476" s="29">
        <v>30</v>
      </c>
      <c r="N476" s="29" t="s">
        <v>81</v>
      </c>
      <c r="O476" s="33" t="s">
        <v>78</v>
      </c>
      <c r="P476" s="34" t="e">
        <f>CONCATENATE([1]!Tabela_FREQUENCIA_05_01_12[[#This Row],[QUANTITATIVO]]," - ",[1]!Tabela_FREQUENCIA_05_01_12[[#This Row],[GERÊNCIA]])</f>
        <v>#REF!</v>
      </c>
      <c r="Q476" s="29">
        <v>718</v>
      </c>
      <c r="R476" s="29" t="s">
        <v>2489</v>
      </c>
      <c r="S476" s="35">
        <v>84356260406</v>
      </c>
      <c r="T476" s="36">
        <v>25186683</v>
      </c>
      <c r="U476" s="37">
        <v>957986998</v>
      </c>
      <c r="V476" s="31" t="s">
        <v>2490</v>
      </c>
      <c r="W476" s="31" t="s">
        <v>2491</v>
      </c>
      <c r="X476" s="31" t="s">
        <v>142</v>
      </c>
      <c r="Y476" s="38">
        <v>8490007</v>
      </c>
    </row>
    <row r="477" spans="1:25" ht="75" x14ac:dyDescent="0.25">
      <c r="A477" s="39">
        <v>10575066</v>
      </c>
      <c r="B477" s="40" t="s">
        <v>66</v>
      </c>
      <c r="C477" s="41" t="s">
        <v>2492</v>
      </c>
      <c r="D477" s="40" t="s">
        <v>66</v>
      </c>
      <c r="E477" s="42" t="s">
        <v>2493</v>
      </c>
      <c r="F477" s="42" t="s">
        <v>89</v>
      </c>
      <c r="G477" s="42" t="s">
        <v>707</v>
      </c>
      <c r="H477" s="42" t="s">
        <v>91</v>
      </c>
      <c r="I477" s="42" t="s">
        <v>92</v>
      </c>
      <c r="J477" s="40" t="s">
        <v>43</v>
      </c>
      <c r="K477" s="43">
        <v>27458</v>
      </c>
      <c r="L477" s="43">
        <v>35649</v>
      </c>
      <c r="M477" s="40">
        <v>30</v>
      </c>
      <c r="N477" s="40" t="s">
        <v>508</v>
      </c>
      <c r="O477" s="33" t="s">
        <v>89</v>
      </c>
      <c r="P477" s="34" t="e">
        <f>CONCATENATE([1]!Tabela_FREQUENCIA_05_01_12[[#This Row],[QUANTITATIVO]]," - ",[1]!Tabela_FREQUENCIA_05_01_12[[#This Row],[GERÊNCIA]])</f>
        <v>#REF!</v>
      </c>
      <c r="Q477" s="40">
        <v>5</v>
      </c>
      <c r="R477" s="40" t="s">
        <v>2494</v>
      </c>
      <c r="S477" s="44">
        <v>18164118842</v>
      </c>
      <c r="T477" s="45">
        <v>20254371</v>
      </c>
      <c r="U477" s="46">
        <v>967427330</v>
      </c>
      <c r="V477" s="42" t="s">
        <v>2495</v>
      </c>
      <c r="W477" s="42" t="s">
        <v>1580</v>
      </c>
      <c r="X477" s="42" t="s">
        <v>142</v>
      </c>
      <c r="Y477" s="47">
        <v>8120620</v>
      </c>
    </row>
    <row r="478" spans="1:25" ht="75" x14ac:dyDescent="0.25">
      <c r="A478" s="28">
        <v>13487565</v>
      </c>
      <c r="B478" s="29" t="s">
        <v>38</v>
      </c>
      <c r="C478" s="30" t="s">
        <v>2496</v>
      </c>
      <c r="D478" s="29" t="s">
        <v>101</v>
      </c>
      <c r="E478" s="31" t="s">
        <v>2497</v>
      </c>
      <c r="F478" s="31" t="s">
        <v>268</v>
      </c>
      <c r="G478" s="31" t="s">
        <v>944</v>
      </c>
      <c r="H478" s="31" t="s">
        <v>945</v>
      </c>
      <c r="I478" s="31" t="s">
        <v>92</v>
      </c>
      <c r="J478" s="29" t="s">
        <v>43</v>
      </c>
      <c r="K478" s="32">
        <v>27830</v>
      </c>
      <c r="L478" s="32">
        <v>38990</v>
      </c>
      <c r="M478" s="29">
        <v>20</v>
      </c>
      <c r="N478" s="29" t="s">
        <v>2498</v>
      </c>
      <c r="O478" s="33" t="s">
        <v>268</v>
      </c>
      <c r="P478" s="34" t="e">
        <f>CONCATENATE([1]!Tabela_FREQUENCIA_05_01_12[[#This Row],[QUANTITATIVO]]," - ",[1]!Tabela_FREQUENCIA_05_01_12[[#This Row],[GERÊNCIA]])</f>
        <v>#REF!</v>
      </c>
      <c r="Q478" s="29">
        <v>275</v>
      </c>
      <c r="R478" s="29" t="s">
        <v>2499</v>
      </c>
      <c r="S478" s="35">
        <v>28353308878</v>
      </c>
      <c r="T478" s="36">
        <v>26182058</v>
      </c>
      <c r="U478" s="37">
        <v>996879119</v>
      </c>
      <c r="V478" s="31" t="s">
        <v>2500</v>
      </c>
      <c r="W478" s="31" t="s">
        <v>1570</v>
      </c>
      <c r="X478" s="31" t="s">
        <v>142</v>
      </c>
      <c r="Y478" s="38">
        <v>3014000</v>
      </c>
    </row>
    <row r="479" spans="1:25" ht="90" x14ac:dyDescent="0.25">
      <c r="A479" s="39">
        <v>8552939</v>
      </c>
      <c r="B479" s="40" t="s">
        <v>66</v>
      </c>
      <c r="C479" s="41" t="s">
        <v>2501</v>
      </c>
      <c r="D479" s="40" t="s">
        <v>121</v>
      </c>
      <c r="E479" s="42" t="s">
        <v>2502</v>
      </c>
      <c r="F479" s="42" t="s">
        <v>268</v>
      </c>
      <c r="G479" s="42" t="s">
        <v>463</v>
      </c>
      <c r="H479" s="42" t="s">
        <v>463</v>
      </c>
      <c r="I479" s="42" t="s">
        <v>59</v>
      </c>
      <c r="J479" s="40" t="s">
        <v>43</v>
      </c>
      <c r="K479" s="43">
        <v>23199</v>
      </c>
      <c r="L479" s="43">
        <v>33996</v>
      </c>
      <c r="M479" s="40">
        <v>20</v>
      </c>
      <c r="N479" s="40" t="s">
        <v>2503</v>
      </c>
      <c r="O479" s="33" t="s">
        <v>268</v>
      </c>
      <c r="P479" s="34" t="e">
        <f>CONCATENATE([1]!Tabela_FREQUENCIA_05_01_12[[#This Row],[QUANTITATIVO]]," - ",[1]!Tabela_FREQUENCIA_05_01_12[[#This Row],[GERÊNCIA]])</f>
        <v>#REF!</v>
      </c>
      <c r="Q479" s="40">
        <v>1155</v>
      </c>
      <c r="R479" s="40" t="s">
        <v>2504</v>
      </c>
      <c r="S479" s="44">
        <v>5254005831</v>
      </c>
      <c r="T479" s="45">
        <v>24419361</v>
      </c>
      <c r="U479" s="46">
        <v>998018777</v>
      </c>
      <c r="V479" s="42" t="s">
        <v>2505</v>
      </c>
      <c r="W479" s="42" t="s">
        <v>768</v>
      </c>
      <c r="X479" s="42" t="s">
        <v>142</v>
      </c>
      <c r="Y479" s="47">
        <v>3338000</v>
      </c>
    </row>
    <row r="480" spans="1:25" ht="75" x14ac:dyDescent="0.25">
      <c r="A480" s="28">
        <v>16504835</v>
      </c>
      <c r="B480" s="29" t="s">
        <v>52</v>
      </c>
      <c r="C480" s="30" t="s">
        <v>2506</v>
      </c>
      <c r="D480" s="29" t="s">
        <v>175</v>
      </c>
      <c r="E480" s="31" t="s">
        <v>2507</v>
      </c>
      <c r="F480" s="31" t="s">
        <v>98</v>
      </c>
      <c r="G480" s="31" t="s">
        <v>136</v>
      </c>
      <c r="H480" s="31" t="s">
        <v>136</v>
      </c>
      <c r="I480" s="31" t="s">
        <v>115</v>
      </c>
      <c r="J480" s="29" t="s">
        <v>43</v>
      </c>
      <c r="K480" s="32">
        <v>30658</v>
      </c>
      <c r="L480" s="32">
        <v>41988</v>
      </c>
      <c r="M480" s="29">
        <v>30</v>
      </c>
      <c r="N480" s="29" t="s">
        <v>93</v>
      </c>
      <c r="O480" s="33" t="s">
        <v>98</v>
      </c>
      <c r="P480" s="34" t="e">
        <f>CONCATENATE([1]!Tabela_FREQUENCIA_05_01_12[[#This Row],[QUANTITATIVO]]," - ",[1]!Tabela_FREQUENCIA_05_01_12[[#This Row],[GERÊNCIA]])</f>
        <v>#REF!</v>
      </c>
      <c r="Q480" s="29">
        <v>268</v>
      </c>
      <c r="R480" s="29" t="s">
        <v>2508</v>
      </c>
      <c r="S480" s="35">
        <v>31720743827</v>
      </c>
      <c r="T480" s="36">
        <v>22416474</v>
      </c>
      <c r="U480" s="37" t="s">
        <v>2509</v>
      </c>
      <c r="V480" s="31" t="s">
        <v>2510</v>
      </c>
      <c r="W480" s="31" t="s">
        <v>2511</v>
      </c>
      <c r="X480" s="31" t="s">
        <v>64</v>
      </c>
      <c r="Y480" s="38">
        <v>7056180</v>
      </c>
    </row>
    <row r="481" spans="1:25" ht="105" x14ac:dyDescent="0.25">
      <c r="A481" s="39">
        <v>14968757</v>
      </c>
      <c r="B481" s="40" t="s">
        <v>52</v>
      </c>
      <c r="C481" s="41" t="s">
        <v>2512</v>
      </c>
      <c r="D481" s="40" t="s">
        <v>36</v>
      </c>
      <c r="E481" s="42" t="s">
        <v>2513</v>
      </c>
      <c r="F481" s="42" t="s">
        <v>1138</v>
      </c>
      <c r="G481" s="42" t="s">
        <v>544</v>
      </c>
      <c r="H481" s="42" t="s">
        <v>544</v>
      </c>
      <c r="I481" s="42" t="s">
        <v>115</v>
      </c>
      <c r="J481" s="40" t="s">
        <v>43</v>
      </c>
      <c r="K481" s="43">
        <v>30253</v>
      </c>
      <c r="L481" s="43">
        <v>40561</v>
      </c>
      <c r="M481" s="40">
        <v>30</v>
      </c>
      <c r="N481" s="40" t="s">
        <v>324</v>
      </c>
      <c r="O481" s="33" t="s">
        <v>1138</v>
      </c>
      <c r="P481" s="34" t="e">
        <f>CONCATENATE([1]!Tabela_FREQUENCIA_05_01_12[[#This Row],[QUANTITATIVO]]," - ",[1]!Tabela_FREQUENCIA_05_01_12[[#This Row],[GERÊNCIA]])</f>
        <v>#REF!</v>
      </c>
      <c r="Q481" s="40">
        <v>1056</v>
      </c>
      <c r="R481" s="40" t="s">
        <v>2514</v>
      </c>
      <c r="S481" s="44">
        <v>30744293804</v>
      </c>
      <c r="T481" s="45">
        <v>20468600</v>
      </c>
      <c r="U481" s="46">
        <v>981579809</v>
      </c>
      <c r="V481" s="42" t="s">
        <v>2515</v>
      </c>
      <c r="W481" s="42" t="s">
        <v>474</v>
      </c>
      <c r="X481" s="42" t="s">
        <v>142</v>
      </c>
      <c r="Y481" s="47">
        <v>3682000</v>
      </c>
    </row>
    <row r="482" spans="1:25" ht="75" x14ac:dyDescent="0.25">
      <c r="A482" s="28">
        <v>10512317</v>
      </c>
      <c r="B482" s="29" t="s">
        <v>66</v>
      </c>
      <c r="C482" s="30" t="s">
        <v>2516</v>
      </c>
      <c r="D482" s="29" t="s">
        <v>121</v>
      </c>
      <c r="E482" s="31" t="s">
        <v>2517</v>
      </c>
      <c r="F482" s="31" t="s">
        <v>89</v>
      </c>
      <c r="G482" s="31" t="s">
        <v>1270</v>
      </c>
      <c r="H482" s="31" t="s">
        <v>91</v>
      </c>
      <c r="I482" s="31" t="s">
        <v>92</v>
      </c>
      <c r="J482" s="29" t="s">
        <v>43</v>
      </c>
      <c r="K482" s="32">
        <v>22966</v>
      </c>
      <c r="L482" s="32">
        <v>36025</v>
      </c>
      <c r="M482" s="29">
        <v>30</v>
      </c>
      <c r="N482" s="29" t="s">
        <v>93</v>
      </c>
      <c r="O482" s="33" t="s">
        <v>89</v>
      </c>
      <c r="P482" s="34" t="e">
        <f>CONCATENATE([1]!Tabela_FREQUENCIA_05_01_12[[#This Row],[QUANTITATIVO]]," - ",[1]!Tabela_FREQUENCIA_05_01_12[[#This Row],[GERÊNCIA]])</f>
        <v>#REF!</v>
      </c>
      <c r="Q482" s="29">
        <v>106</v>
      </c>
      <c r="R482" s="29" t="s">
        <v>2518</v>
      </c>
      <c r="S482" s="35">
        <v>11135402817</v>
      </c>
      <c r="T482" s="36">
        <v>26312101</v>
      </c>
      <c r="U482" s="37">
        <v>988335388</v>
      </c>
      <c r="V482" s="31" t="s">
        <v>2519</v>
      </c>
      <c r="W482" s="31" t="s">
        <v>2520</v>
      </c>
      <c r="X482" s="31" t="s">
        <v>142</v>
      </c>
      <c r="Y482" s="38">
        <v>2178040</v>
      </c>
    </row>
    <row r="483" spans="1:25" ht="90" x14ac:dyDescent="0.25">
      <c r="A483" s="39">
        <v>8546903</v>
      </c>
      <c r="B483" s="40" t="s">
        <v>52</v>
      </c>
      <c r="C483" s="41" t="s">
        <v>2521</v>
      </c>
      <c r="D483" s="40" t="s">
        <v>66</v>
      </c>
      <c r="E483" s="42" t="s">
        <v>2522</v>
      </c>
      <c r="F483" s="42" t="s">
        <v>1594</v>
      </c>
      <c r="G483" s="42" t="s">
        <v>1595</v>
      </c>
      <c r="H483" s="42" t="s">
        <v>1293</v>
      </c>
      <c r="I483" s="42" t="s">
        <v>59</v>
      </c>
      <c r="J483" s="40" t="s">
        <v>137</v>
      </c>
      <c r="K483" s="43">
        <v>23745</v>
      </c>
      <c r="L483" s="43">
        <v>33983</v>
      </c>
      <c r="M483" s="40">
        <v>20</v>
      </c>
      <c r="N483" s="40" t="s">
        <v>2523</v>
      </c>
      <c r="O483" s="33" t="s">
        <v>1594</v>
      </c>
      <c r="P483" s="34" t="e">
        <f>CONCATENATE([1]!Tabela_FREQUENCIA_05_01_12[[#This Row],[QUANTITATIVO]]," - ",[1]!Tabela_FREQUENCIA_05_01_12[[#This Row],[GERÊNCIA]])</f>
        <v>#REF!</v>
      </c>
      <c r="Q483" s="40">
        <v>133</v>
      </c>
      <c r="R483" s="40" t="s">
        <v>2524</v>
      </c>
      <c r="S483" s="44">
        <v>12756943819</v>
      </c>
      <c r="T483" s="45">
        <v>29521451</v>
      </c>
      <c r="U483" s="46">
        <v>998206314</v>
      </c>
      <c r="V483" s="42" t="s">
        <v>2525</v>
      </c>
      <c r="W483" s="42" t="s">
        <v>1017</v>
      </c>
      <c r="X483" s="42" t="s">
        <v>142</v>
      </c>
      <c r="Y483" s="47">
        <v>2342190</v>
      </c>
    </row>
    <row r="484" spans="1:25" ht="105" x14ac:dyDescent="0.25">
      <c r="A484" s="28">
        <v>12784059</v>
      </c>
      <c r="B484" s="29" t="s">
        <v>175</v>
      </c>
      <c r="C484" s="30" t="s">
        <v>2526</v>
      </c>
      <c r="D484" s="29"/>
      <c r="E484" s="31" t="s">
        <v>2527</v>
      </c>
      <c r="F484" s="31" t="s">
        <v>268</v>
      </c>
      <c r="G484" s="31" t="s">
        <v>171</v>
      </c>
      <c r="H484" s="31" t="s">
        <v>171</v>
      </c>
      <c r="I484" s="31" t="s">
        <v>80</v>
      </c>
      <c r="J484" s="29" t="s">
        <v>43</v>
      </c>
      <c r="K484" s="32">
        <v>23233</v>
      </c>
      <c r="L484" s="32">
        <v>38993</v>
      </c>
      <c r="M484" s="29">
        <v>20</v>
      </c>
      <c r="N484" s="137" t="s">
        <v>2528</v>
      </c>
      <c r="O484" s="33" t="s">
        <v>268</v>
      </c>
      <c r="P484" s="34" t="e">
        <f>CONCATENATE([1]!Tabela_FREQUENCIA_05_01_12[[#This Row],[QUANTITATIVO]]," - ",[1]!Tabela_FREQUENCIA_05_01_12[[#This Row],[GERÊNCIA]])</f>
        <v>#REF!</v>
      </c>
      <c r="Q484" s="29">
        <v>145</v>
      </c>
      <c r="R484" s="29" t="s">
        <v>2529</v>
      </c>
      <c r="S484" s="35">
        <v>5920629886</v>
      </c>
      <c r="T484" s="36">
        <v>40325570</v>
      </c>
      <c r="U484" s="37">
        <v>999361113</v>
      </c>
      <c r="V484" s="31" t="s">
        <v>2530</v>
      </c>
      <c r="W484" s="31" t="s">
        <v>2531</v>
      </c>
      <c r="X484" s="31" t="s">
        <v>1700</v>
      </c>
      <c r="Y484" s="38">
        <v>12914430</v>
      </c>
    </row>
    <row r="485" spans="1:25" ht="90" x14ac:dyDescent="0.25">
      <c r="A485" s="39">
        <v>13042786</v>
      </c>
      <c r="B485" s="40" t="s">
        <v>52</v>
      </c>
      <c r="C485" s="41" t="s">
        <v>2532</v>
      </c>
      <c r="D485" s="40" t="s">
        <v>101</v>
      </c>
      <c r="E485" s="42" t="s">
        <v>2533</v>
      </c>
      <c r="F485" s="42" t="s">
        <v>268</v>
      </c>
      <c r="G485" s="42" t="s">
        <v>171</v>
      </c>
      <c r="H485" s="42" t="s">
        <v>171</v>
      </c>
      <c r="I485" s="42" t="s">
        <v>80</v>
      </c>
      <c r="J485" s="40" t="s">
        <v>43</v>
      </c>
      <c r="K485" s="43">
        <v>27887</v>
      </c>
      <c r="L485" s="43">
        <v>38330</v>
      </c>
      <c r="M485" s="40">
        <v>20</v>
      </c>
      <c r="N485" s="40" t="s">
        <v>1606</v>
      </c>
      <c r="O485" s="33" t="s">
        <v>268</v>
      </c>
      <c r="P485" s="34" t="e">
        <f>CONCATENATE([1]!Tabela_FREQUENCIA_05_01_12[[#This Row],[QUANTITATIVO]]," - ",[1]!Tabela_FREQUENCIA_05_01_12[[#This Row],[GERÊNCIA]])</f>
        <v>#REF!</v>
      </c>
      <c r="Q485" s="40">
        <v>43</v>
      </c>
      <c r="R485" s="40" t="s">
        <v>2534</v>
      </c>
      <c r="S485" s="44">
        <v>25231444847</v>
      </c>
      <c r="T485" s="45">
        <v>31293424</v>
      </c>
      <c r="U485" s="46">
        <v>997622258</v>
      </c>
      <c r="V485" s="42" t="s">
        <v>2535</v>
      </c>
      <c r="W485" s="42" t="s">
        <v>2536</v>
      </c>
      <c r="X485" s="42" t="s">
        <v>142</v>
      </c>
      <c r="Y485" s="47">
        <v>1227200</v>
      </c>
    </row>
    <row r="486" spans="1:25" ht="150" x14ac:dyDescent="0.25">
      <c r="A486" s="28">
        <v>16503971</v>
      </c>
      <c r="B486" s="29" t="s">
        <v>52</v>
      </c>
      <c r="C486" s="30" t="s">
        <v>2537</v>
      </c>
      <c r="D486" s="29" t="s">
        <v>54</v>
      </c>
      <c r="E486" s="31" t="s">
        <v>2538</v>
      </c>
      <c r="F486" s="31" t="s">
        <v>220</v>
      </c>
      <c r="G486" s="31" t="s">
        <v>68</v>
      </c>
      <c r="H486" s="31" t="s">
        <v>68</v>
      </c>
      <c r="I486" s="31" t="s">
        <v>69</v>
      </c>
      <c r="J486" s="29" t="s">
        <v>43</v>
      </c>
      <c r="K486" s="32">
        <v>33953</v>
      </c>
      <c r="L486" s="32">
        <v>41988</v>
      </c>
      <c r="M486" s="29">
        <v>30</v>
      </c>
      <c r="N486" s="29" t="s">
        <v>224</v>
      </c>
      <c r="O486" s="33" t="s">
        <v>220</v>
      </c>
      <c r="P486" s="34" t="e">
        <f>CONCATENATE([1]!Tabela_FREQUENCIA_05_01_12[[#This Row],[QUANTITATIVO]]," - ",[1]!Tabela_FREQUENCIA_05_01_12[[#This Row],[GERÊNCIA]])</f>
        <v>#REF!</v>
      </c>
      <c r="Q486" s="29">
        <v>518</v>
      </c>
      <c r="R486" s="29" t="s">
        <v>2539</v>
      </c>
      <c r="S486" s="35">
        <v>41339995840</v>
      </c>
      <c r="T486" s="36">
        <v>49653574</v>
      </c>
      <c r="U486" s="37">
        <v>985677130</v>
      </c>
      <c r="V486" s="31" t="s">
        <v>2540</v>
      </c>
      <c r="W486" s="31" t="s">
        <v>693</v>
      </c>
      <c r="X486" s="31" t="s">
        <v>64</v>
      </c>
      <c r="Y486" s="38">
        <v>7190060</v>
      </c>
    </row>
    <row r="487" spans="1:25" ht="90" x14ac:dyDescent="0.25">
      <c r="A487" s="39">
        <v>16636715</v>
      </c>
      <c r="B487" s="40">
        <v>1</v>
      </c>
      <c r="C487" s="41">
        <v>35846482</v>
      </c>
      <c r="D487" s="40">
        <v>1</v>
      </c>
      <c r="E487" s="42" t="s">
        <v>2541</v>
      </c>
      <c r="F487" s="42" t="s">
        <v>220</v>
      </c>
      <c r="G487" s="42" t="s">
        <v>483</v>
      </c>
      <c r="H487" s="42" t="s">
        <v>483</v>
      </c>
      <c r="I487" s="42" t="s">
        <v>69</v>
      </c>
      <c r="J487" s="40" t="s">
        <v>43</v>
      </c>
      <c r="K487" s="43">
        <v>34107</v>
      </c>
      <c r="L487" s="43">
        <v>42212</v>
      </c>
      <c r="M487" s="40">
        <v>30</v>
      </c>
      <c r="N487" s="40" t="s">
        <v>224</v>
      </c>
      <c r="O487" s="33" t="s">
        <v>220</v>
      </c>
      <c r="P487" s="34" t="e">
        <f>CONCATENATE([1]!Tabela_FREQUENCIA_05_01_12[[#This Row],[QUANTITATIVO]]," - ",[1]!Tabela_FREQUENCIA_05_01_12[[#This Row],[GERÊNCIA]])</f>
        <v>#REF!</v>
      </c>
      <c r="Q487" s="40">
        <v>1054</v>
      </c>
      <c r="R487" s="41">
        <v>20489916923</v>
      </c>
      <c r="S487" s="44">
        <v>40607673877</v>
      </c>
      <c r="T487" s="45">
        <v>23040639</v>
      </c>
      <c r="U487" s="46">
        <v>985600030</v>
      </c>
      <c r="V487" s="42" t="s">
        <v>2542</v>
      </c>
      <c r="W487" s="42" t="s">
        <v>798</v>
      </c>
      <c r="X487" s="42" t="s">
        <v>64</v>
      </c>
      <c r="Y487" s="47">
        <v>7052230</v>
      </c>
    </row>
    <row r="488" spans="1:25" ht="135" x14ac:dyDescent="0.25">
      <c r="A488" s="98">
        <v>12604252</v>
      </c>
      <c r="B488" s="99" t="s">
        <v>38</v>
      </c>
      <c r="C488" s="100" t="s">
        <v>2543</v>
      </c>
      <c r="D488" s="99" t="s">
        <v>76</v>
      </c>
      <c r="E488" s="101" t="s">
        <v>2544</v>
      </c>
      <c r="F488" s="101" t="s">
        <v>268</v>
      </c>
      <c r="G488" s="31" t="s">
        <v>114</v>
      </c>
      <c r="H488" s="31" t="s">
        <v>114</v>
      </c>
      <c r="I488" s="101" t="s">
        <v>115</v>
      </c>
      <c r="J488" s="99" t="s">
        <v>43</v>
      </c>
      <c r="K488" s="32">
        <v>26828</v>
      </c>
      <c r="L488" s="32">
        <v>41122</v>
      </c>
      <c r="M488" s="99">
        <v>20</v>
      </c>
      <c r="N488" s="99" t="s">
        <v>2545</v>
      </c>
      <c r="O488" s="94" t="s">
        <v>268</v>
      </c>
      <c r="P488" s="95" t="e">
        <f>CONCATENATE([1]!Tabela_FREQUENCIA_05_01_12[[#This Row],[QUANTITATIVO]]," - ",[1]!Tabela_FREQUENCIA_05_01_12[[#This Row],[GERÊNCIA]])</f>
        <v>#REF!</v>
      </c>
      <c r="Q488" s="29">
        <v>1152</v>
      </c>
      <c r="R488" s="29" t="s">
        <v>2546</v>
      </c>
      <c r="S488" s="35">
        <v>17141200827</v>
      </c>
      <c r="T488" s="36">
        <v>47247265</v>
      </c>
      <c r="U488" s="37">
        <v>996381587</v>
      </c>
      <c r="V488" s="31" t="s">
        <v>2547</v>
      </c>
      <c r="W488" s="31" t="s">
        <v>2548</v>
      </c>
      <c r="X488" s="31" t="s">
        <v>1808</v>
      </c>
      <c r="Y488" s="38">
        <v>8771920</v>
      </c>
    </row>
    <row r="489" spans="1:25" ht="105" x14ac:dyDescent="0.25">
      <c r="A489" s="90">
        <v>9723389</v>
      </c>
      <c r="B489" s="91" t="s">
        <v>66</v>
      </c>
      <c r="C489" s="92" t="s">
        <v>2549</v>
      </c>
      <c r="D489" s="91" t="s">
        <v>54</v>
      </c>
      <c r="E489" s="93" t="s">
        <v>2550</v>
      </c>
      <c r="F489" s="93" t="s">
        <v>40</v>
      </c>
      <c r="G489" s="42" t="s">
        <v>184</v>
      </c>
      <c r="H489" s="42" t="s">
        <v>114</v>
      </c>
      <c r="I489" s="93" t="s">
        <v>115</v>
      </c>
      <c r="J489" s="40" t="s">
        <v>137</v>
      </c>
      <c r="K489" s="43">
        <v>21564</v>
      </c>
      <c r="L489" s="43">
        <v>35130</v>
      </c>
      <c r="M489" s="91">
        <v>20</v>
      </c>
      <c r="N489" s="91" t="s">
        <v>2551</v>
      </c>
      <c r="O489" s="94" t="s">
        <v>40</v>
      </c>
      <c r="P489" s="95" t="e">
        <f>CONCATENATE([1]!Tabela_FREQUENCIA_05_01_12[[#This Row],[QUANTITATIVO]]," - ",[1]!Tabela_FREQUENCIA_05_01_12[[#This Row],[GERÊNCIA]])</f>
        <v>#REF!</v>
      </c>
      <c r="Q489" s="40">
        <v>646</v>
      </c>
      <c r="R489" s="40" t="s">
        <v>2552</v>
      </c>
      <c r="S489" s="44">
        <v>1081591838</v>
      </c>
      <c r="T489" s="45">
        <v>23828492</v>
      </c>
      <c r="U489" s="46">
        <v>995879959</v>
      </c>
      <c r="V489" s="42" t="s">
        <v>2553</v>
      </c>
      <c r="W489" s="42" t="s">
        <v>2277</v>
      </c>
      <c r="X489" s="42" t="s">
        <v>64</v>
      </c>
      <c r="Y489" s="47">
        <v>7095080</v>
      </c>
    </row>
    <row r="490" spans="1:25" ht="135" x14ac:dyDescent="0.25">
      <c r="A490" s="28">
        <v>16504781</v>
      </c>
      <c r="B490" s="29" t="s">
        <v>52</v>
      </c>
      <c r="C490" s="30" t="s">
        <v>2554</v>
      </c>
      <c r="D490" s="29" t="s">
        <v>54</v>
      </c>
      <c r="E490" s="31" t="s">
        <v>2555</v>
      </c>
      <c r="F490" s="31" t="s">
        <v>220</v>
      </c>
      <c r="G490" s="31" t="s">
        <v>587</v>
      </c>
      <c r="H490" s="31" t="s">
        <v>587</v>
      </c>
      <c r="I490" s="31" t="s">
        <v>588</v>
      </c>
      <c r="J490" s="29" t="s">
        <v>43</v>
      </c>
      <c r="K490" s="32">
        <v>29326</v>
      </c>
      <c r="L490" s="32">
        <v>41988</v>
      </c>
      <c r="M490" s="29">
        <v>30</v>
      </c>
      <c r="N490" s="29" t="s">
        <v>81</v>
      </c>
      <c r="O490" s="33" t="s">
        <v>220</v>
      </c>
      <c r="P490" s="34" t="e">
        <f>CONCATENATE([1]!Tabela_FREQUENCIA_05_01_12[[#This Row],[QUANTITATIVO]]," - ",[1]!Tabela_FREQUENCIA_05_01_12[[#This Row],[GERÊNCIA]])</f>
        <v>#REF!</v>
      </c>
      <c r="Q490" s="29">
        <v>178</v>
      </c>
      <c r="R490" s="29" t="s">
        <v>2556</v>
      </c>
      <c r="S490" s="35">
        <v>22140378881</v>
      </c>
      <c r="T490" s="36">
        <v>24254135</v>
      </c>
      <c r="U490" s="37">
        <v>982761461</v>
      </c>
      <c r="V490" s="31" t="s">
        <v>2557</v>
      </c>
      <c r="W490" s="31" t="s">
        <v>1557</v>
      </c>
      <c r="X490" s="31" t="s">
        <v>64</v>
      </c>
      <c r="Y490" s="38">
        <v>7043120</v>
      </c>
    </row>
    <row r="491" spans="1:25" ht="135" x14ac:dyDescent="0.25">
      <c r="A491" s="69">
        <v>14875299</v>
      </c>
      <c r="B491" s="70">
        <v>2</v>
      </c>
      <c r="C491" s="71">
        <v>40799089</v>
      </c>
      <c r="D491" s="70">
        <v>6</v>
      </c>
      <c r="E491" s="72" t="s">
        <v>2558</v>
      </c>
      <c r="F491" s="72" t="s">
        <v>220</v>
      </c>
      <c r="G491" s="72"/>
      <c r="H491" s="72"/>
      <c r="I491" s="72" t="s">
        <v>80</v>
      </c>
      <c r="J491" s="70" t="s">
        <v>43</v>
      </c>
      <c r="K491" s="73"/>
      <c r="L491" s="73"/>
      <c r="M491" s="70"/>
      <c r="N491" s="70"/>
      <c r="O491" s="72" t="s">
        <v>2559</v>
      </c>
      <c r="P491" s="74" t="e">
        <f>CONCATENATE([1]!Tabela_FREQUENCIA_05_01_12[[#This Row],[QUANTITATIVO]]," - ",[1]!Tabela_FREQUENCIA_05_01_12[[#This Row],[GERÊNCIA]])</f>
        <v>#REF!</v>
      </c>
      <c r="Q491" s="70"/>
      <c r="R491" s="70"/>
      <c r="S491" s="75"/>
      <c r="T491" s="76"/>
      <c r="U491" s="77"/>
      <c r="V491" s="72"/>
      <c r="W491" s="72"/>
      <c r="X491" s="72"/>
      <c r="Y491" s="78"/>
    </row>
    <row r="492" spans="1:25" ht="90" x14ac:dyDescent="0.25">
      <c r="A492" s="28">
        <v>9103582</v>
      </c>
      <c r="B492" s="29" t="s">
        <v>38</v>
      </c>
      <c r="C492" s="30" t="s">
        <v>2560</v>
      </c>
      <c r="D492" s="29"/>
      <c r="E492" s="31" t="s">
        <v>2561</v>
      </c>
      <c r="F492" s="31" t="s">
        <v>56</v>
      </c>
      <c r="G492" s="31" t="s">
        <v>1287</v>
      </c>
      <c r="H492" s="31" t="s">
        <v>393</v>
      </c>
      <c r="I492" s="31" t="s">
        <v>69</v>
      </c>
      <c r="J492" s="29" t="s">
        <v>43</v>
      </c>
      <c r="K492" s="32">
        <v>21592</v>
      </c>
      <c r="L492" s="32">
        <v>34324</v>
      </c>
      <c r="M492" s="29">
        <v>40</v>
      </c>
      <c r="N492" s="29" t="s">
        <v>93</v>
      </c>
      <c r="O492" s="33" t="s">
        <v>56</v>
      </c>
      <c r="P492" s="34" t="e">
        <f>CONCATENATE([1]!Tabela_FREQUENCIA_05_01_12[[#This Row],[QUANTITATIVO]]," - ",[1]!Tabela_FREQUENCIA_05_01_12[[#This Row],[GERÊNCIA]])</f>
        <v>#REF!</v>
      </c>
      <c r="Q492" s="29">
        <v>780</v>
      </c>
      <c r="R492" s="29" t="s">
        <v>2562</v>
      </c>
      <c r="S492" s="35">
        <v>2761024877</v>
      </c>
      <c r="T492" s="36">
        <v>24223011</v>
      </c>
      <c r="U492" s="37"/>
      <c r="V492" s="31" t="s">
        <v>2563</v>
      </c>
      <c r="W492" s="31" t="s">
        <v>63</v>
      </c>
      <c r="X492" s="31" t="s">
        <v>64</v>
      </c>
      <c r="Y492" s="38">
        <v>7054050</v>
      </c>
    </row>
    <row r="493" spans="1:25" ht="90" x14ac:dyDescent="0.25">
      <c r="A493" s="39">
        <v>9419160</v>
      </c>
      <c r="B493" s="40" t="s">
        <v>52</v>
      </c>
      <c r="C493" s="41" t="s">
        <v>2564</v>
      </c>
      <c r="D493" s="40" t="s">
        <v>76</v>
      </c>
      <c r="E493" s="42" t="s">
        <v>2565</v>
      </c>
      <c r="F493" s="42" t="s">
        <v>56</v>
      </c>
      <c r="G493" s="42" t="s">
        <v>2566</v>
      </c>
      <c r="H493" s="42" t="s">
        <v>124</v>
      </c>
      <c r="I493" s="42" t="s">
        <v>92</v>
      </c>
      <c r="J493" s="40" t="s">
        <v>43</v>
      </c>
      <c r="K493" s="43">
        <v>23607</v>
      </c>
      <c r="L493" s="43">
        <v>34505</v>
      </c>
      <c r="M493" s="40">
        <v>30</v>
      </c>
      <c r="N493" s="40" t="s">
        <v>2139</v>
      </c>
      <c r="O493" s="33" t="s">
        <v>56</v>
      </c>
      <c r="P493" s="34" t="e">
        <f>CONCATENATE([1]!Tabela_FREQUENCIA_05_01_12[[#This Row],[QUANTITATIVO]]," - ",[1]!Tabela_FREQUENCIA_05_01_12[[#This Row],[GERÊNCIA]])</f>
        <v>#REF!</v>
      </c>
      <c r="Q493" s="40">
        <v>781</v>
      </c>
      <c r="R493" s="40" t="s">
        <v>2567</v>
      </c>
      <c r="S493" s="44">
        <v>4332530888</v>
      </c>
      <c r="T493" s="45">
        <v>24844461</v>
      </c>
      <c r="U493" s="46">
        <v>991136062</v>
      </c>
      <c r="V493" s="42" t="s">
        <v>2568</v>
      </c>
      <c r="W493" s="42" t="s">
        <v>2569</v>
      </c>
      <c r="X493" s="42" t="s">
        <v>64</v>
      </c>
      <c r="Y493" s="47">
        <v>7242210</v>
      </c>
    </row>
    <row r="494" spans="1:25" ht="75" x14ac:dyDescent="0.25">
      <c r="A494" s="28">
        <v>15054093</v>
      </c>
      <c r="B494" s="29" t="s">
        <v>66</v>
      </c>
      <c r="C494" s="30" t="s">
        <v>2570</v>
      </c>
      <c r="D494" s="29" t="s">
        <v>49</v>
      </c>
      <c r="E494" s="31" t="s">
        <v>2571</v>
      </c>
      <c r="F494" s="31" t="s">
        <v>89</v>
      </c>
      <c r="G494" s="31" t="s">
        <v>90</v>
      </c>
      <c r="H494" s="31" t="s">
        <v>91</v>
      </c>
      <c r="I494" s="31" t="s">
        <v>92</v>
      </c>
      <c r="J494" s="29" t="s">
        <v>43</v>
      </c>
      <c r="K494" s="32">
        <v>21145</v>
      </c>
      <c r="L494" s="32">
        <v>40618</v>
      </c>
      <c r="M494" s="29">
        <v>30</v>
      </c>
      <c r="N494" s="29" t="s">
        <v>81</v>
      </c>
      <c r="O494" s="33" t="s">
        <v>89</v>
      </c>
      <c r="P494" s="34" t="e">
        <f>CONCATENATE([1]!Tabela_FREQUENCIA_05_01_12[[#This Row],[QUANTITATIVO]]," - ",[1]!Tabela_FREQUENCIA_05_01_12[[#This Row],[GERÊNCIA]])</f>
        <v>#REF!</v>
      </c>
      <c r="Q494" s="29">
        <v>1106</v>
      </c>
      <c r="R494" s="29" t="s">
        <v>2572</v>
      </c>
      <c r="S494" s="35">
        <v>94926042800</v>
      </c>
      <c r="T494" s="36">
        <v>25441056</v>
      </c>
      <c r="U494" s="37">
        <v>951300198</v>
      </c>
      <c r="V494" s="31" t="s">
        <v>2573</v>
      </c>
      <c r="W494" s="31" t="s">
        <v>2350</v>
      </c>
      <c r="X494" s="31" t="s">
        <v>142</v>
      </c>
      <c r="Y494" s="38">
        <v>3802000</v>
      </c>
    </row>
    <row r="495" spans="1:25" ht="90" x14ac:dyDescent="0.25">
      <c r="A495" s="39">
        <v>6920597</v>
      </c>
      <c r="B495" s="40" t="s">
        <v>101</v>
      </c>
      <c r="C495" s="41" t="s">
        <v>2574</v>
      </c>
      <c r="D495" s="40">
        <v>1</v>
      </c>
      <c r="E495" s="42" t="s">
        <v>2575</v>
      </c>
      <c r="F495" s="42" t="s">
        <v>197</v>
      </c>
      <c r="G495" s="42" t="s">
        <v>739</v>
      </c>
      <c r="H495" s="42" t="s">
        <v>739</v>
      </c>
      <c r="I495" s="42" t="s">
        <v>125</v>
      </c>
      <c r="J495" s="40" t="s">
        <v>43</v>
      </c>
      <c r="K495" s="43">
        <v>17637</v>
      </c>
      <c r="L495" s="43">
        <v>34151</v>
      </c>
      <c r="M495" s="40">
        <v>24</v>
      </c>
      <c r="N495" s="40" t="s">
        <v>2576</v>
      </c>
      <c r="O495" s="33" t="s">
        <v>197</v>
      </c>
      <c r="P495" s="34" t="e">
        <f>CONCATENATE([1]!Tabela_FREQUENCIA_05_01_12[[#This Row],[QUANTITATIVO]]," - ",[1]!Tabela_FREQUENCIA_05_01_12[[#This Row],[GERÊNCIA]])</f>
        <v>#REF!</v>
      </c>
      <c r="Q495" s="40">
        <v>7</v>
      </c>
      <c r="R495" s="40" t="s">
        <v>2577</v>
      </c>
      <c r="S495" s="44">
        <v>10388176849</v>
      </c>
      <c r="T495" s="45">
        <v>24404489</v>
      </c>
      <c r="U495" s="46">
        <v>999909689</v>
      </c>
      <c r="V495" s="42" t="s">
        <v>2578</v>
      </c>
      <c r="W495" s="42" t="s">
        <v>47</v>
      </c>
      <c r="X495" s="42" t="s">
        <v>64</v>
      </c>
      <c r="Y495" s="47">
        <v>7115030</v>
      </c>
    </row>
    <row r="496" spans="1:25" ht="90" x14ac:dyDescent="0.25">
      <c r="A496" s="103">
        <v>7837094</v>
      </c>
      <c r="B496" s="104" t="s">
        <v>52</v>
      </c>
      <c r="C496" s="105" t="s">
        <v>2579</v>
      </c>
      <c r="D496" s="104" t="s">
        <v>175</v>
      </c>
      <c r="E496" s="106" t="s">
        <v>2580</v>
      </c>
      <c r="F496" s="106" t="s">
        <v>40</v>
      </c>
      <c r="G496" s="106"/>
      <c r="H496" s="106"/>
      <c r="I496" s="106" t="s">
        <v>895</v>
      </c>
      <c r="J496" s="104" t="s">
        <v>106</v>
      </c>
      <c r="K496" s="107">
        <v>22305</v>
      </c>
      <c r="L496" s="107">
        <v>33547</v>
      </c>
      <c r="M496" s="104">
        <v>20</v>
      </c>
      <c r="N496" s="104"/>
      <c r="O496" s="106" t="s">
        <v>897</v>
      </c>
      <c r="P496" s="108" t="e">
        <f>CONCATENATE([1]!Tabela_FREQUENCIA_05_01_12[[#This Row],[QUANTITATIVO]]," - ",[1]!Tabela_FREQUENCIA_05_01_12[[#This Row],[GERÊNCIA]])</f>
        <v>#REF!</v>
      </c>
      <c r="Q496" s="104">
        <v>197</v>
      </c>
      <c r="R496" s="104" t="s">
        <v>2581</v>
      </c>
      <c r="S496" s="109">
        <v>71137939753</v>
      </c>
      <c r="T496" s="110">
        <v>64521272</v>
      </c>
      <c r="U496" s="111"/>
      <c r="V496" s="106" t="s">
        <v>2582</v>
      </c>
      <c r="W496" s="106" t="s">
        <v>63</v>
      </c>
      <c r="X496" s="106" t="s">
        <v>64</v>
      </c>
      <c r="Y496" s="112">
        <v>7074030</v>
      </c>
    </row>
    <row r="497" spans="1:25" ht="105" x14ac:dyDescent="0.25">
      <c r="A497" s="39">
        <v>16396108</v>
      </c>
      <c r="B497" s="40" t="s">
        <v>52</v>
      </c>
      <c r="C497" s="41" t="s">
        <v>2583</v>
      </c>
      <c r="D497" s="40" t="s">
        <v>66</v>
      </c>
      <c r="E497" s="42" t="s">
        <v>2584</v>
      </c>
      <c r="F497" s="42" t="s">
        <v>268</v>
      </c>
      <c r="G497" s="42" t="s">
        <v>171</v>
      </c>
      <c r="H497" s="42" t="s">
        <v>171</v>
      </c>
      <c r="I497" s="42" t="s">
        <v>80</v>
      </c>
      <c r="J497" s="40" t="s">
        <v>43</v>
      </c>
      <c r="K497" s="43">
        <v>29780</v>
      </c>
      <c r="L497" s="43">
        <v>41787</v>
      </c>
      <c r="M497" s="40">
        <v>20</v>
      </c>
      <c r="N497" s="40" t="s">
        <v>2585</v>
      </c>
      <c r="O497" s="33" t="s">
        <v>268</v>
      </c>
      <c r="P497" s="34" t="e">
        <f>CONCATENATE([1]!Tabela_FREQUENCIA_05_01_12[[#This Row],[QUANTITATIVO]]," - ",[1]!Tabela_FREQUENCIA_05_01_12[[#This Row],[GERÊNCIA]])</f>
        <v>#REF!</v>
      </c>
      <c r="Q497" s="40">
        <v>523</v>
      </c>
      <c r="R497" s="40" t="s">
        <v>2586</v>
      </c>
      <c r="S497" s="44">
        <v>9578894708</v>
      </c>
      <c r="T497" s="45"/>
      <c r="U497" s="46" t="s">
        <v>2587</v>
      </c>
      <c r="V497" s="42" t="s">
        <v>2588</v>
      </c>
      <c r="W497" s="42" t="s">
        <v>2589</v>
      </c>
      <c r="X497" s="42" t="s">
        <v>2590</v>
      </c>
      <c r="Y497" s="47">
        <v>12220650</v>
      </c>
    </row>
    <row r="498" spans="1:25" ht="105" x14ac:dyDescent="0.25">
      <c r="A498" s="58">
        <v>9723304</v>
      </c>
      <c r="B498" s="49" t="s">
        <v>66</v>
      </c>
      <c r="C498" s="50" t="s">
        <v>2591</v>
      </c>
      <c r="D498" s="49"/>
      <c r="E498" s="51" t="s">
        <v>2592</v>
      </c>
      <c r="F498" s="51" t="s">
        <v>40</v>
      </c>
      <c r="G498" s="51" t="s">
        <v>236</v>
      </c>
      <c r="H498" s="51" t="s">
        <v>1315</v>
      </c>
      <c r="I498" s="51" t="s">
        <v>59</v>
      </c>
      <c r="J498" s="49" t="s">
        <v>137</v>
      </c>
      <c r="K498" s="52">
        <v>17680</v>
      </c>
      <c r="L498" s="52">
        <v>34834</v>
      </c>
      <c r="M498" s="49">
        <v>20</v>
      </c>
      <c r="N498" s="49" t="s">
        <v>1683</v>
      </c>
      <c r="O498" s="51" t="s">
        <v>2593</v>
      </c>
      <c r="P498" s="53" t="e">
        <f>CONCATENATE([1]!Tabela_FREQUENCIA_05_01_12[[#This Row],[QUANTITATIVO]]," - ",[1]!Tabela_FREQUENCIA_05_01_12[[#This Row],[GERÊNCIA]])</f>
        <v>#REF!</v>
      </c>
      <c r="Q498" s="49">
        <v>502</v>
      </c>
      <c r="R498" s="49" t="s">
        <v>2594</v>
      </c>
      <c r="S498" s="54">
        <v>3074587253</v>
      </c>
      <c r="T498" s="55">
        <v>24430138</v>
      </c>
      <c r="U498" s="56">
        <v>999158616</v>
      </c>
      <c r="V498" s="51" t="s">
        <v>2595</v>
      </c>
      <c r="W498" s="51" t="s">
        <v>2596</v>
      </c>
      <c r="X498" s="51" t="s">
        <v>64</v>
      </c>
      <c r="Y498" s="57">
        <v>7095080</v>
      </c>
    </row>
    <row r="499" spans="1:25" ht="90" x14ac:dyDescent="0.25">
      <c r="A499" s="39">
        <v>16380198</v>
      </c>
      <c r="B499" s="40" t="s">
        <v>52</v>
      </c>
      <c r="C499" s="41" t="s">
        <v>2597</v>
      </c>
      <c r="D499" s="40" t="s">
        <v>52</v>
      </c>
      <c r="E499" s="42" t="s">
        <v>2598</v>
      </c>
      <c r="F499" s="42" t="s">
        <v>268</v>
      </c>
      <c r="G499" s="42" t="s">
        <v>198</v>
      </c>
      <c r="H499" s="42" t="s">
        <v>1642</v>
      </c>
      <c r="I499" s="42" t="s">
        <v>92</v>
      </c>
      <c r="J499" s="40" t="s">
        <v>43</v>
      </c>
      <c r="K499" s="43">
        <v>29327</v>
      </c>
      <c r="L499" s="43">
        <v>41757</v>
      </c>
      <c r="M499" s="40">
        <v>20</v>
      </c>
      <c r="N499" s="40" t="s">
        <v>2599</v>
      </c>
      <c r="O499" s="33" t="s">
        <v>268</v>
      </c>
      <c r="P499" s="34" t="e">
        <f>CONCATENATE([1]!Tabela_FREQUENCIA_05_01_12[[#This Row],[QUANTITATIVO]]," - ",[1]!Tabela_FREQUENCIA_05_01_12[[#This Row],[GERÊNCIA]])</f>
        <v>#REF!</v>
      </c>
      <c r="Q499" s="40">
        <v>438</v>
      </c>
      <c r="R499" s="40" t="s">
        <v>2600</v>
      </c>
      <c r="S499" s="44">
        <v>28223263807</v>
      </c>
      <c r="T499" s="45">
        <v>24040107</v>
      </c>
      <c r="U499" s="46">
        <v>973083028</v>
      </c>
      <c r="V499" s="42" t="s">
        <v>2601</v>
      </c>
      <c r="W499" s="42" t="s">
        <v>1673</v>
      </c>
      <c r="X499" s="42" t="s">
        <v>64</v>
      </c>
      <c r="Y499" s="47">
        <v>7112000</v>
      </c>
    </row>
    <row r="500" spans="1:25" ht="90" x14ac:dyDescent="0.25">
      <c r="A500" s="28">
        <v>14099809</v>
      </c>
      <c r="B500" s="29" t="s">
        <v>38</v>
      </c>
      <c r="C500" s="30" t="s">
        <v>2602</v>
      </c>
      <c r="D500" s="29" t="s">
        <v>0</v>
      </c>
      <c r="E500" s="31" t="s">
        <v>2603</v>
      </c>
      <c r="F500" s="31" t="s">
        <v>268</v>
      </c>
      <c r="G500" s="31" t="s">
        <v>236</v>
      </c>
      <c r="H500" s="31" t="s">
        <v>58</v>
      </c>
      <c r="I500" s="31" t="s">
        <v>59</v>
      </c>
      <c r="J500" s="29" t="s">
        <v>43</v>
      </c>
      <c r="K500" s="32">
        <v>23028</v>
      </c>
      <c r="L500" s="32">
        <v>40926</v>
      </c>
      <c r="M500" s="29">
        <v>20</v>
      </c>
      <c r="N500" s="29" t="s">
        <v>2604</v>
      </c>
      <c r="O500" s="33" t="s">
        <v>268</v>
      </c>
      <c r="P500" s="34" t="e">
        <f>CONCATENATE([1]!Tabela_FREQUENCIA_05_01_12[[#This Row],[QUANTITATIVO]]," - ",[1]!Tabela_FREQUENCIA_05_01_12[[#This Row],[GERÊNCIA]])</f>
        <v>#REF!</v>
      </c>
      <c r="Q500" s="29">
        <v>1141</v>
      </c>
      <c r="R500" s="29" t="s">
        <v>2605</v>
      </c>
      <c r="S500" s="35">
        <v>41935730010</v>
      </c>
      <c r="T500" s="36">
        <v>38852050</v>
      </c>
      <c r="U500" s="37">
        <v>996581297</v>
      </c>
      <c r="V500" s="31" t="s">
        <v>2606</v>
      </c>
      <c r="W500" s="31" t="s">
        <v>2607</v>
      </c>
      <c r="X500" s="31" t="s">
        <v>142</v>
      </c>
      <c r="Y500" s="38">
        <v>4002002</v>
      </c>
    </row>
    <row r="501" spans="1:25" ht="90" x14ac:dyDescent="0.25">
      <c r="A501" s="39">
        <v>8460619</v>
      </c>
      <c r="B501" s="40" t="s">
        <v>52</v>
      </c>
      <c r="C501" s="41" t="s">
        <v>2608</v>
      </c>
      <c r="D501" s="40" t="s">
        <v>206</v>
      </c>
      <c r="E501" s="42" t="s">
        <v>2609</v>
      </c>
      <c r="F501" s="42" t="s">
        <v>56</v>
      </c>
      <c r="G501" s="42" t="s">
        <v>483</v>
      </c>
      <c r="H501" s="42" t="s">
        <v>393</v>
      </c>
      <c r="I501" s="42" t="s">
        <v>69</v>
      </c>
      <c r="J501" s="40" t="s">
        <v>137</v>
      </c>
      <c r="K501" s="43">
        <v>23955</v>
      </c>
      <c r="L501" s="43">
        <v>33865</v>
      </c>
      <c r="M501" s="40">
        <v>40</v>
      </c>
      <c r="N501" s="40" t="s">
        <v>478</v>
      </c>
      <c r="O501" s="33" t="s">
        <v>56</v>
      </c>
      <c r="P501" s="34" t="e">
        <f>CONCATENATE([1]!Tabela_FREQUENCIA_05_01_12[[#This Row],[QUANTITATIVO]]," - ",[1]!Tabela_FREQUENCIA_05_01_12[[#This Row],[GERÊNCIA]])</f>
        <v>#REF!</v>
      </c>
      <c r="Q501" s="40">
        <v>316</v>
      </c>
      <c r="R501" s="40" t="s">
        <v>2610</v>
      </c>
      <c r="S501" s="44">
        <v>6711867874</v>
      </c>
      <c r="T501" s="45">
        <v>24253208</v>
      </c>
      <c r="U501" s="46">
        <v>965109347</v>
      </c>
      <c r="V501" s="42" t="s">
        <v>2611</v>
      </c>
      <c r="W501" s="42" t="s">
        <v>722</v>
      </c>
      <c r="X501" s="42" t="s">
        <v>64</v>
      </c>
      <c r="Y501" s="47">
        <v>7053100</v>
      </c>
    </row>
    <row r="502" spans="1:25" ht="94.5" x14ac:dyDescent="0.25">
      <c r="A502" s="28">
        <v>7916449</v>
      </c>
      <c r="B502" s="29" t="s">
        <v>52</v>
      </c>
      <c r="C502" s="30" t="s">
        <v>2612</v>
      </c>
      <c r="D502" s="29"/>
      <c r="E502" s="31" t="s">
        <v>2613</v>
      </c>
      <c r="F502" s="31" t="s">
        <v>197</v>
      </c>
      <c r="G502" s="31" t="s">
        <v>171</v>
      </c>
      <c r="H502" s="31" t="s">
        <v>171</v>
      </c>
      <c r="I502" s="31" t="s">
        <v>80</v>
      </c>
      <c r="J502" s="29" t="s">
        <v>106</v>
      </c>
      <c r="K502" s="32">
        <v>21956</v>
      </c>
      <c r="L502" s="32">
        <v>33660</v>
      </c>
      <c r="M502" s="29">
        <v>20</v>
      </c>
      <c r="N502" s="102" t="s">
        <v>2614</v>
      </c>
      <c r="O502" s="33" t="s">
        <v>197</v>
      </c>
      <c r="P502" s="34" t="e">
        <f>CONCATENATE([1]!Tabela_FREQUENCIA_05_01_12[[#This Row],[QUANTITATIVO]]," - ",[1]!Tabela_FREQUENCIA_05_01_12[[#This Row],[GERÊNCIA]])</f>
        <v>#REF!</v>
      </c>
      <c r="Q502" s="29">
        <v>215</v>
      </c>
      <c r="R502" s="29" t="s">
        <v>2615</v>
      </c>
      <c r="S502" s="35">
        <v>37990462400</v>
      </c>
      <c r="T502" s="36">
        <v>23044540</v>
      </c>
      <c r="U502" s="37">
        <v>977351219</v>
      </c>
      <c r="V502" s="31" t="s">
        <v>2616</v>
      </c>
      <c r="W502" s="31" t="s">
        <v>2617</v>
      </c>
      <c r="X502" s="31" t="s">
        <v>64</v>
      </c>
      <c r="Y502" s="38">
        <v>7082230</v>
      </c>
    </row>
    <row r="503" spans="1:25" ht="75" x14ac:dyDescent="0.25">
      <c r="A503" s="39">
        <v>7290410</v>
      </c>
      <c r="B503" s="40" t="s">
        <v>38</v>
      </c>
      <c r="C503" s="41" t="s">
        <v>2618</v>
      </c>
      <c r="D503" s="40" t="s">
        <v>52</v>
      </c>
      <c r="E503" s="42" t="s">
        <v>2619</v>
      </c>
      <c r="F503" s="42" t="s">
        <v>89</v>
      </c>
      <c r="G503" s="42" t="s">
        <v>376</v>
      </c>
      <c r="H503" s="42" t="s">
        <v>114</v>
      </c>
      <c r="I503" s="42" t="s">
        <v>115</v>
      </c>
      <c r="J503" s="40" t="s">
        <v>137</v>
      </c>
      <c r="K503" s="43">
        <v>21288</v>
      </c>
      <c r="L503" s="43">
        <v>37358</v>
      </c>
      <c r="M503" s="40">
        <v>30</v>
      </c>
      <c r="N503" s="40" t="s">
        <v>405</v>
      </c>
      <c r="O503" s="33" t="s">
        <v>89</v>
      </c>
      <c r="P503" s="34" t="e">
        <f>CONCATENATE([1]!Tabela_FREQUENCIA_05_01_12[[#This Row],[QUANTITATIVO]]," - ",[1]!Tabela_FREQUENCIA_05_01_12[[#This Row],[GERÊNCIA]])</f>
        <v>#REF!</v>
      </c>
      <c r="Q503" s="40">
        <v>902</v>
      </c>
      <c r="R503" s="40" t="s">
        <v>2620</v>
      </c>
      <c r="S503" s="44">
        <v>1142489825</v>
      </c>
      <c r="T503" s="45">
        <v>20484688</v>
      </c>
      <c r="U503" s="46">
        <v>954797965</v>
      </c>
      <c r="V503" s="42" t="s">
        <v>2621</v>
      </c>
      <c r="W503" s="42" t="s">
        <v>2622</v>
      </c>
      <c r="X503" s="42" t="s">
        <v>142</v>
      </c>
      <c r="Y503" s="47">
        <v>3887010</v>
      </c>
    </row>
    <row r="504" spans="1:25" ht="75" x14ac:dyDescent="0.25">
      <c r="A504" s="28">
        <v>9496180</v>
      </c>
      <c r="B504" s="29" t="s">
        <v>38</v>
      </c>
      <c r="C504" s="30" t="s">
        <v>2623</v>
      </c>
      <c r="D504" s="29"/>
      <c r="E504" s="31" t="s">
        <v>2624</v>
      </c>
      <c r="F504" s="31" t="s">
        <v>89</v>
      </c>
      <c r="G504" s="31" t="s">
        <v>851</v>
      </c>
      <c r="H504" s="31" t="s">
        <v>91</v>
      </c>
      <c r="I504" s="31" t="s">
        <v>92</v>
      </c>
      <c r="J504" s="29" t="s">
        <v>137</v>
      </c>
      <c r="K504" s="32">
        <v>21208</v>
      </c>
      <c r="L504" s="32">
        <v>36168</v>
      </c>
      <c r="M504" s="29">
        <v>30</v>
      </c>
      <c r="N504" s="29" t="s">
        <v>81</v>
      </c>
      <c r="O504" s="33" t="s">
        <v>89</v>
      </c>
      <c r="P504" s="34" t="e">
        <f>CONCATENATE([1]!Tabela_FREQUENCIA_05_01_12[[#This Row],[QUANTITATIVO]]," - ",[1]!Tabela_FREQUENCIA_05_01_12[[#This Row],[GERÊNCIA]])</f>
        <v>#REF!</v>
      </c>
      <c r="Q504" s="29">
        <v>701</v>
      </c>
      <c r="R504" s="29" t="s">
        <v>2625</v>
      </c>
      <c r="S504" s="35">
        <v>4160501826</v>
      </c>
      <c r="T504" s="36">
        <v>46482331</v>
      </c>
      <c r="U504" s="37">
        <v>981647294</v>
      </c>
      <c r="V504" s="31" t="s">
        <v>2626</v>
      </c>
      <c r="W504" s="31" t="s">
        <v>2627</v>
      </c>
      <c r="X504" s="31" t="s">
        <v>925</v>
      </c>
      <c r="Y504" s="38">
        <v>8580330</v>
      </c>
    </row>
    <row r="505" spans="1:25" ht="135" x14ac:dyDescent="0.25">
      <c r="A505" s="48">
        <v>5219371</v>
      </c>
      <c r="B505" s="49" t="s">
        <v>52</v>
      </c>
      <c r="C505" s="50" t="s">
        <v>2628</v>
      </c>
      <c r="D505" s="49" t="s">
        <v>36</v>
      </c>
      <c r="E505" s="51" t="s">
        <v>2629</v>
      </c>
      <c r="F505" s="51" t="s">
        <v>56</v>
      </c>
      <c r="G505" s="51" t="s">
        <v>492</v>
      </c>
      <c r="H505" s="51" t="s">
        <v>393</v>
      </c>
      <c r="I505" s="51" t="s">
        <v>69</v>
      </c>
      <c r="J505" s="49" t="s">
        <v>43</v>
      </c>
      <c r="K505" s="52">
        <v>19287</v>
      </c>
      <c r="L505" s="52">
        <v>31573</v>
      </c>
      <c r="M505" s="49">
        <v>40</v>
      </c>
      <c r="N505" s="49" t="s">
        <v>93</v>
      </c>
      <c r="O505" s="51" t="s">
        <v>1216</v>
      </c>
      <c r="P505" s="53" t="e">
        <f>CONCATENATE([1]!Tabela_FREQUENCIA_05_01_12[[#This Row],[QUANTITATIVO]]," - ",[1]!Tabela_FREQUENCIA_05_01_12[[#This Row],[GERÊNCIA]])</f>
        <v>#REF!</v>
      </c>
      <c r="Q505" s="49">
        <v>321</v>
      </c>
      <c r="R505" s="49" t="s">
        <v>2630</v>
      </c>
      <c r="S505" s="54">
        <v>4303840840</v>
      </c>
      <c r="T505" s="55">
        <v>24612940</v>
      </c>
      <c r="U505" s="56">
        <v>953301688</v>
      </c>
      <c r="V505" s="51" t="s">
        <v>2631</v>
      </c>
      <c r="W505" s="51" t="s">
        <v>156</v>
      </c>
      <c r="X505" s="51" t="s">
        <v>64</v>
      </c>
      <c r="Y505" s="57">
        <v>7051090</v>
      </c>
    </row>
    <row r="506" spans="1:25" ht="90" x14ac:dyDescent="0.25">
      <c r="A506" s="103">
        <v>7794484</v>
      </c>
      <c r="B506" s="104" t="s">
        <v>66</v>
      </c>
      <c r="C506" s="105" t="s">
        <v>2632</v>
      </c>
      <c r="D506" s="104" t="s">
        <v>101</v>
      </c>
      <c r="E506" s="106" t="s">
        <v>2633</v>
      </c>
      <c r="F506" s="106" t="s">
        <v>2634</v>
      </c>
      <c r="G506" s="106"/>
      <c r="H506" s="106"/>
      <c r="I506" s="106" t="s">
        <v>895</v>
      </c>
      <c r="J506" s="104" t="s">
        <v>43</v>
      </c>
      <c r="K506" s="107">
        <v>24767</v>
      </c>
      <c r="L506" s="107">
        <v>33499</v>
      </c>
      <c r="M506" s="104">
        <v>30</v>
      </c>
      <c r="N506" s="104" t="s">
        <v>161</v>
      </c>
      <c r="O506" s="106" t="s">
        <v>2635</v>
      </c>
      <c r="P506" s="108" t="e">
        <f>CONCATENATE([1]!Tabela_FREQUENCIA_05_01_12[[#This Row],[QUANTITATIVO]]," - ",[1]!Tabela_FREQUENCIA_05_01_12[[#This Row],[GERÊNCIA]])</f>
        <v>#REF!</v>
      </c>
      <c r="Q506" s="104">
        <v>690</v>
      </c>
      <c r="R506" s="104" t="s">
        <v>2636</v>
      </c>
      <c r="S506" s="109">
        <v>11275458840</v>
      </c>
      <c r="T506" s="110"/>
      <c r="U506" s="111"/>
      <c r="V506" s="106" t="s">
        <v>2637</v>
      </c>
      <c r="W506" s="106" t="s">
        <v>1464</v>
      </c>
      <c r="X506" s="106" t="s">
        <v>142</v>
      </c>
      <c r="Y506" s="112">
        <v>2515000</v>
      </c>
    </row>
    <row r="507" spans="1:25" ht="105" x14ac:dyDescent="0.25">
      <c r="A507" s="39">
        <v>11420054</v>
      </c>
      <c r="B507" s="40" t="s">
        <v>66</v>
      </c>
      <c r="C507" s="41" t="s">
        <v>2638</v>
      </c>
      <c r="D507" s="40" t="s">
        <v>101</v>
      </c>
      <c r="E507" s="42" t="s">
        <v>2639</v>
      </c>
      <c r="F507" s="42" t="s">
        <v>1355</v>
      </c>
      <c r="G507" s="42" t="s">
        <v>317</v>
      </c>
      <c r="H507" s="42" t="s">
        <v>199</v>
      </c>
      <c r="I507" s="42" t="s">
        <v>92</v>
      </c>
      <c r="J507" s="40" t="s">
        <v>137</v>
      </c>
      <c r="K507" s="43">
        <v>25333</v>
      </c>
      <c r="L507" s="43">
        <v>39182</v>
      </c>
      <c r="M507" s="40">
        <v>30</v>
      </c>
      <c r="N507" s="40" t="s">
        <v>1724</v>
      </c>
      <c r="O507" s="33" t="s">
        <v>1355</v>
      </c>
      <c r="P507" s="34" t="e">
        <f>CONCATENATE([1]!Tabela_FREQUENCIA_05_01_12[[#This Row],[QUANTITATIVO]]," - ",[1]!Tabela_FREQUENCIA_05_01_12[[#This Row],[GERÊNCIA]])</f>
        <v>#REF!</v>
      </c>
      <c r="Q507" s="40">
        <v>892</v>
      </c>
      <c r="R507" s="40" t="s">
        <v>2640</v>
      </c>
      <c r="S507" s="44">
        <v>12945222809</v>
      </c>
      <c r="T507" s="45">
        <v>29372512</v>
      </c>
      <c r="U507" s="46">
        <v>983134561</v>
      </c>
      <c r="V507" s="42" t="s">
        <v>2641</v>
      </c>
      <c r="W507" s="42" t="s">
        <v>2642</v>
      </c>
      <c r="X507" s="42" t="s">
        <v>64</v>
      </c>
      <c r="Y507" s="47">
        <v>7051050</v>
      </c>
    </row>
    <row r="508" spans="1:25" ht="90" x14ac:dyDescent="0.25">
      <c r="A508" s="48">
        <v>9419172</v>
      </c>
      <c r="B508" s="49" t="s">
        <v>52</v>
      </c>
      <c r="C508" s="50" t="s">
        <v>2643</v>
      </c>
      <c r="D508" s="49" t="s">
        <v>54</v>
      </c>
      <c r="E508" s="51" t="s">
        <v>2644</v>
      </c>
      <c r="F508" s="51" t="s">
        <v>56</v>
      </c>
      <c r="G508" s="51"/>
      <c r="H508" s="51" t="s">
        <v>243</v>
      </c>
      <c r="I508" s="51" t="s">
        <v>42</v>
      </c>
      <c r="J508" s="49" t="s">
        <v>43</v>
      </c>
      <c r="K508" s="52">
        <v>21494</v>
      </c>
      <c r="L508" s="52">
        <v>34505</v>
      </c>
      <c r="M508" s="49">
        <v>30</v>
      </c>
      <c r="N508" s="49" t="s">
        <v>545</v>
      </c>
      <c r="O508" s="51" t="s">
        <v>1216</v>
      </c>
      <c r="P508" s="53" t="e">
        <f>CONCATENATE([1]!Tabela_FREQUENCIA_05_01_12[[#This Row],[QUANTITATIVO]]," - ",[1]!Tabela_FREQUENCIA_05_01_12[[#This Row],[GERÊNCIA]])</f>
        <v>#REF!</v>
      </c>
      <c r="Q508" s="49">
        <v>782</v>
      </c>
      <c r="R508" s="49" t="s">
        <v>2645</v>
      </c>
      <c r="S508" s="54">
        <v>92037801815</v>
      </c>
      <c r="T508" s="55">
        <v>24581003</v>
      </c>
      <c r="U508" s="56"/>
      <c r="V508" s="51" t="s">
        <v>2646</v>
      </c>
      <c r="W508" s="51" t="s">
        <v>2647</v>
      </c>
      <c r="X508" s="51" t="s">
        <v>64</v>
      </c>
      <c r="Y508" s="57">
        <v>7082270</v>
      </c>
    </row>
    <row r="509" spans="1:25" ht="105" x14ac:dyDescent="0.25">
      <c r="A509" s="39">
        <v>16143619</v>
      </c>
      <c r="B509" s="40" t="s">
        <v>52</v>
      </c>
      <c r="C509" s="41">
        <v>25473295</v>
      </c>
      <c r="D509" s="40" t="s">
        <v>52</v>
      </c>
      <c r="E509" s="42" t="s">
        <v>2648</v>
      </c>
      <c r="F509" s="42" t="s">
        <v>78</v>
      </c>
      <c r="G509" s="42" t="s">
        <v>79</v>
      </c>
      <c r="H509" s="42" t="s">
        <v>79</v>
      </c>
      <c r="I509" s="42" t="s">
        <v>80</v>
      </c>
      <c r="J509" s="40" t="s">
        <v>43</v>
      </c>
      <c r="K509" s="43">
        <v>26021</v>
      </c>
      <c r="L509" s="43">
        <v>41519</v>
      </c>
      <c r="M509" s="40">
        <v>30</v>
      </c>
      <c r="N509" s="40" t="s">
        <v>81</v>
      </c>
      <c r="O509" s="33" t="s">
        <v>78</v>
      </c>
      <c r="P509" s="34" t="e">
        <f>CONCATENATE([1]!Tabela_FREQUENCIA_05_01_12[[#This Row],[QUANTITATIVO]]," - ",[1]!Tabela_FREQUENCIA_05_01_12[[#This Row],[GERÊNCIA]])</f>
        <v>#REF!</v>
      </c>
      <c r="Q509" s="40">
        <v>183</v>
      </c>
      <c r="R509" s="40" t="s">
        <v>2649</v>
      </c>
      <c r="S509" s="44">
        <v>13418514863</v>
      </c>
      <c r="T509" s="45"/>
      <c r="U509" s="46" t="s">
        <v>2650</v>
      </c>
      <c r="V509" s="42" t="s">
        <v>2651</v>
      </c>
      <c r="W509" s="42" t="s">
        <v>2652</v>
      </c>
      <c r="X509" s="42" t="s">
        <v>142</v>
      </c>
      <c r="Y509" s="47">
        <v>2872040</v>
      </c>
    </row>
    <row r="510" spans="1:25" ht="90" x14ac:dyDescent="0.25">
      <c r="A510" s="28">
        <v>13427957</v>
      </c>
      <c r="B510" s="29" t="s">
        <v>66</v>
      </c>
      <c r="C510" s="30" t="s">
        <v>2653</v>
      </c>
      <c r="D510" s="29" t="s">
        <v>52</v>
      </c>
      <c r="E510" s="31" t="s">
        <v>2654</v>
      </c>
      <c r="F510" s="31" t="s">
        <v>89</v>
      </c>
      <c r="G510" s="31" t="s">
        <v>1209</v>
      </c>
      <c r="H510" s="31" t="s">
        <v>1209</v>
      </c>
      <c r="I510" s="31" t="s">
        <v>80</v>
      </c>
      <c r="J510" s="29" t="s">
        <v>137</v>
      </c>
      <c r="K510" s="32">
        <v>24281</v>
      </c>
      <c r="L510" s="32">
        <v>39426</v>
      </c>
      <c r="M510" s="29">
        <v>30</v>
      </c>
      <c r="N510" s="29" t="s">
        <v>209</v>
      </c>
      <c r="O510" s="33" t="s">
        <v>89</v>
      </c>
      <c r="P510" s="34" t="e">
        <f>CONCATENATE([1]!Tabela_FREQUENCIA_05_01_12[[#This Row],[QUANTITATIVO]]," - ",[1]!Tabela_FREQUENCIA_05_01_12[[#This Row],[GERÊNCIA]])</f>
        <v>#REF!</v>
      </c>
      <c r="Q510" s="29">
        <v>838</v>
      </c>
      <c r="R510" s="29" t="s">
        <v>2655</v>
      </c>
      <c r="S510" s="35">
        <v>8277332831</v>
      </c>
      <c r="T510" s="36">
        <v>20867651</v>
      </c>
      <c r="U510" s="37">
        <v>980287974</v>
      </c>
      <c r="V510" s="31" t="s">
        <v>2656</v>
      </c>
      <c r="W510" s="31" t="s">
        <v>2657</v>
      </c>
      <c r="X510" s="31" t="s">
        <v>64</v>
      </c>
      <c r="Y510" s="38">
        <v>7094190</v>
      </c>
    </row>
    <row r="511" spans="1:25" ht="120" x14ac:dyDescent="0.25">
      <c r="A511" s="48">
        <v>11673874</v>
      </c>
      <c r="B511" s="49" t="s">
        <v>52</v>
      </c>
      <c r="C511" s="50" t="s">
        <v>2658</v>
      </c>
      <c r="D511" s="49"/>
      <c r="E511" s="51" t="s">
        <v>2659</v>
      </c>
      <c r="F511" s="51" t="s">
        <v>89</v>
      </c>
      <c r="G511" s="51" t="s">
        <v>79</v>
      </c>
      <c r="H511" s="51" t="s">
        <v>79</v>
      </c>
      <c r="I511" s="51" t="s">
        <v>80</v>
      </c>
      <c r="J511" s="49" t="s">
        <v>137</v>
      </c>
      <c r="K511" s="52">
        <v>20947</v>
      </c>
      <c r="L511" s="52">
        <v>36451</v>
      </c>
      <c r="M511" s="49">
        <v>30</v>
      </c>
      <c r="N511" s="49"/>
      <c r="O511" s="51" t="s">
        <v>646</v>
      </c>
      <c r="P511" s="53" t="e">
        <f>CONCATENATE([1]!Tabela_FREQUENCIA_05_01_12[[#This Row],[QUANTITATIVO]]," - ",[1]!Tabela_FREQUENCIA_05_01_12[[#This Row],[GERÊNCIA]])</f>
        <v>#REF!</v>
      </c>
      <c r="Q511" s="49"/>
      <c r="R511" s="49" t="s">
        <v>2660</v>
      </c>
      <c r="S511" s="54">
        <v>92100120891</v>
      </c>
      <c r="T511" s="55">
        <v>29352663</v>
      </c>
      <c r="U511" s="56">
        <v>969610178</v>
      </c>
      <c r="V511" s="51" t="s">
        <v>2661</v>
      </c>
      <c r="W511" s="51" t="s">
        <v>2662</v>
      </c>
      <c r="X511" s="51" t="s">
        <v>142</v>
      </c>
      <c r="Y511" s="57">
        <v>5623020</v>
      </c>
    </row>
    <row r="512" spans="1:25" ht="120" x14ac:dyDescent="0.25">
      <c r="A512" s="28">
        <v>12572214</v>
      </c>
      <c r="B512" s="29" t="s">
        <v>52</v>
      </c>
      <c r="C512" s="30" t="s">
        <v>2663</v>
      </c>
      <c r="D512" s="29" t="s">
        <v>52</v>
      </c>
      <c r="E512" s="31" t="s">
        <v>2664</v>
      </c>
      <c r="F512" s="31" t="s">
        <v>89</v>
      </c>
      <c r="G512" s="31" t="s">
        <v>171</v>
      </c>
      <c r="H512" s="31" t="s">
        <v>171</v>
      </c>
      <c r="I512" s="31" t="s">
        <v>80</v>
      </c>
      <c r="J512" s="29" t="s">
        <v>137</v>
      </c>
      <c r="K512" s="32">
        <v>22376</v>
      </c>
      <c r="L512" s="32">
        <v>37846</v>
      </c>
      <c r="M512" s="29">
        <v>30</v>
      </c>
      <c r="N512" s="29" t="s">
        <v>81</v>
      </c>
      <c r="O512" s="33" t="s">
        <v>89</v>
      </c>
      <c r="P512" s="34" t="e">
        <f>CONCATENATE([1]!Tabela_FREQUENCIA_05_01_12[[#This Row],[QUANTITATIVO]]," - ",[1]!Tabela_FREQUENCIA_05_01_12[[#This Row],[GERÊNCIA]])</f>
        <v>#REF!</v>
      </c>
      <c r="Q512" s="29">
        <v>922</v>
      </c>
      <c r="R512" s="29" t="s">
        <v>2665</v>
      </c>
      <c r="S512" s="35">
        <v>8280392831</v>
      </c>
      <c r="T512" s="36">
        <v>28520131</v>
      </c>
      <c r="U512" s="37">
        <v>968808120</v>
      </c>
      <c r="V512" s="31" t="s">
        <v>2666</v>
      </c>
      <c r="W512" s="31" t="s">
        <v>1469</v>
      </c>
      <c r="X512" s="31" t="s">
        <v>64</v>
      </c>
      <c r="Y512" s="38">
        <v>8420000</v>
      </c>
    </row>
    <row r="513" spans="1:25" ht="90" x14ac:dyDescent="0.25">
      <c r="A513" s="39">
        <v>9579850</v>
      </c>
      <c r="B513" s="40" t="s">
        <v>66</v>
      </c>
      <c r="C513" s="41" t="s">
        <v>2667</v>
      </c>
      <c r="D513" s="40" t="s">
        <v>101</v>
      </c>
      <c r="E513" s="42" t="s">
        <v>2668</v>
      </c>
      <c r="F513" s="42" t="s">
        <v>89</v>
      </c>
      <c r="G513" s="42"/>
      <c r="H513" s="42"/>
      <c r="I513" s="42" t="s">
        <v>80</v>
      </c>
      <c r="J513" s="40" t="s">
        <v>137</v>
      </c>
      <c r="K513" s="43">
        <v>24369</v>
      </c>
      <c r="L513" s="43">
        <v>36346</v>
      </c>
      <c r="M513" s="40">
        <v>30</v>
      </c>
      <c r="N513" s="40" t="s">
        <v>93</v>
      </c>
      <c r="O513" s="33" t="s">
        <v>89</v>
      </c>
      <c r="P513" s="34" t="e">
        <f>CONCATENATE([1]!Tabela_FREQUENCIA_05_01_12[[#This Row],[QUANTITATIVO]]," - ",[1]!Tabela_FREQUENCIA_05_01_12[[#This Row],[GERÊNCIA]])</f>
        <v>#REF!</v>
      </c>
      <c r="Q513" s="40">
        <v>748</v>
      </c>
      <c r="R513" s="40" t="s">
        <v>2669</v>
      </c>
      <c r="S513" s="44">
        <v>11171338856</v>
      </c>
      <c r="T513" s="45">
        <v>49631701</v>
      </c>
      <c r="U513" s="46"/>
      <c r="V513" s="42" t="s">
        <v>2670</v>
      </c>
      <c r="W513" s="42" t="s">
        <v>156</v>
      </c>
      <c r="X513" s="42" t="s">
        <v>64</v>
      </c>
      <c r="Y513" s="47">
        <v>7050120</v>
      </c>
    </row>
    <row r="514" spans="1:25" ht="90" x14ac:dyDescent="0.25">
      <c r="A514" s="28">
        <v>8311109</v>
      </c>
      <c r="B514" s="29" t="s">
        <v>52</v>
      </c>
      <c r="C514" s="30" t="s">
        <v>2671</v>
      </c>
      <c r="D514" s="29" t="s">
        <v>101</v>
      </c>
      <c r="E514" s="31" t="s">
        <v>2672</v>
      </c>
      <c r="F514" s="31" t="s">
        <v>56</v>
      </c>
      <c r="G514" s="31" t="s">
        <v>1287</v>
      </c>
      <c r="H514" s="31" t="s">
        <v>605</v>
      </c>
      <c r="I514" s="31" t="s">
        <v>69</v>
      </c>
      <c r="J514" s="29" t="s">
        <v>43</v>
      </c>
      <c r="K514" s="32">
        <v>21800</v>
      </c>
      <c r="L514" s="32">
        <v>33841</v>
      </c>
      <c r="M514" s="29">
        <v>30</v>
      </c>
      <c r="N514" s="29" t="s">
        <v>60</v>
      </c>
      <c r="O514" s="33" t="s">
        <v>56</v>
      </c>
      <c r="P514" s="34" t="e">
        <f>CONCATENATE([1]!Tabela_FREQUENCIA_05_01_12[[#This Row],[QUANTITATIVO]]," - ",[1]!Tabela_FREQUENCIA_05_01_12[[#This Row],[GERÊNCIA]])</f>
        <v>#REF!</v>
      </c>
      <c r="Q514" s="29">
        <v>101</v>
      </c>
      <c r="R514" s="29" t="s">
        <v>2673</v>
      </c>
      <c r="S514" s="35">
        <v>981180809</v>
      </c>
      <c r="T514" s="36">
        <v>24068326</v>
      </c>
      <c r="U514" s="37">
        <v>998910916</v>
      </c>
      <c r="V514" s="31" t="s">
        <v>2674</v>
      </c>
      <c r="W514" s="31" t="s">
        <v>524</v>
      </c>
      <c r="X514" s="31" t="s">
        <v>64</v>
      </c>
      <c r="Y514" s="38">
        <v>7192170</v>
      </c>
    </row>
    <row r="515" spans="1:25" ht="75" x14ac:dyDescent="0.25">
      <c r="A515" s="103">
        <v>7338910</v>
      </c>
      <c r="B515" s="104" t="s">
        <v>52</v>
      </c>
      <c r="C515" s="105" t="s">
        <v>2675</v>
      </c>
      <c r="D515" s="104" t="s">
        <v>66</v>
      </c>
      <c r="E515" s="106" t="s">
        <v>2676</v>
      </c>
      <c r="F515" s="106" t="s">
        <v>135</v>
      </c>
      <c r="G515" s="106"/>
      <c r="H515" s="106"/>
      <c r="I515" s="106" t="s">
        <v>895</v>
      </c>
      <c r="J515" s="104" t="s">
        <v>106</v>
      </c>
      <c r="K515" s="107">
        <v>26043</v>
      </c>
      <c r="L515" s="107">
        <v>33217</v>
      </c>
      <c r="M515" s="104">
        <v>40</v>
      </c>
      <c r="N515" s="104"/>
      <c r="O515" s="106" t="s">
        <v>2677</v>
      </c>
      <c r="P515" s="108" t="e">
        <f>CONCATENATE([1]!Tabela_FREQUENCIA_05_01_12[[#This Row],[QUANTITATIVO]]," - ",[1]!Tabela_FREQUENCIA_05_01_12[[#This Row],[GERÊNCIA]])</f>
        <v>#REF!</v>
      </c>
      <c r="Q515" s="104">
        <v>126</v>
      </c>
      <c r="R515" s="104" t="s">
        <v>2678</v>
      </c>
      <c r="S515" s="109">
        <v>14536776826</v>
      </c>
      <c r="T515" s="110">
        <v>24024625</v>
      </c>
      <c r="U515" s="111"/>
      <c r="V515" s="106" t="s">
        <v>2679</v>
      </c>
      <c r="W515" s="106" t="s">
        <v>2680</v>
      </c>
      <c r="X515" s="106" t="s">
        <v>64</v>
      </c>
      <c r="Y515" s="112">
        <v>7141110</v>
      </c>
    </row>
    <row r="516" spans="1:25" ht="90" x14ac:dyDescent="0.25">
      <c r="A516" s="28">
        <v>16719876</v>
      </c>
      <c r="B516" s="29">
        <v>1</v>
      </c>
      <c r="C516" s="30">
        <v>29510006</v>
      </c>
      <c r="D516" s="29">
        <v>0</v>
      </c>
      <c r="E516" s="31" t="s">
        <v>2681</v>
      </c>
      <c r="F516" s="31" t="s">
        <v>78</v>
      </c>
      <c r="G516" s="31"/>
      <c r="H516" s="31"/>
      <c r="I516" s="31" t="s">
        <v>59</v>
      </c>
      <c r="J516" s="29" t="s">
        <v>43</v>
      </c>
      <c r="K516" s="32">
        <v>29060</v>
      </c>
      <c r="L516" s="32">
        <v>42562</v>
      </c>
      <c r="M516" s="29">
        <v>30</v>
      </c>
      <c r="N516" s="32" t="s">
        <v>93</v>
      </c>
      <c r="O516" s="33" t="s">
        <v>78</v>
      </c>
      <c r="P516" s="34" t="e">
        <f>CONCATENATE([1]!Tabela_FREQUENCIA_05_01_12[[#This Row],[QUANTITATIVO]]," - ",[1]!Tabela_FREQUENCIA_05_01_12[[#This Row],[GERÊNCIA]])</f>
        <v>#REF!</v>
      </c>
      <c r="Q516" s="30"/>
      <c r="R516" s="29">
        <v>13071059891</v>
      </c>
      <c r="S516" s="35">
        <v>27649257860</v>
      </c>
      <c r="T516" s="36">
        <v>43322953</v>
      </c>
      <c r="U516" s="37">
        <v>994418925</v>
      </c>
      <c r="V516" s="97" t="s">
        <v>2682</v>
      </c>
      <c r="W516" s="31" t="s">
        <v>2683</v>
      </c>
      <c r="X516" s="31" t="s">
        <v>2684</v>
      </c>
      <c r="Y516" s="38">
        <v>9761110</v>
      </c>
    </row>
    <row r="517" spans="1:25" ht="90" x14ac:dyDescent="0.25">
      <c r="A517" s="39">
        <v>11932004</v>
      </c>
      <c r="B517" s="40" t="s">
        <v>38</v>
      </c>
      <c r="C517" s="41" t="s">
        <v>2685</v>
      </c>
      <c r="D517" s="40" t="s">
        <v>66</v>
      </c>
      <c r="E517" s="42" t="s">
        <v>2686</v>
      </c>
      <c r="F517" s="42" t="s">
        <v>89</v>
      </c>
      <c r="G517" s="42"/>
      <c r="H517" s="42"/>
      <c r="I517" s="42" t="s">
        <v>80</v>
      </c>
      <c r="J517" s="40" t="s">
        <v>43</v>
      </c>
      <c r="K517" s="43">
        <v>28128</v>
      </c>
      <c r="L517" s="43">
        <v>40878</v>
      </c>
      <c r="M517" s="40">
        <v>30</v>
      </c>
      <c r="N517" s="40" t="s">
        <v>81</v>
      </c>
      <c r="O517" s="33" t="s">
        <v>89</v>
      </c>
      <c r="P517" s="34" t="e">
        <f>CONCATENATE([1]!Tabela_FREQUENCIA_05_01_12[[#This Row],[QUANTITATIVO]]," - ",[1]!Tabela_FREQUENCIA_05_01_12[[#This Row],[GERÊNCIA]])</f>
        <v>#REF!</v>
      </c>
      <c r="Q517" s="40">
        <v>1131</v>
      </c>
      <c r="R517" s="40" t="s">
        <v>2687</v>
      </c>
      <c r="S517" s="44">
        <v>18169718805</v>
      </c>
      <c r="T517" s="45">
        <v>27439345</v>
      </c>
      <c r="U517" s="46">
        <v>992436372</v>
      </c>
      <c r="V517" s="42" t="s">
        <v>2688</v>
      </c>
      <c r="W517" s="42" t="s">
        <v>2689</v>
      </c>
      <c r="X517" s="42" t="s">
        <v>142</v>
      </c>
      <c r="Y517" s="47">
        <v>3479160</v>
      </c>
    </row>
    <row r="518" spans="1:25" ht="90" x14ac:dyDescent="0.25">
      <c r="A518" s="28">
        <v>6949083</v>
      </c>
      <c r="B518" s="29" t="s">
        <v>52</v>
      </c>
      <c r="C518" s="30" t="s">
        <v>2690</v>
      </c>
      <c r="D518" s="29" t="s">
        <v>175</v>
      </c>
      <c r="E518" s="31" t="s">
        <v>2691</v>
      </c>
      <c r="F518" s="31" t="s">
        <v>943</v>
      </c>
      <c r="G518" s="31" t="s">
        <v>243</v>
      </c>
      <c r="H518" s="31" t="s">
        <v>243</v>
      </c>
      <c r="I518" s="31" t="s">
        <v>42</v>
      </c>
      <c r="J518" s="29" t="s">
        <v>106</v>
      </c>
      <c r="K518" s="32">
        <v>23227</v>
      </c>
      <c r="L518" s="32">
        <v>32834</v>
      </c>
      <c r="M518" s="29">
        <v>30</v>
      </c>
      <c r="N518" s="29" t="s">
        <v>161</v>
      </c>
      <c r="O518" s="33" t="s">
        <v>943</v>
      </c>
      <c r="P518" s="34" t="e">
        <f>CONCATENATE([1]!Tabela_FREQUENCIA_05_01_12[[#This Row],[QUANTITATIVO]]," - ",[1]!Tabela_FREQUENCIA_05_01_12[[#This Row],[GERÊNCIA]])</f>
        <v>#REF!</v>
      </c>
      <c r="Q518" s="29">
        <v>640</v>
      </c>
      <c r="R518" s="29" t="s">
        <v>2692</v>
      </c>
      <c r="S518" s="35">
        <v>4803794839</v>
      </c>
      <c r="T518" s="36">
        <v>24403192</v>
      </c>
      <c r="U518" s="37">
        <v>991617385</v>
      </c>
      <c r="V518" s="31" t="s">
        <v>2693</v>
      </c>
      <c r="W518" s="31" t="s">
        <v>2694</v>
      </c>
      <c r="X518" s="31" t="s">
        <v>64</v>
      </c>
      <c r="Y518" s="38">
        <v>7114420</v>
      </c>
    </row>
    <row r="519" spans="1:25" ht="75" x14ac:dyDescent="0.25">
      <c r="A519" s="58">
        <v>8392146</v>
      </c>
      <c r="B519" s="49" t="s">
        <v>52</v>
      </c>
      <c r="C519" s="50" t="s">
        <v>2695</v>
      </c>
      <c r="D519" s="49" t="s">
        <v>101</v>
      </c>
      <c r="E519" s="51" t="s">
        <v>2696</v>
      </c>
      <c r="F519" s="51" t="s">
        <v>135</v>
      </c>
      <c r="G519" s="51" t="s">
        <v>2697</v>
      </c>
      <c r="H519" s="51" t="s">
        <v>114</v>
      </c>
      <c r="I519" s="51" t="s">
        <v>115</v>
      </c>
      <c r="J519" s="49" t="s">
        <v>106</v>
      </c>
      <c r="K519" s="52">
        <v>23297</v>
      </c>
      <c r="L519" s="52">
        <v>33858</v>
      </c>
      <c r="M519" s="49">
        <v>30</v>
      </c>
      <c r="N519" s="49" t="s">
        <v>324</v>
      </c>
      <c r="O519" s="51" t="s">
        <v>1388</v>
      </c>
      <c r="P519" s="53" t="e">
        <f>CONCATENATE([1]!Tabela_FREQUENCIA_05_01_12[[#This Row],[QUANTITATIVO]]," - ",[1]!Tabela_FREQUENCIA_05_01_12[[#This Row],[GERÊNCIA]])</f>
        <v>#REF!</v>
      </c>
      <c r="Q519" s="49">
        <v>573</v>
      </c>
      <c r="R519" s="49" t="s">
        <v>2698</v>
      </c>
      <c r="S519" s="54">
        <v>2822446890</v>
      </c>
      <c r="T519" s="55">
        <v>20888783</v>
      </c>
      <c r="U519" s="56">
        <v>963990242</v>
      </c>
      <c r="V519" s="51" t="s">
        <v>2699</v>
      </c>
      <c r="W519" s="51" t="s">
        <v>2103</v>
      </c>
      <c r="X519" s="51" t="s">
        <v>64</v>
      </c>
      <c r="Y519" s="57">
        <v>7175140</v>
      </c>
    </row>
    <row r="520" spans="1:25" ht="120" x14ac:dyDescent="0.25">
      <c r="A520" s="28">
        <v>9133811</v>
      </c>
      <c r="B520" s="29" t="s">
        <v>52</v>
      </c>
      <c r="C520" s="30" t="s">
        <v>2700</v>
      </c>
      <c r="D520" s="29" t="s">
        <v>54</v>
      </c>
      <c r="E520" s="31" t="s">
        <v>2701</v>
      </c>
      <c r="F520" s="31" t="s">
        <v>56</v>
      </c>
      <c r="G520" s="31" t="s">
        <v>587</v>
      </c>
      <c r="H520" s="31" t="s">
        <v>587</v>
      </c>
      <c r="I520" s="31" t="s">
        <v>588</v>
      </c>
      <c r="J520" s="29" t="s">
        <v>43</v>
      </c>
      <c r="K520" s="32">
        <v>23859</v>
      </c>
      <c r="L520" s="32">
        <v>34304</v>
      </c>
      <c r="M520" s="29">
        <v>30</v>
      </c>
      <c r="N520" s="29" t="s">
        <v>405</v>
      </c>
      <c r="O520" s="33" t="s">
        <v>56</v>
      </c>
      <c r="P520" s="34" t="e">
        <f>CONCATENATE([1]!Tabela_FREQUENCIA_05_01_12[[#This Row],[QUANTITATIVO]]," - ",[1]!Tabela_FREQUENCIA_05_01_12[[#This Row],[GERÊNCIA]])</f>
        <v>#REF!</v>
      </c>
      <c r="Q520" s="29">
        <v>384</v>
      </c>
      <c r="R520" s="29" t="s">
        <v>2702</v>
      </c>
      <c r="S520" s="35">
        <v>52396568604</v>
      </c>
      <c r="T520" s="36"/>
      <c r="U520" s="37">
        <v>967621188</v>
      </c>
      <c r="V520" s="31" t="s">
        <v>2703</v>
      </c>
      <c r="W520" s="31" t="s">
        <v>468</v>
      </c>
      <c r="X520" s="31" t="s">
        <v>64</v>
      </c>
      <c r="Y520" s="38">
        <v>7132300</v>
      </c>
    </row>
    <row r="521" spans="1:25" ht="75" x14ac:dyDescent="0.25">
      <c r="A521" s="39">
        <v>7659260</v>
      </c>
      <c r="B521" s="40" t="s">
        <v>52</v>
      </c>
      <c r="C521" s="41" t="s">
        <v>2704</v>
      </c>
      <c r="D521" s="40" t="s">
        <v>66</v>
      </c>
      <c r="E521" s="42" t="s">
        <v>2705</v>
      </c>
      <c r="F521" s="42" t="s">
        <v>56</v>
      </c>
      <c r="G521" s="42" t="s">
        <v>41</v>
      </c>
      <c r="H521" s="42" t="s">
        <v>41</v>
      </c>
      <c r="I521" s="42" t="s">
        <v>42</v>
      </c>
      <c r="J521" s="40" t="s">
        <v>106</v>
      </c>
      <c r="K521" s="43">
        <v>20347</v>
      </c>
      <c r="L521" s="43">
        <v>33414</v>
      </c>
      <c r="M521" s="40">
        <v>30</v>
      </c>
      <c r="N521" s="40" t="s">
        <v>545</v>
      </c>
      <c r="O521" s="33" t="s">
        <v>56</v>
      </c>
      <c r="P521" s="34" t="e">
        <f>CONCATENATE([1]!Tabela_FREQUENCIA_05_01_12[[#This Row],[QUANTITATIVO]]," - ",[1]!Tabela_FREQUENCIA_05_01_12[[#This Row],[GERÊNCIA]])</f>
        <v>#REF!</v>
      </c>
      <c r="Q521" s="40">
        <v>161</v>
      </c>
      <c r="R521" s="40" t="s">
        <v>2706</v>
      </c>
      <c r="S521" s="44">
        <v>2723302806</v>
      </c>
      <c r="T521" s="45">
        <v>24097462</v>
      </c>
      <c r="U521" s="46"/>
      <c r="V521" s="42" t="s">
        <v>2707</v>
      </c>
      <c r="W521" s="42" t="s">
        <v>156</v>
      </c>
      <c r="X521" s="42" t="s">
        <v>64</v>
      </c>
      <c r="Y521" s="47">
        <v>7062010</v>
      </c>
    </row>
    <row r="522" spans="1:25" ht="120" x14ac:dyDescent="0.25">
      <c r="A522" s="79">
        <v>11757589</v>
      </c>
      <c r="B522" s="80" t="s">
        <v>38</v>
      </c>
      <c r="C522" s="81" t="s">
        <v>2708</v>
      </c>
      <c r="D522" s="80" t="s">
        <v>38</v>
      </c>
      <c r="E522" s="82" t="s">
        <v>2709</v>
      </c>
      <c r="F522" s="82" t="s">
        <v>323</v>
      </c>
      <c r="G522" s="82" t="s">
        <v>136</v>
      </c>
      <c r="H522" s="82" t="s">
        <v>136</v>
      </c>
      <c r="I522" s="82" t="s">
        <v>115</v>
      </c>
      <c r="J522" s="80" t="s">
        <v>43</v>
      </c>
      <c r="K522" s="83">
        <v>17529</v>
      </c>
      <c r="L522" s="83">
        <v>36528</v>
      </c>
      <c r="M522" s="80">
        <v>30</v>
      </c>
      <c r="N522" s="80" t="s">
        <v>60</v>
      </c>
      <c r="O522" s="82" t="s">
        <v>2710</v>
      </c>
      <c r="P522" s="84" t="e">
        <f>CONCATENATE([1]!Tabela_FREQUENCIA_05_01_12[[#This Row],[QUANTITATIVO]]," - ",[1]!Tabela_FREQUENCIA_05_01_12[[#This Row],[GERÊNCIA]])</f>
        <v>#REF!</v>
      </c>
      <c r="Q522" s="80">
        <v>834</v>
      </c>
      <c r="R522" s="80" t="s">
        <v>2711</v>
      </c>
      <c r="S522" s="85">
        <v>8271984853</v>
      </c>
      <c r="T522" s="86">
        <v>69501250</v>
      </c>
      <c r="U522" s="87">
        <v>93944174</v>
      </c>
      <c r="V522" s="82" t="s">
        <v>2712</v>
      </c>
      <c r="W522" s="82" t="s">
        <v>1096</v>
      </c>
      <c r="X522" s="82" t="s">
        <v>142</v>
      </c>
      <c r="Y522" s="88">
        <v>2020050</v>
      </c>
    </row>
    <row r="523" spans="1:25" ht="105" x14ac:dyDescent="0.25">
      <c r="A523" s="39">
        <v>12957677</v>
      </c>
      <c r="B523" s="40" t="s">
        <v>38</v>
      </c>
      <c r="C523" s="41">
        <v>47747722</v>
      </c>
      <c r="D523" s="40">
        <v>4</v>
      </c>
      <c r="E523" s="42" t="s">
        <v>2713</v>
      </c>
      <c r="F523" s="42" t="s">
        <v>78</v>
      </c>
      <c r="G523" s="42" t="s">
        <v>171</v>
      </c>
      <c r="H523" s="42" t="s">
        <v>171</v>
      </c>
      <c r="I523" s="42" t="s">
        <v>80</v>
      </c>
      <c r="J523" s="40" t="s">
        <v>43</v>
      </c>
      <c r="K523" s="43">
        <v>25734</v>
      </c>
      <c r="L523" s="43">
        <v>41848</v>
      </c>
      <c r="M523" s="40">
        <v>30</v>
      </c>
      <c r="N523" s="40" t="s">
        <v>294</v>
      </c>
      <c r="O523" s="33" t="s">
        <v>78</v>
      </c>
      <c r="P523" s="34" t="e">
        <f>CONCATENATE([1]!Tabela_FREQUENCIA_05_01_12[[#This Row],[QUANTITATIVO]]," - ",[1]!Tabela_FREQUENCIA_05_01_12[[#This Row],[GERÊNCIA]])</f>
        <v>#REF!</v>
      </c>
      <c r="Q523" s="40">
        <v>799</v>
      </c>
      <c r="R523" s="40" t="s">
        <v>2714</v>
      </c>
      <c r="S523" s="44">
        <v>61197513515</v>
      </c>
      <c r="T523" s="45">
        <v>46388521</v>
      </c>
      <c r="U523" s="46">
        <v>976389746</v>
      </c>
      <c r="V523" s="42" t="s">
        <v>2715</v>
      </c>
      <c r="W523" s="42" t="s">
        <v>2716</v>
      </c>
      <c r="X523" s="42" t="s">
        <v>2717</v>
      </c>
      <c r="Y523" s="47">
        <v>8551440</v>
      </c>
    </row>
    <row r="524" spans="1:25" ht="90" x14ac:dyDescent="0.25">
      <c r="A524" s="28">
        <v>8307003</v>
      </c>
      <c r="B524" s="29" t="s">
        <v>66</v>
      </c>
      <c r="C524" s="30" t="s">
        <v>2718</v>
      </c>
      <c r="D524" s="29" t="s">
        <v>573</v>
      </c>
      <c r="E524" s="138" t="s">
        <v>2719</v>
      </c>
      <c r="F524" s="31" t="s">
        <v>197</v>
      </c>
      <c r="G524" s="31" t="s">
        <v>783</v>
      </c>
      <c r="H524" s="31" t="s">
        <v>783</v>
      </c>
      <c r="I524" s="31" t="s">
        <v>223</v>
      </c>
      <c r="J524" s="29" t="s">
        <v>106</v>
      </c>
      <c r="K524" s="139">
        <v>23481</v>
      </c>
      <c r="L524" s="139">
        <v>33827</v>
      </c>
      <c r="M524" s="140">
        <v>20</v>
      </c>
      <c r="N524" s="140" t="s">
        <v>1063</v>
      </c>
      <c r="O524" s="33" t="s">
        <v>197</v>
      </c>
      <c r="P524" s="34" t="e">
        <f>CONCATENATE([1]!Tabela_FREQUENCIA_05_01_12[[#This Row],[QUANTITATIVO]]," - ",[1]!Tabela_FREQUENCIA_05_01_12[[#This Row],[GERÊNCIA]])</f>
        <v>#REF!</v>
      </c>
      <c r="Q524" s="29">
        <v>260</v>
      </c>
      <c r="R524" s="29" t="s">
        <v>2720</v>
      </c>
      <c r="S524" s="141">
        <v>49418742691</v>
      </c>
      <c r="T524" s="142">
        <v>24681329</v>
      </c>
      <c r="U524" s="143">
        <v>996141045</v>
      </c>
      <c r="V524" s="138" t="s">
        <v>2721</v>
      </c>
      <c r="W524" s="138" t="s">
        <v>2722</v>
      </c>
      <c r="X524" s="138" t="s">
        <v>64</v>
      </c>
      <c r="Y524" s="144">
        <v>7090160</v>
      </c>
    </row>
    <row r="525" spans="1:25" ht="75" x14ac:dyDescent="0.25">
      <c r="A525" s="39">
        <v>3726241</v>
      </c>
      <c r="B525" s="40" t="s">
        <v>66</v>
      </c>
      <c r="C525" s="41" t="s">
        <v>2723</v>
      </c>
      <c r="D525" s="40" t="s">
        <v>206</v>
      </c>
      <c r="E525" s="145" t="s">
        <v>2724</v>
      </c>
      <c r="F525" s="42" t="s">
        <v>229</v>
      </c>
      <c r="G525" s="42" t="s">
        <v>236</v>
      </c>
      <c r="H525" s="42" t="s">
        <v>237</v>
      </c>
      <c r="I525" s="42" t="s">
        <v>92</v>
      </c>
      <c r="J525" s="40" t="s">
        <v>137</v>
      </c>
      <c r="K525" s="146">
        <v>22428</v>
      </c>
      <c r="L525" s="146">
        <v>36052</v>
      </c>
      <c r="M525" s="147">
        <v>30</v>
      </c>
      <c r="N525" s="147" t="s">
        <v>545</v>
      </c>
      <c r="O525" s="33" t="s">
        <v>229</v>
      </c>
      <c r="P525" s="34" t="e">
        <f>CONCATENATE([1]!Tabela_FREQUENCIA_05_01_12[[#This Row],[QUANTITATIVO]]," - ",[1]!Tabela_FREQUENCIA_05_01_12[[#This Row],[GERÊNCIA]])</f>
        <v>#REF!</v>
      </c>
      <c r="Q525" s="40">
        <v>319</v>
      </c>
      <c r="R525" s="40" t="s">
        <v>2725</v>
      </c>
      <c r="S525" s="148">
        <v>2738788831</v>
      </c>
      <c r="T525" s="149">
        <v>37748520</v>
      </c>
      <c r="U525" s="150">
        <v>989633525</v>
      </c>
      <c r="V525" s="145" t="s">
        <v>2726</v>
      </c>
      <c r="W525" s="145" t="s">
        <v>1060</v>
      </c>
      <c r="X525" s="145" t="s">
        <v>142</v>
      </c>
      <c r="Y525" s="151">
        <v>2277080</v>
      </c>
    </row>
    <row r="526" spans="1:25" ht="105" x14ac:dyDescent="0.25">
      <c r="A526" s="131">
        <v>7284603</v>
      </c>
      <c r="B526" s="80" t="s">
        <v>52</v>
      </c>
      <c r="C526" s="81" t="s">
        <v>2727</v>
      </c>
      <c r="D526" s="80"/>
      <c r="E526" s="82" t="s">
        <v>2728</v>
      </c>
      <c r="F526" s="82" t="s">
        <v>103</v>
      </c>
      <c r="G526" s="82"/>
      <c r="H526" s="82" t="s">
        <v>41</v>
      </c>
      <c r="I526" s="82" t="s">
        <v>42</v>
      </c>
      <c r="J526" s="80" t="s">
        <v>106</v>
      </c>
      <c r="K526" s="83">
        <v>24963</v>
      </c>
      <c r="L526" s="83">
        <v>32672</v>
      </c>
      <c r="M526" s="80">
        <v>30</v>
      </c>
      <c r="N526" s="80" t="s">
        <v>405</v>
      </c>
      <c r="O526" s="82" t="s">
        <v>2729</v>
      </c>
      <c r="P526" s="84" t="e">
        <f>CONCATENATE([1]!Tabela_FREQUENCIA_05_01_12[[#This Row],[QUANTITATIVO]]," - ",[1]!Tabela_FREQUENCIA_05_01_12[[#This Row],[GERÊNCIA]])</f>
        <v>#REF!</v>
      </c>
      <c r="Q526" s="80">
        <v>517</v>
      </c>
      <c r="R526" s="80">
        <v>12086534673</v>
      </c>
      <c r="S526" s="85">
        <v>12317372809</v>
      </c>
      <c r="T526" s="86">
        <v>20879111</v>
      </c>
      <c r="U526" s="87"/>
      <c r="V526" s="82" t="s">
        <v>2730</v>
      </c>
      <c r="W526" s="82" t="s">
        <v>948</v>
      </c>
      <c r="X526" s="82" t="s">
        <v>64</v>
      </c>
      <c r="Y526" s="88">
        <v>7151380</v>
      </c>
    </row>
    <row r="527" spans="1:25" ht="90" x14ac:dyDescent="0.25">
      <c r="A527" s="39">
        <v>6923720</v>
      </c>
      <c r="B527" s="40" t="s">
        <v>38</v>
      </c>
      <c r="C527" s="41" t="s">
        <v>2731</v>
      </c>
      <c r="D527" s="40" t="s">
        <v>49</v>
      </c>
      <c r="E527" s="42" t="s">
        <v>2732</v>
      </c>
      <c r="F527" s="42" t="s">
        <v>229</v>
      </c>
      <c r="G527" s="42" t="s">
        <v>944</v>
      </c>
      <c r="H527" s="42" t="s">
        <v>945</v>
      </c>
      <c r="I527" s="42" t="s">
        <v>92</v>
      </c>
      <c r="J527" s="40" t="s">
        <v>137</v>
      </c>
      <c r="K527" s="43">
        <v>21233</v>
      </c>
      <c r="L527" s="43">
        <v>35338</v>
      </c>
      <c r="M527" s="40">
        <v>30</v>
      </c>
      <c r="N527" s="40" t="s">
        <v>2733</v>
      </c>
      <c r="O527" s="33" t="s">
        <v>229</v>
      </c>
      <c r="P527" s="34" t="e">
        <f>CONCATENATE([1]!Tabela_FREQUENCIA_05_01_12[[#This Row],[QUANTITATIVO]]," - ",[1]!Tabela_FREQUENCIA_05_01_12[[#This Row],[GERÊNCIA]])</f>
        <v>#REF!</v>
      </c>
      <c r="Q527" s="40">
        <v>643</v>
      </c>
      <c r="R527" s="40" t="s">
        <v>2734</v>
      </c>
      <c r="S527" s="44">
        <v>12919454404</v>
      </c>
      <c r="T527" s="45">
        <v>24434556</v>
      </c>
      <c r="U527" s="46">
        <v>992319151</v>
      </c>
      <c r="V527" s="42" t="s">
        <v>2735</v>
      </c>
      <c r="W527" s="42" t="s">
        <v>892</v>
      </c>
      <c r="X527" s="42" t="s">
        <v>64</v>
      </c>
      <c r="Y527" s="47">
        <v>7174000</v>
      </c>
    </row>
    <row r="528" spans="1:25" ht="90" x14ac:dyDescent="0.25">
      <c r="A528" s="48">
        <v>8172936</v>
      </c>
      <c r="B528" s="49">
        <v>1</v>
      </c>
      <c r="C528" s="50">
        <v>16729721</v>
      </c>
      <c r="D528" s="49">
        <v>1</v>
      </c>
      <c r="E528" s="152" t="s">
        <v>2736</v>
      </c>
      <c r="F528" s="51" t="s">
        <v>135</v>
      </c>
      <c r="G528" s="51"/>
      <c r="H528" s="51"/>
      <c r="I528" s="152" t="s">
        <v>69</v>
      </c>
      <c r="J528" s="49" t="s">
        <v>106</v>
      </c>
      <c r="K528" s="153">
        <v>23282</v>
      </c>
      <c r="L528" s="153">
        <v>38261</v>
      </c>
      <c r="M528" s="154">
        <v>30</v>
      </c>
      <c r="N528" s="154" t="s">
        <v>60</v>
      </c>
      <c r="O528" s="51" t="s">
        <v>1388</v>
      </c>
      <c r="P528" s="53" t="e">
        <f>CONCATENATE([1]!Tabela_FREQUENCIA_05_01_12[[#This Row],[QUANTITATIVO]]," - ",[1]!Tabela_FREQUENCIA_05_01_12[[#This Row],[GERÊNCIA]])</f>
        <v>#REF!</v>
      </c>
      <c r="Q528" s="49"/>
      <c r="R528" s="49">
        <v>12072210269</v>
      </c>
      <c r="S528" s="154" t="s">
        <v>2737</v>
      </c>
      <c r="T528" s="155" t="s">
        <v>2738</v>
      </c>
      <c r="U528" s="154"/>
      <c r="V528" s="152" t="s">
        <v>2739</v>
      </c>
      <c r="W528" s="152" t="s">
        <v>2740</v>
      </c>
      <c r="X528" s="152" t="s">
        <v>142</v>
      </c>
      <c r="Y528" s="156" t="s">
        <v>2741</v>
      </c>
    </row>
    <row r="529" spans="1:25" ht="135" x14ac:dyDescent="0.25">
      <c r="A529" s="58">
        <v>4910849</v>
      </c>
      <c r="B529" s="49" t="s">
        <v>52</v>
      </c>
      <c r="C529" s="50" t="s">
        <v>2742</v>
      </c>
      <c r="D529" s="49" t="s">
        <v>36</v>
      </c>
      <c r="E529" s="51" t="s">
        <v>2743</v>
      </c>
      <c r="F529" s="51" t="s">
        <v>56</v>
      </c>
      <c r="G529" s="51" t="s">
        <v>2744</v>
      </c>
      <c r="H529" s="51" t="s">
        <v>124</v>
      </c>
      <c r="I529" s="51" t="s">
        <v>80</v>
      </c>
      <c r="J529" s="49" t="s">
        <v>43</v>
      </c>
      <c r="K529" s="52">
        <v>18849</v>
      </c>
      <c r="L529" s="52">
        <v>31258</v>
      </c>
      <c r="M529" s="49">
        <v>30</v>
      </c>
      <c r="N529" s="49" t="s">
        <v>60</v>
      </c>
      <c r="O529" s="51" t="s">
        <v>71</v>
      </c>
      <c r="P529" s="53" t="e">
        <f>CONCATENATE([1]!Tabela_FREQUENCIA_05_01_12[[#This Row],[QUANTITATIVO]]," - ",[1]!Tabela_FREQUENCIA_05_01_12[[#This Row],[GERÊNCIA]])</f>
        <v>#REF!</v>
      </c>
      <c r="Q529" s="49">
        <v>21</v>
      </c>
      <c r="R529" s="49" t="s">
        <v>2745</v>
      </c>
      <c r="S529" s="54">
        <v>7597615825</v>
      </c>
      <c r="T529" s="55">
        <v>23582897</v>
      </c>
      <c r="U529" s="56">
        <v>979604722</v>
      </c>
      <c r="V529" s="51" t="s">
        <v>2746</v>
      </c>
      <c r="W529" s="51" t="s">
        <v>156</v>
      </c>
      <c r="X529" s="51" t="s">
        <v>64</v>
      </c>
      <c r="Y529" s="57">
        <v>7051090</v>
      </c>
    </row>
    <row r="530" spans="1:25" ht="90" x14ac:dyDescent="0.25">
      <c r="A530" s="28">
        <v>10276270</v>
      </c>
      <c r="B530" s="29" t="s">
        <v>38</v>
      </c>
      <c r="C530" s="30" t="s">
        <v>2747</v>
      </c>
      <c r="D530" s="29" t="s">
        <v>52</v>
      </c>
      <c r="E530" s="31" t="s">
        <v>2748</v>
      </c>
      <c r="F530" s="31" t="s">
        <v>229</v>
      </c>
      <c r="G530" s="31" t="s">
        <v>424</v>
      </c>
      <c r="H530" s="31" t="s">
        <v>425</v>
      </c>
      <c r="I530" s="31" t="s">
        <v>59</v>
      </c>
      <c r="J530" s="29" t="s">
        <v>137</v>
      </c>
      <c r="K530" s="32">
        <v>21585</v>
      </c>
      <c r="L530" s="32">
        <v>37880</v>
      </c>
      <c r="M530" s="29">
        <v>30</v>
      </c>
      <c r="N530" s="29" t="s">
        <v>405</v>
      </c>
      <c r="O530" s="33" t="s">
        <v>229</v>
      </c>
      <c r="P530" s="34" t="e">
        <f>CONCATENATE([1]!Tabela_FREQUENCIA_05_01_12[[#This Row],[QUANTITATIVO]]," - ",[1]!Tabela_FREQUENCIA_05_01_12[[#This Row],[GERÊNCIA]])</f>
        <v>#REF!</v>
      </c>
      <c r="Q530" s="29">
        <v>674</v>
      </c>
      <c r="R530" s="29" t="s">
        <v>2749</v>
      </c>
      <c r="S530" s="35">
        <v>93865775853</v>
      </c>
      <c r="T530" s="36">
        <v>43724454</v>
      </c>
      <c r="U530" s="37">
        <v>949530645</v>
      </c>
      <c r="V530" s="31" t="s">
        <v>2750</v>
      </c>
      <c r="W530" s="31" t="s">
        <v>2751</v>
      </c>
      <c r="X530" s="31" t="s">
        <v>64</v>
      </c>
      <c r="Y530" s="38">
        <v>7091000</v>
      </c>
    </row>
    <row r="531" spans="1:25" ht="75" x14ac:dyDescent="0.25">
      <c r="A531" s="39">
        <v>14979998</v>
      </c>
      <c r="B531" s="40" t="s">
        <v>52</v>
      </c>
      <c r="C531" s="41" t="s">
        <v>2752</v>
      </c>
      <c r="D531" s="40"/>
      <c r="E531" s="42" t="s">
        <v>2753</v>
      </c>
      <c r="F531" s="42" t="s">
        <v>89</v>
      </c>
      <c r="G531" s="42" t="s">
        <v>707</v>
      </c>
      <c r="H531" s="42" t="s">
        <v>91</v>
      </c>
      <c r="I531" s="42" t="s">
        <v>92</v>
      </c>
      <c r="J531" s="40" t="s">
        <v>43</v>
      </c>
      <c r="K531" s="43">
        <v>25777</v>
      </c>
      <c r="L531" s="43">
        <v>40576</v>
      </c>
      <c r="M531" s="40">
        <v>30</v>
      </c>
      <c r="N531" s="40" t="s">
        <v>294</v>
      </c>
      <c r="O531" s="33" t="s">
        <v>89</v>
      </c>
      <c r="P531" s="34" t="e">
        <f>CONCATENATE([1]!Tabela_FREQUENCIA_05_01_12[[#This Row],[QUANTITATIVO]]," - ",[1]!Tabela_FREQUENCIA_05_01_12[[#This Row],[GERÊNCIA]])</f>
        <v>#REF!</v>
      </c>
      <c r="Q531" s="40">
        <v>1065</v>
      </c>
      <c r="R531" s="40" t="s">
        <v>2754</v>
      </c>
      <c r="S531" s="44">
        <v>19076640840</v>
      </c>
      <c r="T531" s="45">
        <v>23896087</v>
      </c>
      <c r="U531" s="46" t="s">
        <v>2755</v>
      </c>
      <c r="V531" s="42" t="s">
        <v>2756</v>
      </c>
      <c r="W531" s="42" t="s">
        <v>2757</v>
      </c>
      <c r="X531" s="42" t="s">
        <v>142</v>
      </c>
      <c r="Y531" s="47">
        <v>3688040</v>
      </c>
    </row>
    <row r="532" spans="1:25" ht="120" x14ac:dyDescent="0.25">
      <c r="A532" s="58">
        <v>15138070</v>
      </c>
      <c r="B532" s="49" t="s">
        <v>52</v>
      </c>
      <c r="C532" s="50" t="s">
        <v>2758</v>
      </c>
      <c r="D532" s="49" t="s">
        <v>54</v>
      </c>
      <c r="E532" s="51" t="s">
        <v>2759</v>
      </c>
      <c r="F532" s="51" t="s">
        <v>89</v>
      </c>
      <c r="G532" s="51" t="s">
        <v>79</v>
      </c>
      <c r="H532" s="51" t="s">
        <v>79</v>
      </c>
      <c r="I532" s="51" t="s">
        <v>80</v>
      </c>
      <c r="J532" s="49" t="s">
        <v>43</v>
      </c>
      <c r="K532" s="52">
        <v>22623</v>
      </c>
      <c r="L532" s="52">
        <v>40725</v>
      </c>
      <c r="M532" s="49">
        <v>30</v>
      </c>
      <c r="N532" s="49" t="s">
        <v>81</v>
      </c>
      <c r="O532" s="51" t="s">
        <v>1905</v>
      </c>
      <c r="P532" s="53" t="e">
        <f>CONCATENATE([1]!Tabela_FREQUENCIA_05_01_12[[#This Row],[QUANTITATIVO]]," - ",[1]!Tabela_FREQUENCIA_05_01_12[[#This Row],[GERÊNCIA]])</f>
        <v>#REF!</v>
      </c>
      <c r="Q532" s="49">
        <v>1088</v>
      </c>
      <c r="R532" s="49" t="s">
        <v>2760</v>
      </c>
      <c r="S532" s="54">
        <v>29140231895</v>
      </c>
      <c r="T532" s="55">
        <v>24212766</v>
      </c>
      <c r="U532" s="56">
        <v>970182624</v>
      </c>
      <c r="V532" s="51" t="s">
        <v>2761</v>
      </c>
      <c r="W532" s="51" t="s">
        <v>722</v>
      </c>
      <c r="X532" s="51" t="s">
        <v>64</v>
      </c>
      <c r="Y532" s="57">
        <v>7053040</v>
      </c>
    </row>
    <row r="533" spans="1:25" ht="105" x14ac:dyDescent="0.25">
      <c r="A533" s="39">
        <v>15138070</v>
      </c>
      <c r="B533" s="40">
        <v>2</v>
      </c>
      <c r="C533" s="41" t="s">
        <v>2758</v>
      </c>
      <c r="D533" s="40" t="s">
        <v>54</v>
      </c>
      <c r="E533" s="42" t="s">
        <v>2759</v>
      </c>
      <c r="F533" s="42" t="s">
        <v>78</v>
      </c>
      <c r="G533" s="42" t="s">
        <v>79</v>
      </c>
      <c r="H533" s="42" t="s">
        <v>79</v>
      </c>
      <c r="I533" s="42" t="s">
        <v>80</v>
      </c>
      <c r="J533" s="40" t="s">
        <v>43</v>
      </c>
      <c r="K533" s="43">
        <v>22623</v>
      </c>
      <c r="L533" s="43">
        <v>42208</v>
      </c>
      <c r="M533" s="40">
        <v>30</v>
      </c>
      <c r="N533" s="40" t="s">
        <v>81</v>
      </c>
      <c r="O533" s="33" t="s">
        <v>78</v>
      </c>
      <c r="P533" s="34" t="e">
        <f>CONCATENATE([1]!Tabela_FREQUENCIA_05_01_12[[#This Row],[QUANTITATIVO]]," - ",[1]!Tabela_FREQUENCIA_05_01_12[[#This Row],[GERÊNCIA]])</f>
        <v>#REF!</v>
      </c>
      <c r="Q533" s="40">
        <v>1088</v>
      </c>
      <c r="R533" s="40" t="s">
        <v>2760</v>
      </c>
      <c r="S533" s="44">
        <v>29140231895</v>
      </c>
      <c r="T533" s="45">
        <v>24212766</v>
      </c>
      <c r="U533" s="46">
        <v>970182624</v>
      </c>
      <c r="V533" s="42" t="s">
        <v>2761</v>
      </c>
      <c r="W533" s="42" t="s">
        <v>722</v>
      </c>
      <c r="X533" s="42" t="s">
        <v>64</v>
      </c>
      <c r="Y533" s="47">
        <v>7053040</v>
      </c>
    </row>
    <row r="534" spans="1:25" ht="120" x14ac:dyDescent="0.25">
      <c r="A534" s="28">
        <v>11495558</v>
      </c>
      <c r="B534" s="29" t="s">
        <v>66</v>
      </c>
      <c r="C534" s="30" t="s">
        <v>2762</v>
      </c>
      <c r="D534" s="29" t="s">
        <v>38</v>
      </c>
      <c r="E534" s="31" t="s">
        <v>2763</v>
      </c>
      <c r="F534" s="31" t="s">
        <v>40</v>
      </c>
      <c r="G534" s="31" t="s">
        <v>171</v>
      </c>
      <c r="H534" s="31" t="s">
        <v>171</v>
      </c>
      <c r="I534" s="31" t="s">
        <v>80</v>
      </c>
      <c r="J534" s="29" t="s">
        <v>137</v>
      </c>
      <c r="K534" s="32">
        <v>23693</v>
      </c>
      <c r="L534" s="32">
        <v>36286</v>
      </c>
      <c r="M534" s="29">
        <v>20</v>
      </c>
      <c r="N534" s="137" t="s">
        <v>2764</v>
      </c>
      <c r="O534" s="33" t="s">
        <v>40</v>
      </c>
      <c r="P534" s="34" t="e">
        <f>CONCATENATE([1]!Tabela_FREQUENCIA_05_01_12[[#This Row],[QUANTITATIVO]]," - ",[1]!Tabela_FREQUENCIA_05_01_12[[#This Row],[GERÊNCIA]])</f>
        <v>#REF!</v>
      </c>
      <c r="Q534" s="29">
        <v>329</v>
      </c>
      <c r="R534" s="29" t="s">
        <v>2765</v>
      </c>
      <c r="S534" s="35">
        <v>36576352972</v>
      </c>
      <c r="T534" s="36">
        <v>49637969</v>
      </c>
      <c r="U534" s="37">
        <v>999487090</v>
      </c>
      <c r="V534" s="31" t="s">
        <v>2766</v>
      </c>
      <c r="W534" s="31" t="s">
        <v>2277</v>
      </c>
      <c r="X534" s="31" t="s">
        <v>64</v>
      </c>
      <c r="Y534" s="38">
        <v>7095080</v>
      </c>
    </row>
    <row r="535" spans="1:25" ht="90" x14ac:dyDescent="0.25">
      <c r="A535" s="39">
        <v>11308242</v>
      </c>
      <c r="B535" s="40" t="s">
        <v>66</v>
      </c>
      <c r="C535" s="41" t="s">
        <v>2767</v>
      </c>
      <c r="D535" s="40" t="s">
        <v>101</v>
      </c>
      <c r="E535" s="42" t="s">
        <v>2768</v>
      </c>
      <c r="F535" s="42" t="s">
        <v>229</v>
      </c>
      <c r="G535" s="42" t="s">
        <v>171</v>
      </c>
      <c r="H535" s="93" t="s">
        <v>171</v>
      </c>
      <c r="I535" s="42" t="s">
        <v>80</v>
      </c>
      <c r="J535" s="40" t="s">
        <v>43</v>
      </c>
      <c r="K535" s="43">
        <v>28907</v>
      </c>
      <c r="L535" s="43">
        <v>41988</v>
      </c>
      <c r="M535" s="40">
        <v>30</v>
      </c>
      <c r="N535" s="40" t="s">
        <v>81</v>
      </c>
      <c r="O535" s="33" t="s">
        <v>229</v>
      </c>
      <c r="P535" s="34" t="e">
        <f>CONCATENATE([1]!Tabela_FREQUENCIA_05_01_12[[#This Row],[QUANTITATIVO]]," - ",[1]!Tabela_FREQUENCIA_05_01_12[[#This Row],[GERÊNCIA]])</f>
        <v>#REF!</v>
      </c>
      <c r="Q535" s="40">
        <v>869</v>
      </c>
      <c r="R535" s="40" t="s">
        <v>2769</v>
      </c>
      <c r="S535" s="44">
        <v>27803091806</v>
      </c>
      <c r="T535" s="45">
        <v>29378880</v>
      </c>
      <c r="U535" s="46" t="s">
        <v>2770</v>
      </c>
      <c r="V535" s="42" t="s">
        <v>2771</v>
      </c>
      <c r="W535" s="42" t="s">
        <v>1661</v>
      </c>
      <c r="X535" s="42" t="s">
        <v>64</v>
      </c>
      <c r="Y535" s="47">
        <v>7022050</v>
      </c>
    </row>
    <row r="536" spans="1:25" ht="60" x14ac:dyDescent="0.25">
      <c r="A536" s="48">
        <v>6947335</v>
      </c>
      <c r="B536" s="49">
        <v>2</v>
      </c>
      <c r="C536" s="50">
        <v>7125705</v>
      </c>
      <c r="D536" s="49">
        <v>6</v>
      </c>
      <c r="E536" s="51" t="s">
        <v>2772</v>
      </c>
      <c r="F536" s="51" t="s">
        <v>330</v>
      </c>
      <c r="G536" s="51"/>
      <c r="H536" s="51"/>
      <c r="I536" s="51"/>
      <c r="J536" s="49"/>
      <c r="K536" s="52"/>
      <c r="L536" s="52"/>
      <c r="M536" s="49"/>
      <c r="N536" s="49"/>
      <c r="O536" s="51" t="s">
        <v>2773</v>
      </c>
      <c r="P536" s="53" t="e">
        <f>CONCATENATE([1]!Tabela_FREQUENCIA_05_01_12[[#This Row],[QUANTITATIVO]]," - ",[1]!Tabela_FREQUENCIA_05_01_12[[#This Row],[GERÊNCIA]])</f>
        <v>#REF!</v>
      </c>
      <c r="Q536" s="49"/>
      <c r="R536" s="49"/>
      <c r="S536" s="54">
        <v>79892736834</v>
      </c>
      <c r="T536" s="55"/>
      <c r="U536" s="56"/>
      <c r="V536" s="51"/>
      <c r="W536" s="51"/>
      <c r="X536" s="51"/>
      <c r="Y536" s="57"/>
    </row>
    <row r="537" spans="1:25" ht="75" x14ac:dyDescent="0.25">
      <c r="A537" s="39">
        <v>8321358</v>
      </c>
      <c r="B537" s="40" t="s">
        <v>175</v>
      </c>
      <c r="C537" s="41" t="s">
        <v>2774</v>
      </c>
      <c r="D537" s="40" t="s">
        <v>49</v>
      </c>
      <c r="E537" s="42" t="s">
        <v>2775</v>
      </c>
      <c r="F537" s="42" t="s">
        <v>40</v>
      </c>
      <c r="G537" s="42" t="s">
        <v>198</v>
      </c>
      <c r="H537" s="42" t="s">
        <v>864</v>
      </c>
      <c r="I537" s="42" t="s">
        <v>92</v>
      </c>
      <c r="J537" s="40" t="s">
        <v>43</v>
      </c>
      <c r="K537" s="43">
        <v>23801</v>
      </c>
      <c r="L537" s="43">
        <v>35361</v>
      </c>
      <c r="M537" s="40">
        <v>24</v>
      </c>
      <c r="N537" s="40" t="s">
        <v>2776</v>
      </c>
      <c r="O537" s="33" t="s">
        <v>40</v>
      </c>
      <c r="P537" s="34" t="e">
        <f>CONCATENATE([1]!Tabela_FREQUENCIA_05_01_12[[#This Row],[QUANTITATIVO]]," - ",[1]!Tabela_FREQUENCIA_05_01_12[[#This Row],[GERÊNCIA]])</f>
        <v>#REF!</v>
      </c>
      <c r="Q537" s="40">
        <v>429</v>
      </c>
      <c r="R537" s="40" t="s">
        <v>2777</v>
      </c>
      <c r="S537" s="44">
        <v>9687241837</v>
      </c>
      <c r="T537" s="45">
        <v>44822148</v>
      </c>
      <c r="U537" s="46">
        <v>995777079</v>
      </c>
      <c r="V537" s="42" t="s">
        <v>2778</v>
      </c>
      <c r="W537" s="42" t="s">
        <v>2779</v>
      </c>
      <c r="X537" s="42" t="s">
        <v>48</v>
      </c>
      <c r="Y537" s="47">
        <v>7600000</v>
      </c>
    </row>
    <row r="538" spans="1:25" ht="75" x14ac:dyDescent="0.25">
      <c r="A538" s="48">
        <v>3706837</v>
      </c>
      <c r="B538" s="49">
        <v>1</v>
      </c>
      <c r="C538" s="50">
        <v>13410864</v>
      </c>
      <c r="D538" s="49">
        <v>4</v>
      </c>
      <c r="E538" s="51" t="s">
        <v>2780</v>
      </c>
      <c r="F538" s="51" t="s">
        <v>56</v>
      </c>
      <c r="G538" s="51"/>
      <c r="H538" s="51"/>
      <c r="I538" s="51"/>
      <c r="J538" s="49"/>
      <c r="K538" s="52"/>
      <c r="L538" s="52"/>
      <c r="M538" s="49"/>
      <c r="N538" s="49"/>
      <c r="O538" s="51" t="s">
        <v>71</v>
      </c>
      <c r="P538" s="53" t="e">
        <f>CONCATENATE([1]!Tabela_FREQUENCIA_05_01_12[[#This Row],[QUANTITATIVO]]," - ",[1]!Tabela_FREQUENCIA_05_01_12[[#This Row],[GERÊNCIA]])</f>
        <v>#REF!</v>
      </c>
      <c r="Q538" s="49"/>
      <c r="R538" s="49">
        <v>18071610335</v>
      </c>
      <c r="S538" s="54">
        <v>57420475849</v>
      </c>
      <c r="T538" s="55"/>
      <c r="U538" s="56"/>
      <c r="V538" s="51"/>
      <c r="W538" s="51"/>
      <c r="X538" s="51"/>
      <c r="Y538" s="57"/>
    </row>
    <row r="539" spans="1:25" ht="105" x14ac:dyDescent="0.25">
      <c r="A539" s="39">
        <v>16636661</v>
      </c>
      <c r="B539" s="40">
        <v>1</v>
      </c>
      <c r="C539" s="41">
        <v>44954074</v>
      </c>
      <c r="D539" s="40">
        <v>1</v>
      </c>
      <c r="E539" s="42" t="s">
        <v>2781</v>
      </c>
      <c r="F539" s="42" t="s">
        <v>2782</v>
      </c>
      <c r="G539" s="42" t="s">
        <v>544</v>
      </c>
      <c r="H539" s="42" t="s">
        <v>544</v>
      </c>
      <c r="I539" s="42" t="s">
        <v>115</v>
      </c>
      <c r="J539" s="40" t="s">
        <v>43</v>
      </c>
      <c r="K539" s="43">
        <v>32396</v>
      </c>
      <c r="L539" s="43">
        <v>42201</v>
      </c>
      <c r="M539" s="40">
        <v>30</v>
      </c>
      <c r="N539" s="40" t="s">
        <v>60</v>
      </c>
      <c r="O539" s="33" t="s">
        <v>2782</v>
      </c>
      <c r="P539" s="34" t="e">
        <f>CONCATENATE([1]!Tabela_FREQUENCIA_05_01_12[[#This Row],[QUANTITATIVO]]," - ",[1]!Tabela_FREQUENCIA_05_01_12[[#This Row],[GERÊNCIA]])</f>
        <v>#REF!</v>
      </c>
      <c r="Q539" s="40">
        <v>1034</v>
      </c>
      <c r="R539" s="40">
        <v>20710852279</v>
      </c>
      <c r="S539" s="44">
        <v>37684768808</v>
      </c>
      <c r="T539" s="45">
        <v>41371598</v>
      </c>
      <c r="U539" s="46">
        <v>987766863</v>
      </c>
      <c r="V539" s="42" t="s">
        <v>2783</v>
      </c>
      <c r="W539" s="42" t="s">
        <v>2784</v>
      </c>
      <c r="X539" s="42" t="s">
        <v>2785</v>
      </c>
      <c r="Y539" s="47">
        <v>6775110</v>
      </c>
    </row>
    <row r="540" spans="1:25" ht="75" x14ac:dyDescent="0.25">
      <c r="A540" s="28">
        <v>13390960</v>
      </c>
      <c r="B540" s="29" t="s">
        <v>52</v>
      </c>
      <c r="C540" s="30" t="s">
        <v>2786</v>
      </c>
      <c r="D540" s="29" t="s">
        <v>66</v>
      </c>
      <c r="E540" s="31" t="s">
        <v>2787</v>
      </c>
      <c r="F540" s="31" t="s">
        <v>89</v>
      </c>
      <c r="G540" s="31" t="s">
        <v>463</v>
      </c>
      <c r="H540" s="31" t="s">
        <v>463</v>
      </c>
      <c r="I540" s="31" t="s">
        <v>59</v>
      </c>
      <c r="J540" s="29" t="s">
        <v>137</v>
      </c>
      <c r="K540" s="32">
        <v>29058</v>
      </c>
      <c r="L540" s="32">
        <v>38846</v>
      </c>
      <c r="M540" s="29">
        <v>30</v>
      </c>
      <c r="N540" s="29" t="s">
        <v>93</v>
      </c>
      <c r="O540" s="33" t="s">
        <v>89</v>
      </c>
      <c r="P540" s="34" t="e">
        <f>CONCATENATE([1]!Tabela_FREQUENCIA_05_01_12[[#This Row],[QUANTITATIVO]]," - ",[1]!Tabela_FREQUENCIA_05_01_12[[#This Row],[GERÊNCIA]])</f>
        <v>#REF!</v>
      </c>
      <c r="Q540" s="29">
        <v>1132</v>
      </c>
      <c r="R540" s="29" t="s">
        <v>2788</v>
      </c>
      <c r="S540" s="35">
        <v>29551898800</v>
      </c>
      <c r="T540" s="36">
        <v>23589658</v>
      </c>
      <c r="U540" s="37">
        <v>966973015</v>
      </c>
      <c r="V540" s="31" t="s">
        <v>2789</v>
      </c>
      <c r="W540" s="31" t="s">
        <v>240</v>
      </c>
      <c r="X540" s="31" t="s">
        <v>64</v>
      </c>
      <c r="Y540" s="38">
        <v>7133180</v>
      </c>
    </row>
    <row r="541" spans="1:25" ht="90" x14ac:dyDescent="0.25">
      <c r="A541" s="39">
        <v>9642420</v>
      </c>
      <c r="B541" s="40" t="s">
        <v>52</v>
      </c>
      <c r="C541" s="41" t="s">
        <v>2790</v>
      </c>
      <c r="D541" s="40" t="s">
        <v>121</v>
      </c>
      <c r="E541" s="42" t="s">
        <v>2791</v>
      </c>
      <c r="F541" s="42" t="s">
        <v>56</v>
      </c>
      <c r="G541" s="42" t="s">
        <v>2792</v>
      </c>
      <c r="H541" s="42" t="s">
        <v>2792</v>
      </c>
      <c r="I541" s="42" t="s">
        <v>69</v>
      </c>
      <c r="J541" s="40" t="s">
        <v>43</v>
      </c>
      <c r="K541" s="43">
        <v>20217</v>
      </c>
      <c r="L541" s="43">
        <v>34698</v>
      </c>
      <c r="M541" s="40">
        <v>30</v>
      </c>
      <c r="N541" s="40" t="s">
        <v>545</v>
      </c>
      <c r="O541" s="33" t="s">
        <v>56</v>
      </c>
      <c r="P541" s="34" t="e">
        <f>CONCATENATE([1]!Tabela_FREQUENCIA_05_01_12[[#This Row],[QUANTITATIVO]]," - ",[1]!Tabela_FREQUENCIA_05_01_12[[#This Row],[GERÊNCIA]])</f>
        <v>#REF!</v>
      </c>
      <c r="Q541" s="40">
        <v>806</v>
      </c>
      <c r="R541" s="40" t="s">
        <v>2793</v>
      </c>
      <c r="S541" s="44">
        <v>10533239800</v>
      </c>
      <c r="T541" s="45">
        <v>24024072</v>
      </c>
      <c r="U541" s="46">
        <v>979957599</v>
      </c>
      <c r="V541" s="42" t="s">
        <v>2794</v>
      </c>
      <c r="W541" s="42" t="s">
        <v>2795</v>
      </c>
      <c r="X541" s="42" t="s">
        <v>64</v>
      </c>
      <c r="Y541" s="47">
        <v>7144250</v>
      </c>
    </row>
    <row r="542" spans="1:25" ht="75" x14ac:dyDescent="0.25">
      <c r="A542" s="28">
        <v>5203260</v>
      </c>
      <c r="B542" s="29" t="s">
        <v>38</v>
      </c>
      <c r="C542" s="30" t="s">
        <v>2796</v>
      </c>
      <c r="D542" s="29" t="s">
        <v>101</v>
      </c>
      <c r="E542" s="31" t="s">
        <v>2797</v>
      </c>
      <c r="F542" s="31" t="s">
        <v>316</v>
      </c>
      <c r="G542" s="31" t="s">
        <v>2798</v>
      </c>
      <c r="H542" s="31" t="s">
        <v>2799</v>
      </c>
      <c r="I542" s="31" t="s">
        <v>453</v>
      </c>
      <c r="J542" s="29" t="s">
        <v>137</v>
      </c>
      <c r="K542" s="32">
        <v>22760</v>
      </c>
      <c r="L542" s="32">
        <v>35576</v>
      </c>
      <c r="M542" s="29">
        <v>30</v>
      </c>
      <c r="N542" s="29" t="s">
        <v>567</v>
      </c>
      <c r="O542" s="33" t="s">
        <v>229</v>
      </c>
      <c r="P542" s="34" t="e">
        <f>CONCATENATE([1]!Tabela_FREQUENCIA_05_01_12[[#This Row],[QUANTITATIVO]]," - ",[1]!Tabela_FREQUENCIA_05_01_12[[#This Row],[GERÊNCIA]])</f>
        <v>#REF!</v>
      </c>
      <c r="Q542" s="29">
        <v>65</v>
      </c>
      <c r="R542" s="29" t="s">
        <v>2800</v>
      </c>
      <c r="S542" s="35">
        <v>7538814892</v>
      </c>
      <c r="T542" s="36">
        <v>32923911</v>
      </c>
      <c r="U542" s="37">
        <v>999009566</v>
      </c>
      <c r="V542" s="31" t="s">
        <v>2801</v>
      </c>
      <c r="W542" s="31" t="s">
        <v>468</v>
      </c>
      <c r="X542" s="31" t="s">
        <v>142</v>
      </c>
      <c r="Y542" s="38">
        <v>1324001</v>
      </c>
    </row>
    <row r="543" spans="1:25" ht="90" x14ac:dyDescent="0.25">
      <c r="A543" s="39">
        <v>16482347</v>
      </c>
      <c r="B543" s="40">
        <v>2</v>
      </c>
      <c r="C543" s="41">
        <v>5627133</v>
      </c>
      <c r="D543" s="40">
        <v>60</v>
      </c>
      <c r="E543" s="116" t="s">
        <v>2802</v>
      </c>
      <c r="F543" s="42" t="s">
        <v>229</v>
      </c>
      <c r="G543" s="116"/>
      <c r="H543" s="42"/>
      <c r="I543" s="42" t="s">
        <v>80</v>
      </c>
      <c r="J543" s="40" t="s">
        <v>43</v>
      </c>
      <c r="K543" s="43">
        <v>25129</v>
      </c>
      <c r="L543" s="43">
        <v>42562</v>
      </c>
      <c r="M543" s="40">
        <v>30</v>
      </c>
      <c r="N543" s="40" t="s">
        <v>81</v>
      </c>
      <c r="O543" s="33" t="s">
        <v>229</v>
      </c>
      <c r="P543" s="34" t="e">
        <f>CONCATENATE([1]!Tabela_FREQUENCIA_05_01_12[[#This Row],[QUANTITATIVO]]," - ",[1]!Tabela_FREQUENCIA_05_01_12[[#This Row],[GERÊNCIA]])</f>
        <v>#REF!</v>
      </c>
      <c r="Q543" s="41"/>
      <c r="R543" s="40">
        <v>12318690318</v>
      </c>
      <c r="S543" s="44">
        <v>52632849500</v>
      </c>
      <c r="T543" s="45">
        <v>24972812</v>
      </c>
      <c r="U543" s="46">
        <v>966758265</v>
      </c>
      <c r="V543" s="113" t="s">
        <v>2803</v>
      </c>
      <c r="W543" s="42" t="s">
        <v>1273</v>
      </c>
      <c r="X543" s="42" t="s">
        <v>64</v>
      </c>
      <c r="Y543" s="47">
        <v>7076040</v>
      </c>
    </row>
    <row r="544" spans="1:25" ht="120" x14ac:dyDescent="0.25">
      <c r="A544" s="58">
        <v>13358844</v>
      </c>
      <c r="B544" s="49" t="s">
        <v>38</v>
      </c>
      <c r="C544" s="50" t="s">
        <v>2804</v>
      </c>
      <c r="D544" s="49" t="s">
        <v>36</v>
      </c>
      <c r="E544" s="51" t="s">
        <v>2805</v>
      </c>
      <c r="F544" s="51" t="s">
        <v>78</v>
      </c>
      <c r="G544" s="51"/>
      <c r="H544" s="51" t="s">
        <v>2806</v>
      </c>
      <c r="I544" s="51" t="s">
        <v>59</v>
      </c>
      <c r="J544" s="49" t="s">
        <v>43</v>
      </c>
      <c r="K544" s="52">
        <v>28479</v>
      </c>
      <c r="L544" s="52">
        <v>41841</v>
      </c>
      <c r="M544" s="49">
        <v>30</v>
      </c>
      <c r="N544" s="49" t="s">
        <v>81</v>
      </c>
      <c r="O544" s="51" t="s">
        <v>530</v>
      </c>
      <c r="P544" s="53" t="e">
        <f>CONCATENATE([1]!Tabela_FREQUENCIA_05_01_12[[#This Row],[QUANTITATIVO]]," - ",[1]!Tabela_FREQUENCIA_05_01_12[[#This Row],[GERÊNCIA]])</f>
        <v>#REF!</v>
      </c>
      <c r="Q544" s="49">
        <v>689</v>
      </c>
      <c r="R544" s="49" t="s">
        <v>2807</v>
      </c>
      <c r="S544" s="54">
        <v>29026324871</v>
      </c>
      <c r="T544" s="55">
        <v>27311143</v>
      </c>
      <c r="U544" s="56">
        <v>976028827</v>
      </c>
      <c r="V544" s="51" t="s">
        <v>2808</v>
      </c>
      <c r="W544" s="51" t="s">
        <v>2809</v>
      </c>
      <c r="X544" s="51" t="s">
        <v>142</v>
      </c>
      <c r="Y544" s="57">
        <v>8381670</v>
      </c>
    </row>
    <row r="545" spans="1:25" ht="105" x14ac:dyDescent="0.25">
      <c r="A545" s="39">
        <v>16129593</v>
      </c>
      <c r="B545" s="40" t="s">
        <v>66</v>
      </c>
      <c r="C545" s="41" t="s">
        <v>2810</v>
      </c>
      <c r="D545" s="40" t="s">
        <v>49</v>
      </c>
      <c r="E545" s="42" t="s">
        <v>2811</v>
      </c>
      <c r="F545" s="42" t="s">
        <v>78</v>
      </c>
      <c r="G545" s="42" t="s">
        <v>79</v>
      </c>
      <c r="H545" s="42" t="s">
        <v>79</v>
      </c>
      <c r="I545" s="42" t="s">
        <v>80</v>
      </c>
      <c r="J545" s="40" t="s">
        <v>43</v>
      </c>
      <c r="K545" s="43">
        <v>25252</v>
      </c>
      <c r="L545" s="43">
        <v>41520</v>
      </c>
      <c r="M545" s="40">
        <v>30</v>
      </c>
      <c r="N545" s="40" t="s">
        <v>93</v>
      </c>
      <c r="O545" s="33" t="s">
        <v>78</v>
      </c>
      <c r="P545" s="34" t="e">
        <f>CONCATENATE([1]!Tabela_FREQUENCIA_05_01_12[[#This Row],[QUANTITATIVO]]," - ",[1]!Tabela_FREQUENCIA_05_01_12[[#This Row],[GERÊNCIA]])</f>
        <v>#REF!</v>
      </c>
      <c r="Q545" s="40">
        <v>70</v>
      </c>
      <c r="R545" s="40" t="s">
        <v>2812</v>
      </c>
      <c r="S545" s="44">
        <v>15424109837</v>
      </c>
      <c r="T545" s="45">
        <v>44196617</v>
      </c>
      <c r="U545" s="46">
        <v>971480043</v>
      </c>
      <c r="V545" s="42" t="s">
        <v>2813</v>
      </c>
      <c r="W545" s="42" t="s">
        <v>2814</v>
      </c>
      <c r="X545" s="42" t="s">
        <v>48</v>
      </c>
      <c r="Y545" s="47">
        <v>7600000</v>
      </c>
    </row>
    <row r="546" spans="1:25" ht="90" x14ac:dyDescent="0.25">
      <c r="A546" s="28">
        <v>16628287</v>
      </c>
      <c r="B546" s="29">
        <v>2</v>
      </c>
      <c r="C546" s="30">
        <v>14006363</v>
      </c>
      <c r="D546" s="29">
        <v>8</v>
      </c>
      <c r="E546" s="31" t="s">
        <v>2815</v>
      </c>
      <c r="F546" s="31" t="s">
        <v>78</v>
      </c>
      <c r="G546" s="31"/>
      <c r="H546" s="31"/>
      <c r="I546" s="31" t="s">
        <v>92</v>
      </c>
      <c r="J546" s="29" t="s">
        <v>43</v>
      </c>
      <c r="K546" s="32">
        <v>23302</v>
      </c>
      <c r="L546" s="32">
        <v>42563</v>
      </c>
      <c r="M546" s="30">
        <v>30</v>
      </c>
      <c r="N546" s="32" t="s">
        <v>81</v>
      </c>
      <c r="O546" s="33" t="s">
        <v>78</v>
      </c>
      <c r="P546" s="34" t="e">
        <f>CONCATENATE([1]!Tabela_FREQUENCIA_05_01_12[[#This Row],[QUANTITATIVO]]," - ",[1]!Tabela_FREQUENCIA_05_01_12[[#This Row],[GERÊNCIA]])</f>
        <v>#REF!</v>
      </c>
      <c r="Q546" s="30"/>
      <c r="R546" s="29">
        <v>10807601397</v>
      </c>
      <c r="S546" s="35">
        <v>9004265864</v>
      </c>
      <c r="T546" s="36">
        <v>24847754</v>
      </c>
      <c r="U546" s="37">
        <v>984943749</v>
      </c>
      <c r="V546" s="97" t="s">
        <v>2816</v>
      </c>
      <c r="W546" s="31" t="s">
        <v>2817</v>
      </c>
      <c r="X546" s="31" t="s">
        <v>64</v>
      </c>
      <c r="Y546" s="38">
        <v>7270550</v>
      </c>
    </row>
    <row r="547" spans="1:25" ht="120" x14ac:dyDescent="0.25">
      <c r="A547" s="39">
        <v>11099902</v>
      </c>
      <c r="B547" s="40" t="s">
        <v>66</v>
      </c>
      <c r="C547" s="41" t="s">
        <v>2818</v>
      </c>
      <c r="D547" s="40" t="s">
        <v>66</v>
      </c>
      <c r="E547" s="42" t="s">
        <v>2819</v>
      </c>
      <c r="F547" s="42" t="s">
        <v>229</v>
      </c>
      <c r="G547" s="42" t="s">
        <v>463</v>
      </c>
      <c r="H547" s="42" t="s">
        <v>463</v>
      </c>
      <c r="I547" s="42" t="s">
        <v>59</v>
      </c>
      <c r="J547" s="40" t="s">
        <v>137</v>
      </c>
      <c r="K547" s="43">
        <v>21616</v>
      </c>
      <c r="L547" s="43">
        <v>40501</v>
      </c>
      <c r="M547" s="40">
        <v>30</v>
      </c>
      <c r="N547" s="40" t="s">
        <v>60</v>
      </c>
      <c r="O547" s="33" t="s">
        <v>229</v>
      </c>
      <c r="P547" s="34" t="e">
        <f>CONCATENATE([1]!Tabela_FREQUENCIA_05_01_12[[#This Row],[QUANTITATIVO]]," - ",[1]!Tabela_FREQUENCIA_05_01_12[[#This Row],[GERÊNCIA]])</f>
        <v>#REF!</v>
      </c>
      <c r="Q547" s="40">
        <v>1076</v>
      </c>
      <c r="R547" s="40" t="s">
        <v>2820</v>
      </c>
      <c r="S547" s="44">
        <v>12570233811</v>
      </c>
      <c r="T547" s="45">
        <v>24142155</v>
      </c>
      <c r="U547" s="46">
        <v>963429051</v>
      </c>
      <c r="V547" s="42" t="s">
        <v>2821</v>
      </c>
      <c r="W547" s="42" t="s">
        <v>434</v>
      </c>
      <c r="X547" s="42" t="s">
        <v>64</v>
      </c>
      <c r="Y547" s="47">
        <v>7040030</v>
      </c>
    </row>
    <row r="548" spans="1:25" ht="90" x14ac:dyDescent="0.25">
      <c r="A548" s="28">
        <v>8805490</v>
      </c>
      <c r="B548" s="29" t="s">
        <v>49</v>
      </c>
      <c r="C548" s="30" t="s">
        <v>2822</v>
      </c>
      <c r="D548" s="29" t="s">
        <v>206</v>
      </c>
      <c r="E548" s="31" t="s">
        <v>2823</v>
      </c>
      <c r="F548" s="31" t="s">
        <v>268</v>
      </c>
      <c r="G548" s="31" t="s">
        <v>171</v>
      </c>
      <c r="H548" s="31" t="s">
        <v>171</v>
      </c>
      <c r="I548" s="31" t="s">
        <v>80</v>
      </c>
      <c r="J548" s="29" t="s">
        <v>43</v>
      </c>
      <c r="K548" s="32">
        <v>22799</v>
      </c>
      <c r="L548" s="32">
        <v>40533</v>
      </c>
      <c r="M548" s="29">
        <v>24</v>
      </c>
      <c r="N548" s="29" t="s">
        <v>2824</v>
      </c>
      <c r="O548" s="33" t="s">
        <v>268</v>
      </c>
      <c r="P548" s="34" t="e">
        <f>CONCATENATE([1]!Tabela_FREQUENCIA_05_01_12[[#This Row],[QUANTITATIVO]]," - ",[1]!Tabela_FREQUENCIA_05_01_12[[#This Row],[GERÊNCIA]])</f>
        <v>#REF!</v>
      </c>
      <c r="Q548" s="29">
        <v>951</v>
      </c>
      <c r="R548" s="29" t="s">
        <v>2825</v>
      </c>
      <c r="S548" s="35">
        <v>49662678620</v>
      </c>
      <c r="T548" s="36">
        <v>29774763</v>
      </c>
      <c r="U548" s="37">
        <v>983133413</v>
      </c>
      <c r="V548" s="31" t="s">
        <v>2826</v>
      </c>
      <c r="W548" s="31" t="s">
        <v>1096</v>
      </c>
      <c r="X548" s="31" t="s">
        <v>142</v>
      </c>
      <c r="Y548" s="38">
        <v>2416000</v>
      </c>
    </row>
    <row r="549" spans="1:25" ht="90" x14ac:dyDescent="0.25">
      <c r="A549" s="39">
        <v>15137685</v>
      </c>
      <c r="B549" s="40" t="s">
        <v>52</v>
      </c>
      <c r="C549" s="41" t="s">
        <v>2827</v>
      </c>
      <c r="D549" s="40">
        <v>5</v>
      </c>
      <c r="E549" s="42" t="s">
        <v>2828</v>
      </c>
      <c r="F549" s="42" t="s">
        <v>89</v>
      </c>
      <c r="G549" s="42" t="s">
        <v>171</v>
      </c>
      <c r="H549" s="42" t="s">
        <v>171</v>
      </c>
      <c r="I549" s="42" t="s">
        <v>80</v>
      </c>
      <c r="J549" s="40" t="s">
        <v>43</v>
      </c>
      <c r="K549" s="43">
        <v>29758</v>
      </c>
      <c r="L549" s="43">
        <v>40725</v>
      </c>
      <c r="M549" s="40">
        <v>30</v>
      </c>
      <c r="N549" s="40" t="s">
        <v>81</v>
      </c>
      <c r="O549" s="33" t="s">
        <v>89</v>
      </c>
      <c r="P549" s="34" t="e">
        <f>CONCATENATE([1]!Tabela_FREQUENCIA_05_01_12[[#This Row],[QUANTITATIVO]]," - ",[1]!Tabela_FREQUENCIA_05_01_12[[#This Row],[GERÊNCIA]])</f>
        <v>#REF!</v>
      </c>
      <c r="Q549" s="40">
        <v>1089</v>
      </c>
      <c r="R549" s="40" t="s">
        <v>2829</v>
      </c>
      <c r="S549" s="44">
        <v>29256523876</v>
      </c>
      <c r="T549" s="45">
        <v>24012945</v>
      </c>
      <c r="U549" s="46">
        <v>973888805</v>
      </c>
      <c r="V549" s="42" t="s">
        <v>2830</v>
      </c>
      <c r="W549" s="42" t="s">
        <v>2569</v>
      </c>
      <c r="X549" s="42" t="s">
        <v>64</v>
      </c>
      <c r="Y549" s="47">
        <v>7195320</v>
      </c>
    </row>
    <row r="550" spans="1:25" ht="75" x14ac:dyDescent="0.25">
      <c r="A550" s="28">
        <v>7245180</v>
      </c>
      <c r="B550" s="29" t="s">
        <v>52</v>
      </c>
      <c r="C550" s="30" t="s">
        <v>2831</v>
      </c>
      <c r="D550" s="29" t="s">
        <v>52</v>
      </c>
      <c r="E550" s="31" t="s">
        <v>2832</v>
      </c>
      <c r="F550" s="31" t="s">
        <v>679</v>
      </c>
      <c r="G550" s="31" t="s">
        <v>191</v>
      </c>
      <c r="H550" s="31" t="s">
        <v>191</v>
      </c>
      <c r="I550" s="31" t="s">
        <v>69</v>
      </c>
      <c r="J550" s="29" t="s">
        <v>106</v>
      </c>
      <c r="K550" s="32">
        <v>22148</v>
      </c>
      <c r="L550" s="32">
        <v>32489</v>
      </c>
      <c r="M550" s="29">
        <v>30</v>
      </c>
      <c r="N550" s="29" t="s">
        <v>81</v>
      </c>
      <c r="O550" s="33" t="s">
        <v>679</v>
      </c>
      <c r="P550" s="34" t="e">
        <f>CONCATENATE([1]!Tabela_FREQUENCIA_05_01_12[[#This Row],[QUANTITATIVO]]," - ",[1]!Tabela_FREQUENCIA_05_01_12[[#This Row],[GERÊNCIA]])</f>
        <v>#REF!</v>
      </c>
      <c r="Q550" s="29">
        <v>84</v>
      </c>
      <c r="R550" s="29" t="s">
        <v>2833</v>
      </c>
      <c r="S550" s="35">
        <v>31482104172</v>
      </c>
      <c r="T550" s="36">
        <v>24319893</v>
      </c>
      <c r="U550" s="37">
        <v>972176813</v>
      </c>
      <c r="V550" s="31" t="s">
        <v>2834</v>
      </c>
      <c r="W550" s="31" t="s">
        <v>164</v>
      </c>
      <c r="X550" s="31" t="s">
        <v>64</v>
      </c>
      <c r="Y550" s="38">
        <v>7172020</v>
      </c>
    </row>
    <row r="551" spans="1:25" ht="90" x14ac:dyDescent="0.25">
      <c r="A551" s="39">
        <v>2391144</v>
      </c>
      <c r="B551" s="40" t="s">
        <v>52</v>
      </c>
      <c r="C551" s="41" t="s">
        <v>2835</v>
      </c>
      <c r="D551" s="40"/>
      <c r="E551" s="42" t="s">
        <v>2836</v>
      </c>
      <c r="F551" s="42" t="s">
        <v>56</v>
      </c>
      <c r="G551" s="42" t="s">
        <v>393</v>
      </c>
      <c r="H551" s="42" t="s">
        <v>393</v>
      </c>
      <c r="I551" s="42" t="s">
        <v>69</v>
      </c>
      <c r="J551" s="40" t="s">
        <v>43</v>
      </c>
      <c r="K551" s="43">
        <v>18702</v>
      </c>
      <c r="L551" s="43">
        <v>29808</v>
      </c>
      <c r="M551" s="40">
        <v>40</v>
      </c>
      <c r="N551" s="40" t="s">
        <v>484</v>
      </c>
      <c r="O551" s="33" t="s">
        <v>56</v>
      </c>
      <c r="P551" s="34" t="e">
        <f>CONCATENATE([1]!Tabela_FREQUENCIA_05_01_12[[#This Row],[QUANTITATIVO]]," - ",[1]!Tabela_FREQUENCIA_05_01_12[[#This Row],[GERÊNCIA]])</f>
        <v>#REF!</v>
      </c>
      <c r="Q551" s="40">
        <v>363</v>
      </c>
      <c r="R551" s="40" t="s">
        <v>2837</v>
      </c>
      <c r="S551" s="44">
        <v>70171653815</v>
      </c>
      <c r="T551" s="45">
        <v>64058556</v>
      </c>
      <c r="U551" s="46"/>
      <c r="V551" s="42" t="s">
        <v>2838</v>
      </c>
      <c r="W551" s="42" t="s">
        <v>240</v>
      </c>
      <c r="X551" s="42" t="s">
        <v>64</v>
      </c>
      <c r="Y551" s="47">
        <v>7133210</v>
      </c>
    </row>
    <row r="552" spans="1:25" ht="60" x14ac:dyDescent="0.25">
      <c r="A552" s="28">
        <v>3044543</v>
      </c>
      <c r="B552" s="29" t="s">
        <v>66</v>
      </c>
      <c r="C552" s="30" t="s">
        <v>2839</v>
      </c>
      <c r="D552" s="29" t="s">
        <v>2056</v>
      </c>
      <c r="E552" s="31" t="s">
        <v>2840</v>
      </c>
      <c r="F552" s="31" t="s">
        <v>2841</v>
      </c>
      <c r="G552" s="31" t="s">
        <v>739</v>
      </c>
      <c r="H552" s="31" t="s">
        <v>739</v>
      </c>
      <c r="I552" s="31" t="s">
        <v>125</v>
      </c>
      <c r="J552" s="29" t="s">
        <v>43</v>
      </c>
      <c r="K552" s="32">
        <v>20444</v>
      </c>
      <c r="L552" s="32">
        <v>34190</v>
      </c>
      <c r="M552" s="29">
        <v>40</v>
      </c>
      <c r="N552" s="29" t="s">
        <v>153</v>
      </c>
      <c r="O552" s="33" t="s">
        <v>2841</v>
      </c>
      <c r="P552" s="34" t="e">
        <f>CONCATENATE([1]!Tabela_FREQUENCIA_05_01_12[[#This Row],[QUANTITATIVO]]," - ",[1]!Tabela_FREQUENCIA_05_01_12[[#This Row],[GERÊNCIA]])</f>
        <v>#REF!</v>
      </c>
      <c r="Q552" s="29">
        <v>390</v>
      </c>
      <c r="R552" s="29" t="s">
        <v>2842</v>
      </c>
      <c r="S552" s="35">
        <v>76989895853</v>
      </c>
      <c r="T552" s="36">
        <v>40481097</v>
      </c>
      <c r="U552" s="37">
        <v>985829168</v>
      </c>
      <c r="V552" s="31" t="s">
        <v>2843</v>
      </c>
      <c r="W552" s="31" t="s">
        <v>1307</v>
      </c>
      <c r="X552" s="31" t="s">
        <v>2844</v>
      </c>
      <c r="Y552" s="38">
        <v>9910700</v>
      </c>
    </row>
    <row r="553" spans="1:25" ht="90" x14ac:dyDescent="0.25">
      <c r="A553" s="39">
        <v>6993280</v>
      </c>
      <c r="B553" s="40" t="s">
        <v>52</v>
      </c>
      <c r="C553" s="41" t="s">
        <v>2845</v>
      </c>
      <c r="D553" s="40" t="s">
        <v>206</v>
      </c>
      <c r="E553" s="42" t="s">
        <v>2846</v>
      </c>
      <c r="F553" s="42" t="s">
        <v>103</v>
      </c>
      <c r="G553" s="42" t="s">
        <v>1099</v>
      </c>
      <c r="H553" s="42" t="s">
        <v>393</v>
      </c>
      <c r="I553" s="42" t="s">
        <v>69</v>
      </c>
      <c r="J553" s="40" t="s">
        <v>106</v>
      </c>
      <c r="K553" s="43">
        <v>20291</v>
      </c>
      <c r="L553" s="43">
        <v>32647</v>
      </c>
      <c r="M553" s="40">
        <v>30</v>
      </c>
      <c r="N553" s="40" t="s">
        <v>93</v>
      </c>
      <c r="O553" s="33" t="s">
        <v>103</v>
      </c>
      <c r="P553" s="34" t="e">
        <f>CONCATENATE([1]!Tabela_FREQUENCIA_05_01_12[[#This Row],[QUANTITATIVO]]," - ",[1]!Tabela_FREQUENCIA_05_01_12[[#This Row],[GERÊNCIA]])</f>
        <v>#REF!</v>
      </c>
      <c r="Q553" s="40">
        <v>547</v>
      </c>
      <c r="R553" s="40">
        <v>17039104189</v>
      </c>
      <c r="S553" s="44">
        <v>5722714844</v>
      </c>
      <c r="T553" s="45"/>
      <c r="U553" s="46">
        <v>962959513</v>
      </c>
      <c r="V553" s="42" t="s">
        <v>2847</v>
      </c>
      <c r="W553" s="42" t="s">
        <v>164</v>
      </c>
      <c r="X553" s="42" t="s">
        <v>64</v>
      </c>
      <c r="Y553" s="47">
        <v>7173420</v>
      </c>
    </row>
    <row r="554" spans="1:25" ht="135" x14ac:dyDescent="0.25">
      <c r="A554" s="58">
        <v>8456744</v>
      </c>
      <c r="B554" s="49" t="s">
        <v>66</v>
      </c>
      <c r="C554" s="50" t="s">
        <v>2848</v>
      </c>
      <c r="D554" s="49" t="s">
        <v>101</v>
      </c>
      <c r="E554" s="51" t="s">
        <v>2849</v>
      </c>
      <c r="F554" s="51" t="s">
        <v>56</v>
      </c>
      <c r="G554" s="51" t="s">
        <v>2850</v>
      </c>
      <c r="H554" s="51" t="s">
        <v>124</v>
      </c>
      <c r="I554" s="51" t="s">
        <v>80</v>
      </c>
      <c r="J554" s="49" t="s">
        <v>43</v>
      </c>
      <c r="K554" s="52">
        <v>18967</v>
      </c>
      <c r="L554" s="52">
        <v>34929</v>
      </c>
      <c r="M554" s="49">
        <v>30</v>
      </c>
      <c r="N554" s="49" t="s">
        <v>81</v>
      </c>
      <c r="O554" s="51" t="s">
        <v>71</v>
      </c>
      <c r="P554" s="53" t="e">
        <f>CONCATENATE([1]!Tabela_FREQUENCIA_05_01_12[[#This Row],[QUANTITATIVO]]," - ",[1]!Tabela_FREQUENCIA_05_01_12[[#This Row],[GERÊNCIA]])</f>
        <v>#REF!</v>
      </c>
      <c r="Q554" s="49">
        <v>50</v>
      </c>
      <c r="R554" s="49" t="s">
        <v>2851</v>
      </c>
      <c r="S554" s="54">
        <v>437593860</v>
      </c>
      <c r="T554" s="55">
        <v>34272341</v>
      </c>
      <c r="U554" s="56">
        <v>996229936</v>
      </c>
      <c r="V554" s="51" t="s">
        <v>2852</v>
      </c>
      <c r="W554" s="51" t="s">
        <v>302</v>
      </c>
      <c r="X554" s="51" t="s">
        <v>64</v>
      </c>
      <c r="Y554" s="57">
        <v>7153080</v>
      </c>
    </row>
    <row r="555" spans="1:25" ht="90" x14ac:dyDescent="0.25">
      <c r="A555" s="157">
        <v>13427830</v>
      </c>
      <c r="B555" s="158" t="s">
        <v>38</v>
      </c>
      <c r="C555" s="159" t="s">
        <v>2853</v>
      </c>
      <c r="D555" s="158" t="s">
        <v>66</v>
      </c>
      <c r="E555" s="160" t="s">
        <v>2854</v>
      </c>
      <c r="F555" s="160" t="s">
        <v>89</v>
      </c>
      <c r="G555" s="160" t="s">
        <v>790</v>
      </c>
      <c r="H555" s="160" t="s">
        <v>283</v>
      </c>
      <c r="I555" s="160" t="s">
        <v>115</v>
      </c>
      <c r="J555" s="158" t="s">
        <v>43</v>
      </c>
      <c r="K555" s="161">
        <v>23860</v>
      </c>
      <c r="L555" s="161">
        <v>39787</v>
      </c>
      <c r="M555" s="158">
        <v>30</v>
      </c>
      <c r="N555" s="158" t="s">
        <v>60</v>
      </c>
      <c r="O555" s="160" t="s">
        <v>2855</v>
      </c>
      <c r="P555" s="162" t="e">
        <f>CONCATENATE([1]!Tabela_FREQUENCIA_05_01_12[[#This Row],[QUANTITATIVO]]," - ",[1]!Tabela_FREQUENCIA_05_01_12[[#This Row],[GERÊNCIA]])</f>
        <v>#REF!</v>
      </c>
      <c r="Q555" s="158">
        <v>159</v>
      </c>
      <c r="R555" s="158" t="s">
        <v>2856</v>
      </c>
      <c r="S555" s="163">
        <v>45345643415</v>
      </c>
      <c r="T555" s="164">
        <v>22094894</v>
      </c>
      <c r="U555" s="165">
        <v>983473712</v>
      </c>
      <c r="V555" s="160" t="s">
        <v>2857</v>
      </c>
      <c r="W555" s="160" t="s">
        <v>2858</v>
      </c>
      <c r="X555" s="160" t="s">
        <v>142</v>
      </c>
      <c r="Y555" s="166">
        <v>2217130</v>
      </c>
    </row>
    <row r="556" spans="1:25" ht="105" x14ac:dyDescent="0.25">
      <c r="A556" s="28">
        <v>3145189</v>
      </c>
      <c r="B556" s="29" t="s">
        <v>52</v>
      </c>
      <c r="C556" s="30" t="s">
        <v>2859</v>
      </c>
      <c r="D556" s="29"/>
      <c r="E556" s="31" t="s">
        <v>2860</v>
      </c>
      <c r="F556" s="31" t="s">
        <v>56</v>
      </c>
      <c r="G556" s="31" t="s">
        <v>551</v>
      </c>
      <c r="H556" s="31" t="s">
        <v>124</v>
      </c>
      <c r="I556" s="31" t="s">
        <v>59</v>
      </c>
      <c r="J556" s="29" t="s">
        <v>137</v>
      </c>
      <c r="K556" s="32">
        <v>20116</v>
      </c>
      <c r="L556" s="32">
        <v>27795</v>
      </c>
      <c r="M556" s="29">
        <v>40</v>
      </c>
      <c r="N556" s="29" t="s">
        <v>484</v>
      </c>
      <c r="O556" s="33" t="s">
        <v>56</v>
      </c>
      <c r="P556" s="34" t="e">
        <f>CONCATENATE([1]!Tabela_FREQUENCIA_05_01_12[[#This Row],[QUANTITATIVO]]," - ",[1]!Tabela_FREQUENCIA_05_01_12[[#This Row],[GERÊNCIA]])</f>
        <v>#REF!</v>
      </c>
      <c r="Q556" s="29">
        <v>305</v>
      </c>
      <c r="R556" s="29" t="s">
        <v>2861</v>
      </c>
      <c r="S556" s="35">
        <v>89415531800</v>
      </c>
      <c r="T556" s="36">
        <v>20871456</v>
      </c>
      <c r="U556" s="37">
        <v>991059577</v>
      </c>
      <c r="V556" s="31" t="s">
        <v>2862</v>
      </c>
      <c r="W556" s="31" t="s">
        <v>156</v>
      </c>
      <c r="X556" s="31" t="s">
        <v>64</v>
      </c>
      <c r="Y556" s="38">
        <v>7051090</v>
      </c>
    </row>
    <row r="557" spans="1:25" ht="90" x14ac:dyDescent="0.25">
      <c r="A557" s="39">
        <v>8795400</v>
      </c>
      <c r="B557" s="40" t="s">
        <v>38</v>
      </c>
      <c r="C557" s="41" t="s">
        <v>2863</v>
      </c>
      <c r="D557" s="40"/>
      <c r="E557" s="42" t="s">
        <v>2864</v>
      </c>
      <c r="F557" s="42" t="s">
        <v>40</v>
      </c>
      <c r="G557" s="42" t="s">
        <v>198</v>
      </c>
      <c r="H557" s="42" t="s">
        <v>1642</v>
      </c>
      <c r="I557" s="42" t="s">
        <v>92</v>
      </c>
      <c r="J557" s="40" t="s">
        <v>137</v>
      </c>
      <c r="K557" s="43">
        <v>22072</v>
      </c>
      <c r="L557" s="43">
        <v>35093</v>
      </c>
      <c r="M557" s="40">
        <v>20</v>
      </c>
      <c r="N557" s="40" t="s">
        <v>2865</v>
      </c>
      <c r="O557" s="33" t="s">
        <v>40</v>
      </c>
      <c r="P557" s="34" t="e">
        <f>CONCATENATE([1]!Tabela_FREQUENCIA_05_01_12[[#This Row],[QUANTITATIVO]]," - ",[1]!Tabela_FREQUENCIA_05_01_12[[#This Row],[GERÊNCIA]])</f>
        <v>#REF!</v>
      </c>
      <c r="Q557" s="40">
        <v>525</v>
      </c>
      <c r="R557" s="40" t="s">
        <v>2866</v>
      </c>
      <c r="S557" s="44">
        <v>447796828</v>
      </c>
      <c r="T557" s="45">
        <v>24428980</v>
      </c>
      <c r="U557" s="46">
        <v>97574409</v>
      </c>
      <c r="V557" s="42" t="s">
        <v>2867</v>
      </c>
      <c r="W557" s="42" t="s">
        <v>1673</v>
      </c>
      <c r="X557" s="42" t="s">
        <v>64</v>
      </c>
      <c r="Y557" s="47">
        <v>7113110</v>
      </c>
    </row>
    <row r="558" spans="1:25" ht="90" x14ac:dyDescent="0.25">
      <c r="A558" s="98">
        <v>8795400</v>
      </c>
      <c r="B558" s="99" t="s">
        <v>52</v>
      </c>
      <c r="C558" s="100" t="s">
        <v>2863</v>
      </c>
      <c r="D558" s="99"/>
      <c r="E558" s="101" t="s">
        <v>2868</v>
      </c>
      <c r="F558" s="101" t="s">
        <v>40</v>
      </c>
      <c r="G558" s="31" t="s">
        <v>114</v>
      </c>
      <c r="H558" s="31" t="s">
        <v>114</v>
      </c>
      <c r="I558" s="101" t="s">
        <v>115</v>
      </c>
      <c r="J558" s="99" t="s">
        <v>106</v>
      </c>
      <c r="K558" s="32">
        <v>22072</v>
      </c>
      <c r="L558" s="32">
        <v>34066</v>
      </c>
      <c r="M558" s="99">
        <v>20</v>
      </c>
      <c r="N558" s="99" t="s">
        <v>2869</v>
      </c>
      <c r="O558" s="94" t="s">
        <v>40</v>
      </c>
      <c r="P558" s="95" t="e">
        <f>CONCATENATE([1]!Tabela_FREQUENCIA_05_01_12[[#This Row],[QUANTITATIVO]]," - ",[1]!Tabela_FREQUENCIA_05_01_12[[#This Row],[GERÊNCIA]])</f>
        <v>#REF!</v>
      </c>
      <c r="Q558" s="29">
        <v>302</v>
      </c>
      <c r="R558" s="29" t="s">
        <v>2866</v>
      </c>
      <c r="S558" s="35">
        <v>447796828</v>
      </c>
      <c r="T558" s="36">
        <v>24428980</v>
      </c>
      <c r="U558" s="37">
        <v>97574409</v>
      </c>
      <c r="V558" s="31" t="s">
        <v>2867</v>
      </c>
      <c r="W558" s="31" t="s">
        <v>1673</v>
      </c>
      <c r="X558" s="31" t="s">
        <v>64</v>
      </c>
      <c r="Y558" s="38">
        <v>7113110</v>
      </c>
    </row>
    <row r="559" spans="1:25" ht="75" x14ac:dyDescent="0.25">
      <c r="A559" s="39">
        <v>8751201</v>
      </c>
      <c r="B559" s="40" t="s">
        <v>38</v>
      </c>
      <c r="C559" s="41" t="s">
        <v>2870</v>
      </c>
      <c r="D559" s="40"/>
      <c r="E559" s="42" t="s">
        <v>2871</v>
      </c>
      <c r="F559" s="42" t="s">
        <v>113</v>
      </c>
      <c r="G559" s="42" t="s">
        <v>184</v>
      </c>
      <c r="H559" s="42" t="s">
        <v>114</v>
      </c>
      <c r="I559" s="42" t="s">
        <v>115</v>
      </c>
      <c r="J559" s="40" t="s">
        <v>43</v>
      </c>
      <c r="K559" s="43">
        <v>25196</v>
      </c>
      <c r="L559" s="43">
        <v>36388</v>
      </c>
      <c r="M559" s="40">
        <v>20</v>
      </c>
      <c r="N559" s="40" t="s">
        <v>2872</v>
      </c>
      <c r="O559" s="33" t="s">
        <v>113</v>
      </c>
      <c r="P559" s="34" t="e">
        <f>CONCATENATE([1]!Tabela_FREQUENCIA_05_01_12[[#This Row],[QUANTITATIVO]]," - ",[1]!Tabela_FREQUENCIA_05_01_12[[#This Row],[GERÊNCIA]])</f>
        <v>#REF!</v>
      </c>
      <c r="Q559" s="40">
        <v>115</v>
      </c>
      <c r="R559" s="40" t="s">
        <v>2873</v>
      </c>
      <c r="S559" s="44">
        <v>10102961832</v>
      </c>
      <c r="T559" s="45">
        <v>46425042</v>
      </c>
      <c r="U559" s="46">
        <v>979875228</v>
      </c>
      <c r="V559" s="42" t="s">
        <v>2874</v>
      </c>
      <c r="W559" s="42" t="s">
        <v>2875</v>
      </c>
      <c r="X559" s="42" t="s">
        <v>925</v>
      </c>
      <c r="Y559" s="47">
        <v>8574020</v>
      </c>
    </row>
    <row r="560" spans="1:25" ht="105" x14ac:dyDescent="0.25">
      <c r="A560" s="120"/>
      <c r="B560" s="121"/>
      <c r="C560" s="122" t="s">
        <v>2876</v>
      </c>
      <c r="D560" s="121"/>
      <c r="E560" s="123" t="s">
        <v>2877</v>
      </c>
      <c r="F560" s="123" t="s">
        <v>268</v>
      </c>
      <c r="G560" s="123"/>
      <c r="H560" s="123" t="s">
        <v>864</v>
      </c>
      <c r="I560" s="123" t="s">
        <v>92</v>
      </c>
      <c r="J560" s="121" t="s">
        <v>1670</v>
      </c>
      <c r="K560" s="124">
        <v>20668</v>
      </c>
      <c r="L560" s="124">
        <v>39204</v>
      </c>
      <c r="M560" s="121">
        <v>20</v>
      </c>
      <c r="N560" s="121" t="s">
        <v>471</v>
      </c>
      <c r="O560" s="123" t="s">
        <v>2878</v>
      </c>
      <c r="P560" s="125" t="e">
        <f>CONCATENATE([1]!Tabela_FREQUENCIA_05_01_12[[#This Row],[QUANTITATIVO]]," - ",[1]!Tabela_FREQUENCIA_05_01_12[[#This Row],[GERÊNCIA]])</f>
        <v>#REF!</v>
      </c>
      <c r="Q560" s="121"/>
      <c r="R560" s="121"/>
      <c r="S560" s="126">
        <v>3171532859</v>
      </c>
      <c r="T560" s="127">
        <v>49920413</v>
      </c>
      <c r="U560" s="128">
        <v>981068203</v>
      </c>
      <c r="V560" s="123" t="s">
        <v>2879</v>
      </c>
      <c r="W560" s="123" t="s">
        <v>468</v>
      </c>
      <c r="X560" s="123" t="s">
        <v>2880</v>
      </c>
      <c r="Y560" s="129">
        <v>9042700</v>
      </c>
    </row>
    <row r="561" spans="1:25" ht="105" x14ac:dyDescent="0.25">
      <c r="A561" s="39">
        <v>14980071</v>
      </c>
      <c r="B561" s="40" t="s">
        <v>52</v>
      </c>
      <c r="C561" s="41" t="s">
        <v>2881</v>
      </c>
      <c r="D561" s="40" t="s">
        <v>206</v>
      </c>
      <c r="E561" s="42" t="s">
        <v>2882</v>
      </c>
      <c r="F561" s="42" t="s">
        <v>1138</v>
      </c>
      <c r="G561" s="42" t="s">
        <v>544</v>
      </c>
      <c r="H561" s="42" t="s">
        <v>544</v>
      </c>
      <c r="I561" s="42" t="s">
        <v>115</v>
      </c>
      <c r="J561" s="40" t="s">
        <v>43</v>
      </c>
      <c r="K561" s="43">
        <v>29565</v>
      </c>
      <c r="L561" s="43">
        <v>40575</v>
      </c>
      <c r="M561" s="40">
        <v>30</v>
      </c>
      <c r="N561" s="40" t="s">
        <v>405</v>
      </c>
      <c r="O561" s="33" t="s">
        <v>1138</v>
      </c>
      <c r="P561" s="34" t="e">
        <f>CONCATENATE([1]!Tabela_FREQUENCIA_05_01_12[[#This Row],[QUANTITATIVO]]," - ",[1]!Tabela_FREQUENCIA_05_01_12[[#This Row],[GERÊNCIA]])</f>
        <v>#REF!</v>
      </c>
      <c r="Q561" s="40">
        <v>1061</v>
      </c>
      <c r="R561" s="40" t="s">
        <v>2883</v>
      </c>
      <c r="S561" s="44">
        <v>29026757808</v>
      </c>
      <c r="T561" s="45">
        <v>29635082</v>
      </c>
      <c r="U561" s="46">
        <v>993982576</v>
      </c>
      <c r="V561" s="42" t="s">
        <v>2884</v>
      </c>
      <c r="W561" s="42" t="s">
        <v>1580</v>
      </c>
      <c r="X561" s="42" t="s">
        <v>142</v>
      </c>
      <c r="Y561" s="47">
        <v>7150060</v>
      </c>
    </row>
    <row r="562" spans="1:25" ht="75" x14ac:dyDescent="0.25">
      <c r="A562" s="28">
        <v>8930170</v>
      </c>
      <c r="B562" s="29" t="s">
        <v>38</v>
      </c>
      <c r="C562" s="30" t="s">
        <v>2885</v>
      </c>
      <c r="D562" s="29" t="s">
        <v>52</v>
      </c>
      <c r="E562" s="31" t="s">
        <v>2886</v>
      </c>
      <c r="F562" s="31" t="s">
        <v>316</v>
      </c>
      <c r="G562" s="31" t="s">
        <v>2887</v>
      </c>
      <c r="H562" s="31" t="s">
        <v>1356</v>
      </c>
      <c r="I562" s="31" t="s">
        <v>92</v>
      </c>
      <c r="J562" s="29" t="s">
        <v>137</v>
      </c>
      <c r="K562" s="32">
        <v>23659</v>
      </c>
      <c r="L562" s="32">
        <v>35482</v>
      </c>
      <c r="M562" s="29">
        <v>30</v>
      </c>
      <c r="N562" s="29" t="s">
        <v>60</v>
      </c>
      <c r="O562" s="33" t="s">
        <v>229</v>
      </c>
      <c r="P562" s="34" t="e">
        <f>CONCATENATE([1]!Tabela_FREQUENCIA_05_01_12[[#This Row],[QUANTITATIVO]]," - ",[1]!Tabela_FREQUENCIA_05_01_12[[#This Row],[GERÊNCIA]])</f>
        <v>#REF!</v>
      </c>
      <c r="Q562" s="29">
        <v>304</v>
      </c>
      <c r="R562" s="29" t="s">
        <v>2888</v>
      </c>
      <c r="S562" s="35">
        <v>7307436833</v>
      </c>
      <c r="T562" s="36">
        <v>49620773</v>
      </c>
      <c r="U562" s="37">
        <v>964395922</v>
      </c>
      <c r="V562" s="31" t="s">
        <v>2889</v>
      </c>
      <c r="W562" s="31" t="s">
        <v>2511</v>
      </c>
      <c r="X562" s="31" t="s">
        <v>142</v>
      </c>
      <c r="Y562" s="38">
        <v>7055090</v>
      </c>
    </row>
    <row r="563" spans="1:25" ht="60" x14ac:dyDescent="0.25">
      <c r="A563" s="39">
        <v>14677829</v>
      </c>
      <c r="B563" s="40" t="s">
        <v>66</v>
      </c>
      <c r="C563" s="41" t="s">
        <v>2890</v>
      </c>
      <c r="D563" s="40" t="s">
        <v>76</v>
      </c>
      <c r="E563" s="42" t="s">
        <v>2891</v>
      </c>
      <c r="F563" s="42" t="s">
        <v>268</v>
      </c>
      <c r="G563" s="42" t="s">
        <v>58</v>
      </c>
      <c r="H563" s="42" t="s">
        <v>58</v>
      </c>
      <c r="I563" s="42" t="s">
        <v>59</v>
      </c>
      <c r="J563" s="40" t="s">
        <v>43</v>
      </c>
      <c r="K563" s="43">
        <v>28762</v>
      </c>
      <c r="L563" s="43">
        <v>40529</v>
      </c>
      <c r="M563" s="40">
        <v>20</v>
      </c>
      <c r="N563" s="40" t="s">
        <v>2892</v>
      </c>
      <c r="O563" s="33" t="s">
        <v>268</v>
      </c>
      <c r="P563" s="34" t="e">
        <f>CONCATENATE([1]!Tabela_FREQUENCIA_05_01_12[[#This Row],[QUANTITATIVO]]," - ",[1]!Tabela_FREQUENCIA_05_01_12[[#This Row],[GERÊNCIA]])</f>
        <v>#REF!</v>
      </c>
      <c r="Q563" s="40">
        <v>573</v>
      </c>
      <c r="R563" s="40" t="s">
        <v>2893</v>
      </c>
      <c r="S563" s="44">
        <v>2753037990</v>
      </c>
      <c r="T563" s="45"/>
      <c r="U563" s="46">
        <v>976863301</v>
      </c>
      <c r="V563" s="42" t="s">
        <v>2894</v>
      </c>
      <c r="W563" s="42" t="s">
        <v>2895</v>
      </c>
      <c r="X563" s="42" t="s">
        <v>1808</v>
      </c>
      <c r="Y563" s="47">
        <v>8771910</v>
      </c>
    </row>
    <row r="564" spans="1:25" ht="135" x14ac:dyDescent="0.25">
      <c r="A564" s="58">
        <v>14052271</v>
      </c>
      <c r="B564" s="49" t="s">
        <v>66</v>
      </c>
      <c r="C564" s="50">
        <v>73999180</v>
      </c>
      <c r="D564" s="49" t="s">
        <v>76</v>
      </c>
      <c r="E564" s="51" t="s">
        <v>2896</v>
      </c>
      <c r="F564" s="51" t="s">
        <v>268</v>
      </c>
      <c r="G564" s="51"/>
      <c r="H564" s="51"/>
      <c r="I564" s="51" t="s">
        <v>80</v>
      </c>
      <c r="J564" s="49" t="s">
        <v>1600</v>
      </c>
      <c r="K564" s="52">
        <v>27002</v>
      </c>
      <c r="L564" s="52">
        <v>41844</v>
      </c>
      <c r="M564" s="49">
        <v>12</v>
      </c>
      <c r="N564" s="49" t="s">
        <v>93</v>
      </c>
      <c r="O564" s="51" t="s">
        <v>1603</v>
      </c>
      <c r="P564" s="53" t="e">
        <f>CONCATENATE([1]!Tabela_FREQUENCIA_05_01_12[[#This Row],[QUANTITATIVO]]," - ",[1]!Tabela_FREQUENCIA_05_01_12[[#This Row],[GERÊNCIA]])</f>
        <v>#REF!</v>
      </c>
      <c r="Q564" s="49">
        <v>2</v>
      </c>
      <c r="R564" s="49" t="s">
        <v>2897</v>
      </c>
      <c r="S564" s="54">
        <v>29504120253</v>
      </c>
      <c r="T564" s="55">
        <v>24253599</v>
      </c>
      <c r="U564" s="56" t="s">
        <v>2898</v>
      </c>
      <c r="V564" s="51" t="s">
        <v>2899</v>
      </c>
      <c r="W564" s="51" t="s">
        <v>2751</v>
      </c>
      <c r="X564" s="51" t="s">
        <v>64</v>
      </c>
      <c r="Y564" s="57">
        <v>7095180</v>
      </c>
    </row>
    <row r="565" spans="1:25" ht="90" x14ac:dyDescent="0.25">
      <c r="A565" s="39">
        <v>8552952</v>
      </c>
      <c r="B565" s="40" t="s">
        <v>52</v>
      </c>
      <c r="C565" s="41" t="s">
        <v>2900</v>
      </c>
      <c r="D565" s="40"/>
      <c r="E565" s="42" t="s">
        <v>2901</v>
      </c>
      <c r="F565" s="42" t="s">
        <v>1594</v>
      </c>
      <c r="G565" s="42" t="s">
        <v>1595</v>
      </c>
      <c r="H565" s="42" t="s">
        <v>1293</v>
      </c>
      <c r="I565" s="42" t="s">
        <v>59</v>
      </c>
      <c r="J565" s="40" t="s">
        <v>106</v>
      </c>
      <c r="K565" s="43">
        <v>18514</v>
      </c>
      <c r="L565" s="43">
        <v>39346</v>
      </c>
      <c r="M565" s="40">
        <v>20</v>
      </c>
      <c r="N565" s="40" t="s">
        <v>2902</v>
      </c>
      <c r="O565" s="33" t="s">
        <v>1594</v>
      </c>
      <c r="P565" s="34" t="e">
        <f>CONCATENATE([1]!Tabela_FREQUENCIA_05_01_12[[#This Row],[QUANTITATIVO]]," - ",[1]!Tabela_FREQUENCIA_05_01_12[[#This Row],[GERÊNCIA]])</f>
        <v>#REF!</v>
      </c>
      <c r="Q565" s="40">
        <v>634</v>
      </c>
      <c r="R565" s="40" t="s">
        <v>2903</v>
      </c>
      <c r="S565" s="44">
        <v>61479713872</v>
      </c>
      <c r="T565" s="45">
        <v>24792444</v>
      </c>
      <c r="U565" s="46"/>
      <c r="V565" s="42" t="s">
        <v>2904</v>
      </c>
      <c r="W565" s="42" t="s">
        <v>47</v>
      </c>
      <c r="X565" s="42" t="s">
        <v>64</v>
      </c>
      <c r="Y565" s="47">
        <v>7013100</v>
      </c>
    </row>
    <row r="566" spans="1:25" ht="105" x14ac:dyDescent="0.25">
      <c r="A566" s="28">
        <v>7702401</v>
      </c>
      <c r="B566" s="29" t="s">
        <v>38</v>
      </c>
      <c r="C566" s="30" t="s">
        <v>2905</v>
      </c>
      <c r="D566" s="29" t="s">
        <v>49</v>
      </c>
      <c r="E566" s="31" t="s">
        <v>2906</v>
      </c>
      <c r="F566" s="31" t="s">
        <v>103</v>
      </c>
      <c r="G566" s="31" t="s">
        <v>921</v>
      </c>
      <c r="H566" s="31" t="s">
        <v>124</v>
      </c>
      <c r="I566" s="31" t="s">
        <v>80</v>
      </c>
      <c r="J566" s="29" t="s">
        <v>137</v>
      </c>
      <c r="K566" s="32">
        <v>23097</v>
      </c>
      <c r="L566" s="32">
        <v>35447</v>
      </c>
      <c r="M566" s="29">
        <v>30</v>
      </c>
      <c r="N566" s="29" t="s">
        <v>93</v>
      </c>
      <c r="O566" s="33" t="s">
        <v>103</v>
      </c>
      <c r="P566" s="34" t="e">
        <f>CONCATENATE([1]!Tabela_FREQUENCIA_05_01_12[[#This Row],[QUANTITATIVO]]," - ",[1]!Tabela_FREQUENCIA_05_01_12[[#This Row],[GERÊNCIA]])</f>
        <v>#REF!</v>
      </c>
      <c r="Q566" s="29">
        <v>377</v>
      </c>
      <c r="R566" s="29" t="s">
        <v>2907</v>
      </c>
      <c r="S566" s="35">
        <v>8342935876</v>
      </c>
      <c r="T566" s="36">
        <v>24243263</v>
      </c>
      <c r="U566" s="37"/>
      <c r="V566" s="31" t="s">
        <v>2908</v>
      </c>
      <c r="W566" s="31" t="s">
        <v>2909</v>
      </c>
      <c r="X566" s="31" t="s">
        <v>64</v>
      </c>
      <c r="Y566" s="38">
        <v>7050170</v>
      </c>
    </row>
    <row r="567" spans="1:25" ht="135" x14ac:dyDescent="0.25">
      <c r="A567" s="58">
        <v>8307039</v>
      </c>
      <c r="B567" s="49" t="s">
        <v>38</v>
      </c>
      <c r="C567" s="50" t="s">
        <v>2910</v>
      </c>
      <c r="D567" s="49" t="s">
        <v>52</v>
      </c>
      <c r="E567" s="51" t="s">
        <v>2911</v>
      </c>
      <c r="F567" s="51" t="s">
        <v>268</v>
      </c>
      <c r="G567" s="51"/>
      <c r="H567" s="51"/>
      <c r="I567" s="51" t="s">
        <v>80</v>
      </c>
      <c r="J567" s="49" t="s">
        <v>1600</v>
      </c>
      <c r="K567" s="52">
        <v>20320</v>
      </c>
      <c r="L567" s="52">
        <v>41845</v>
      </c>
      <c r="M567" s="49">
        <v>12</v>
      </c>
      <c r="N567" s="49" t="s">
        <v>93</v>
      </c>
      <c r="O567" s="51" t="s">
        <v>1603</v>
      </c>
      <c r="P567" s="53" t="e">
        <f>CONCATENATE([1]!Tabela_FREQUENCIA_05_01_12[[#This Row],[QUANTITATIVO]]," - ",[1]!Tabela_FREQUENCIA_05_01_12[[#This Row],[GERÊNCIA]])</f>
        <v>#REF!</v>
      </c>
      <c r="Q567" s="49">
        <v>1</v>
      </c>
      <c r="R567" s="49" t="s">
        <v>2912</v>
      </c>
      <c r="S567" s="54">
        <v>76623831800</v>
      </c>
      <c r="T567" s="55">
        <v>24688678</v>
      </c>
      <c r="U567" s="56">
        <v>975344440</v>
      </c>
      <c r="V567" s="51" t="s">
        <v>2913</v>
      </c>
      <c r="W567" s="51" t="s">
        <v>47</v>
      </c>
      <c r="X567" s="51" t="s">
        <v>64</v>
      </c>
      <c r="Y567" s="57" t="s">
        <v>2914</v>
      </c>
    </row>
    <row r="568" spans="1:25" ht="90" x14ac:dyDescent="0.25">
      <c r="A568" s="28">
        <v>13636078</v>
      </c>
      <c r="B568" s="29" t="s">
        <v>66</v>
      </c>
      <c r="C568" s="30" t="s">
        <v>2915</v>
      </c>
      <c r="D568" s="29" t="s">
        <v>66</v>
      </c>
      <c r="E568" s="31" t="s">
        <v>2916</v>
      </c>
      <c r="F568" s="31" t="s">
        <v>316</v>
      </c>
      <c r="G568" s="31" t="s">
        <v>544</v>
      </c>
      <c r="H568" s="31" t="s">
        <v>544</v>
      </c>
      <c r="I568" s="31" t="s">
        <v>115</v>
      </c>
      <c r="J568" s="29" t="s">
        <v>137</v>
      </c>
      <c r="K568" s="32">
        <v>27915</v>
      </c>
      <c r="L568" s="32">
        <v>39273</v>
      </c>
      <c r="M568" s="29">
        <v>30</v>
      </c>
      <c r="N568" s="29" t="s">
        <v>2917</v>
      </c>
      <c r="O568" s="33" t="s">
        <v>1138</v>
      </c>
      <c r="P568" s="34" t="e">
        <f>CONCATENATE([1]!Tabela_FREQUENCIA_05_01_12[[#This Row],[QUANTITATIVO]]," - ",[1]!Tabela_FREQUENCIA_05_01_12[[#This Row],[GERÊNCIA]])</f>
        <v>#REF!</v>
      </c>
      <c r="Q568" s="29">
        <v>918</v>
      </c>
      <c r="R568" s="29" t="s">
        <v>2918</v>
      </c>
      <c r="S568" s="35">
        <v>25798776816</v>
      </c>
      <c r="T568" s="36">
        <v>25033277</v>
      </c>
      <c r="U568" s="37">
        <v>980285388</v>
      </c>
      <c r="V568" s="31" t="s">
        <v>2919</v>
      </c>
      <c r="W568" s="31" t="s">
        <v>1141</v>
      </c>
      <c r="X568" s="31" t="s">
        <v>142</v>
      </c>
      <c r="Y568" s="38">
        <v>3640010</v>
      </c>
    </row>
    <row r="569" spans="1:25" ht="105" x14ac:dyDescent="0.25">
      <c r="A569" s="39">
        <v>14955040</v>
      </c>
      <c r="B569" s="40" t="s">
        <v>52</v>
      </c>
      <c r="C569" s="41" t="s">
        <v>2920</v>
      </c>
      <c r="D569" s="40" t="s">
        <v>76</v>
      </c>
      <c r="E569" s="42" t="s">
        <v>2921</v>
      </c>
      <c r="F569" s="42" t="s">
        <v>323</v>
      </c>
      <c r="G569" s="42" t="s">
        <v>136</v>
      </c>
      <c r="H569" s="42" t="s">
        <v>136</v>
      </c>
      <c r="I569" s="42" t="s">
        <v>115</v>
      </c>
      <c r="J569" s="40" t="s">
        <v>43</v>
      </c>
      <c r="K569" s="43">
        <v>29255</v>
      </c>
      <c r="L569" s="43">
        <v>40485</v>
      </c>
      <c r="M569" s="40">
        <v>30</v>
      </c>
      <c r="N569" s="40" t="s">
        <v>1240</v>
      </c>
      <c r="O569" s="33" t="s">
        <v>323</v>
      </c>
      <c r="P569" s="34" t="e">
        <f>CONCATENATE([1]!Tabela_FREQUENCIA_05_01_12[[#This Row],[QUANTITATIVO]]," - ",[1]!Tabela_FREQUENCIA_05_01_12[[#This Row],[GERÊNCIA]])</f>
        <v>#REF!</v>
      </c>
      <c r="Q569" s="40">
        <v>1007</v>
      </c>
      <c r="R569" s="40" t="s">
        <v>2922</v>
      </c>
      <c r="S569" s="44">
        <v>28838821852</v>
      </c>
      <c r="T569" s="45">
        <v>43557262</v>
      </c>
      <c r="U569" s="46">
        <v>976234175</v>
      </c>
      <c r="V569" s="42" t="s">
        <v>2923</v>
      </c>
      <c r="W569" s="42" t="s">
        <v>2924</v>
      </c>
      <c r="X569" s="42" t="s">
        <v>2684</v>
      </c>
      <c r="Y569" s="47">
        <v>9810395</v>
      </c>
    </row>
    <row r="570" spans="1:25" ht="105" x14ac:dyDescent="0.25">
      <c r="A570" s="28">
        <v>7930823</v>
      </c>
      <c r="B570" s="29" t="s">
        <v>52</v>
      </c>
      <c r="C570" s="30" t="s">
        <v>2925</v>
      </c>
      <c r="D570" s="29" t="s">
        <v>76</v>
      </c>
      <c r="E570" s="31" t="s">
        <v>2926</v>
      </c>
      <c r="F570" s="31" t="s">
        <v>56</v>
      </c>
      <c r="G570" s="31" t="s">
        <v>171</v>
      </c>
      <c r="H570" s="31" t="s">
        <v>171</v>
      </c>
      <c r="I570" s="31" t="s">
        <v>80</v>
      </c>
      <c r="J570" s="29" t="s">
        <v>137</v>
      </c>
      <c r="K570" s="32">
        <v>23162</v>
      </c>
      <c r="L570" s="32">
        <v>33610</v>
      </c>
      <c r="M570" s="29">
        <v>40</v>
      </c>
      <c r="N570" s="29" t="s">
        <v>81</v>
      </c>
      <c r="O570" s="33" t="s">
        <v>56</v>
      </c>
      <c r="P570" s="34" t="e">
        <f>CONCATENATE([1]!Tabela_FREQUENCIA_05_01_12[[#This Row],[QUANTITATIVO]]," - ",[1]!Tabela_FREQUENCIA_05_01_12[[#This Row],[GERÊNCIA]])</f>
        <v>#REF!</v>
      </c>
      <c r="Q570" s="29">
        <v>783</v>
      </c>
      <c r="R570" s="29" t="s">
        <v>2927</v>
      </c>
      <c r="S570" s="35">
        <v>5435566894</v>
      </c>
      <c r="T570" s="36">
        <v>22290937</v>
      </c>
      <c r="U570" s="37"/>
      <c r="V570" s="31" t="s">
        <v>2928</v>
      </c>
      <c r="W570" s="31" t="s">
        <v>1759</v>
      </c>
      <c r="X570" s="31" t="s">
        <v>64</v>
      </c>
      <c r="Y570" s="38">
        <v>7093132</v>
      </c>
    </row>
    <row r="571" spans="1:25" ht="75" x14ac:dyDescent="0.25">
      <c r="A571" s="39">
        <v>9723286</v>
      </c>
      <c r="B571" s="40" t="s">
        <v>66</v>
      </c>
      <c r="C571" s="41" t="s">
        <v>2929</v>
      </c>
      <c r="D571" s="40"/>
      <c r="E571" s="42" t="s">
        <v>2930</v>
      </c>
      <c r="F571" s="42" t="s">
        <v>113</v>
      </c>
      <c r="G571" s="42"/>
      <c r="H571" s="42" t="s">
        <v>114</v>
      </c>
      <c r="I571" s="42" t="s">
        <v>115</v>
      </c>
      <c r="J571" s="40" t="s">
        <v>137</v>
      </c>
      <c r="K571" s="43">
        <v>20703</v>
      </c>
      <c r="L571" s="43">
        <v>35032</v>
      </c>
      <c r="M571" s="40">
        <v>20</v>
      </c>
      <c r="N571" s="40" t="s">
        <v>2931</v>
      </c>
      <c r="O571" s="33" t="s">
        <v>113</v>
      </c>
      <c r="P571" s="34" t="e">
        <f>CONCATENATE([1]!Tabela_FREQUENCIA_05_01_12[[#This Row],[QUANTITATIVO]]," - ",[1]!Tabela_FREQUENCIA_05_01_12[[#This Row],[GERÊNCIA]])</f>
        <v>#REF!</v>
      </c>
      <c r="Q571" s="40">
        <v>468</v>
      </c>
      <c r="R571" s="40" t="s">
        <v>2932</v>
      </c>
      <c r="S571" s="44">
        <v>962966827</v>
      </c>
      <c r="T571" s="45">
        <v>24222262</v>
      </c>
      <c r="U571" s="46">
        <v>998462417</v>
      </c>
      <c r="V571" s="42" t="s">
        <v>2933</v>
      </c>
      <c r="W571" s="42" t="s">
        <v>1586</v>
      </c>
      <c r="X571" s="42" t="s">
        <v>64</v>
      </c>
      <c r="Y571" s="47">
        <v>7033010</v>
      </c>
    </row>
    <row r="572" spans="1:25" ht="75" x14ac:dyDescent="0.25">
      <c r="A572" s="28">
        <v>10338676</v>
      </c>
      <c r="B572" s="29" t="s">
        <v>66</v>
      </c>
      <c r="C572" s="30" t="s">
        <v>2934</v>
      </c>
      <c r="D572" s="29"/>
      <c r="E572" s="31" t="s">
        <v>2935</v>
      </c>
      <c r="F572" s="31" t="s">
        <v>40</v>
      </c>
      <c r="G572" s="31" t="s">
        <v>198</v>
      </c>
      <c r="H572" s="31" t="s">
        <v>864</v>
      </c>
      <c r="I572" s="31" t="s">
        <v>92</v>
      </c>
      <c r="J572" s="29" t="s">
        <v>137</v>
      </c>
      <c r="K572" s="32">
        <v>20757</v>
      </c>
      <c r="L572" s="32">
        <v>35705</v>
      </c>
      <c r="M572" s="29">
        <v>24</v>
      </c>
      <c r="N572" s="29" t="s">
        <v>2936</v>
      </c>
      <c r="O572" s="33" t="s">
        <v>40</v>
      </c>
      <c r="P572" s="34" t="e">
        <f>CONCATENATE([1]!Tabela_FREQUENCIA_05_01_12[[#This Row],[QUANTITATIVO]]," - ",[1]!Tabela_FREQUENCIA_05_01_12[[#This Row],[GERÊNCIA]])</f>
        <v>#REF!</v>
      </c>
      <c r="Q572" s="29">
        <v>601</v>
      </c>
      <c r="R572" s="29" t="s">
        <v>2937</v>
      </c>
      <c r="S572" s="35">
        <v>89764978800</v>
      </c>
      <c r="T572" s="36">
        <v>27963489</v>
      </c>
      <c r="U572" s="37">
        <v>996317296</v>
      </c>
      <c r="V572" s="31" t="s">
        <v>2938</v>
      </c>
      <c r="W572" s="31" t="s">
        <v>2939</v>
      </c>
      <c r="X572" s="31" t="s">
        <v>142</v>
      </c>
      <c r="Y572" s="38">
        <v>3568010</v>
      </c>
    </row>
    <row r="573" spans="1:25" ht="90" x14ac:dyDescent="0.25">
      <c r="A573" s="39">
        <v>9577373</v>
      </c>
      <c r="B573" s="40" t="s">
        <v>52</v>
      </c>
      <c r="C573" s="41" t="s">
        <v>2940</v>
      </c>
      <c r="D573" s="40" t="s">
        <v>54</v>
      </c>
      <c r="E573" s="42" t="s">
        <v>2941</v>
      </c>
      <c r="F573" s="42" t="s">
        <v>56</v>
      </c>
      <c r="G573" s="42" t="s">
        <v>2942</v>
      </c>
      <c r="H573" s="42" t="s">
        <v>124</v>
      </c>
      <c r="I573" s="42" t="s">
        <v>92</v>
      </c>
      <c r="J573" s="40" t="s">
        <v>137</v>
      </c>
      <c r="K573" s="43">
        <v>19612</v>
      </c>
      <c r="L573" s="43">
        <v>34621</v>
      </c>
      <c r="M573" s="40">
        <v>40</v>
      </c>
      <c r="N573" s="40" t="s">
        <v>93</v>
      </c>
      <c r="O573" s="33" t="s">
        <v>56</v>
      </c>
      <c r="P573" s="34" t="e">
        <f>CONCATENATE([1]!Tabela_FREQUENCIA_05_01_12[[#This Row],[QUANTITATIVO]]," - ",[1]!Tabela_FREQUENCIA_05_01_12[[#This Row],[GERÊNCIA]])</f>
        <v>#REF!</v>
      </c>
      <c r="Q573" s="40">
        <v>487</v>
      </c>
      <c r="R573" s="40" t="s">
        <v>2943</v>
      </c>
      <c r="S573" s="44">
        <v>19299320659</v>
      </c>
      <c r="T573" s="45">
        <v>24053909</v>
      </c>
      <c r="U573" s="46"/>
      <c r="V573" s="42" t="s">
        <v>2944</v>
      </c>
      <c r="W573" s="42" t="s">
        <v>1917</v>
      </c>
      <c r="X573" s="42" t="s">
        <v>64</v>
      </c>
      <c r="Y573" s="47">
        <v>7002000</v>
      </c>
    </row>
    <row r="574" spans="1:25" ht="105" x14ac:dyDescent="0.25">
      <c r="A574" s="28">
        <v>10392981</v>
      </c>
      <c r="B574" s="29" t="s">
        <v>66</v>
      </c>
      <c r="C574" s="30" t="s">
        <v>2945</v>
      </c>
      <c r="D574" s="29" t="s">
        <v>66</v>
      </c>
      <c r="E574" s="31" t="s">
        <v>2946</v>
      </c>
      <c r="F574" s="31" t="s">
        <v>40</v>
      </c>
      <c r="G574" s="31" t="s">
        <v>171</v>
      </c>
      <c r="H574" s="31" t="s">
        <v>171</v>
      </c>
      <c r="I574" s="31" t="s">
        <v>80</v>
      </c>
      <c r="J574" s="29" t="s">
        <v>137</v>
      </c>
      <c r="K574" s="32">
        <v>19773</v>
      </c>
      <c r="L574" s="32">
        <v>35447</v>
      </c>
      <c r="M574" s="29">
        <v>12</v>
      </c>
      <c r="N574" s="29" t="s">
        <v>2947</v>
      </c>
      <c r="O574" s="33" t="s">
        <v>40</v>
      </c>
      <c r="P574" s="34" t="e">
        <f>CONCATENATE([1]!Tabela_FREQUENCIA_05_01_12[[#This Row],[QUANTITATIVO]]," - ",[1]!Tabela_FREQUENCIA_05_01_12[[#This Row],[GERÊNCIA]])</f>
        <v>#REF!</v>
      </c>
      <c r="Q574" s="29">
        <v>31</v>
      </c>
      <c r="R574" s="29" t="s">
        <v>2948</v>
      </c>
      <c r="S574" s="35">
        <v>250615851</v>
      </c>
      <c r="T574" s="36">
        <v>24098458</v>
      </c>
      <c r="U574" s="37">
        <v>973270302</v>
      </c>
      <c r="V574" s="31" t="s">
        <v>2949</v>
      </c>
      <c r="W574" s="31" t="s">
        <v>188</v>
      </c>
      <c r="X574" s="31" t="s">
        <v>64</v>
      </c>
      <c r="Y574" s="38">
        <v>7050030</v>
      </c>
    </row>
    <row r="575" spans="1:25" ht="75" x14ac:dyDescent="0.25">
      <c r="A575" s="39">
        <v>9994488</v>
      </c>
      <c r="B575" s="40" t="s">
        <v>175</v>
      </c>
      <c r="C575" s="41" t="s">
        <v>2950</v>
      </c>
      <c r="D575" s="40" t="s">
        <v>38</v>
      </c>
      <c r="E575" s="42" t="s">
        <v>2951</v>
      </c>
      <c r="F575" s="42" t="s">
        <v>40</v>
      </c>
      <c r="G575" s="42" t="s">
        <v>463</v>
      </c>
      <c r="H575" s="42" t="s">
        <v>464</v>
      </c>
      <c r="I575" s="42" t="s">
        <v>59</v>
      </c>
      <c r="J575" s="40" t="s">
        <v>43</v>
      </c>
      <c r="K575" s="43">
        <v>25139</v>
      </c>
      <c r="L575" s="43">
        <v>35523</v>
      </c>
      <c r="M575" s="40">
        <v>20</v>
      </c>
      <c r="N575" s="40" t="s">
        <v>2952</v>
      </c>
      <c r="O575" s="33" t="s">
        <v>40</v>
      </c>
      <c r="P575" s="34" t="e">
        <f>CONCATENATE([1]!Tabela_FREQUENCIA_05_01_12[[#This Row],[QUANTITATIVO]]," - ",[1]!Tabela_FREQUENCIA_05_01_12[[#This Row],[GERÊNCIA]])</f>
        <v>#REF!</v>
      </c>
      <c r="Q575" s="40">
        <v>490</v>
      </c>
      <c r="R575" s="40" t="s">
        <v>2953</v>
      </c>
      <c r="S575" s="44">
        <v>12585353869</v>
      </c>
      <c r="T575" s="45">
        <v>22834736</v>
      </c>
      <c r="U575" s="46">
        <v>985357044</v>
      </c>
      <c r="V575" s="42" t="s">
        <v>2954</v>
      </c>
      <c r="W575" s="42" t="s">
        <v>1096</v>
      </c>
      <c r="X575" s="42" t="s">
        <v>142</v>
      </c>
      <c r="Y575" s="47">
        <v>2330000</v>
      </c>
    </row>
    <row r="576" spans="1:25" ht="120" x14ac:dyDescent="0.25">
      <c r="A576" s="58">
        <v>6279703</v>
      </c>
      <c r="B576" s="49" t="s">
        <v>66</v>
      </c>
      <c r="C576" s="50" t="s">
        <v>2955</v>
      </c>
      <c r="D576" s="49"/>
      <c r="E576" s="51" t="s">
        <v>2956</v>
      </c>
      <c r="F576" s="51" t="s">
        <v>2957</v>
      </c>
      <c r="G576" s="51" t="s">
        <v>544</v>
      </c>
      <c r="H576" s="51" t="s">
        <v>544</v>
      </c>
      <c r="I576" s="51" t="s">
        <v>115</v>
      </c>
      <c r="J576" s="49" t="s">
        <v>106</v>
      </c>
      <c r="K576" s="52">
        <v>20313</v>
      </c>
      <c r="L576" s="52">
        <v>32259</v>
      </c>
      <c r="M576" s="49">
        <v>30</v>
      </c>
      <c r="N576" s="49" t="s">
        <v>2958</v>
      </c>
      <c r="O576" s="51" t="s">
        <v>2959</v>
      </c>
      <c r="P576" s="53" t="e">
        <f>CONCATENATE([1]!Tabela_FREQUENCIA_05_01_12[[#This Row],[QUANTITATIVO]]," - ",[1]!Tabela_FREQUENCIA_05_01_12[[#This Row],[GERÊNCIA]])</f>
        <v>#REF!</v>
      </c>
      <c r="Q576" s="49">
        <v>60</v>
      </c>
      <c r="R576" s="49" t="s">
        <v>2960</v>
      </c>
      <c r="S576" s="54">
        <v>96546069849</v>
      </c>
      <c r="T576" s="55">
        <v>24402409</v>
      </c>
      <c r="U576" s="56">
        <v>999165091</v>
      </c>
      <c r="V576" s="51" t="s">
        <v>2961</v>
      </c>
      <c r="W576" s="51" t="s">
        <v>2962</v>
      </c>
      <c r="X576" s="51" t="s">
        <v>64</v>
      </c>
      <c r="Y576" s="57">
        <v>7122110</v>
      </c>
    </row>
    <row r="577" spans="1:25" ht="90" x14ac:dyDescent="0.25">
      <c r="A577" s="39">
        <v>11087201</v>
      </c>
      <c r="B577" s="40" t="s">
        <v>52</v>
      </c>
      <c r="C577" s="41" t="s">
        <v>2963</v>
      </c>
      <c r="D577" s="40" t="s">
        <v>76</v>
      </c>
      <c r="E577" s="42" t="s">
        <v>2964</v>
      </c>
      <c r="F577" s="42" t="s">
        <v>229</v>
      </c>
      <c r="G577" s="42" t="s">
        <v>783</v>
      </c>
      <c r="H577" s="42" t="s">
        <v>783</v>
      </c>
      <c r="I577" s="42" t="s">
        <v>223</v>
      </c>
      <c r="J577" s="40" t="s">
        <v>137</v>
      </c>
      <c r="K577" s="43">
        <v>21022</v>
      </c>
      <c r="L577" s="43">
        <v>35727</v>
      </c>
      <c r="M577" s="40">
        <v>30</v>
      </c>
      <c r="N577" s="40" t="s">
        <v>161</v>
      </c>
      <c r="O577" s="33" t="s">
        <v>229</v>
      </c>
      <c r="P577" s="34" t="e">
        <f>CONCATENATE([1]!Tabela_FREQUENCIA_05_01_12[[#This Row],[QUANTITATIVO]]," - ",[1]!Tabela_FREQUENCIA_05_01_12[[#This Row],[GERÊNCIA]])</f>
        <v>#REF!</v>
      </c>
      <c r="Q577" s="40">
        <v>598</v>
      </c>
      <c r="R577" s="40" t="s">
        <v>2965</v>
      </c>
      <c r="S577" s="44">
        <v>437702820</v>
      </c>
      <c r="T577" s="45">
        <v>24610056</v>
      </c>
      <c r="U577" s="46">
        <v>960646171</v>
      </c>
      <c r="V577" s="42" t="s">
        <v>2966</v>
      </c>
      <c r="W577" s="42" t="s">
        <v>2962</v>
      </c>
      <c r="X577" s="42" t="s">
        <v>64</v>
      </c>
      <c r="Y577" s="47">
        <v>7122070</v>
      </c>
    </row>
    <row r="578" spans="1:25" ht="75" x14ac:dyDescent="0.25">
      <c r="A578" s="28">
        <v>14888932</v>
      </c>
      <c r="B578" s="29" t="s">
        <v>52</v>
      </c>
      <c r="C578" s="30" t="s">
        <v>2967</v>
      </c>
      <c r="D578" s="29"/>
      <c r="E578" s="31" t="s">
        <v>2968</v>
      </c>
      <c r="F578" s="31" t="s">
        <v>89</v>
      </c>
      <c r="G578" s="31" t="s">
        <v>597</v>
      </c>
      <c r="H578" s="31" t="s">
        <v>598</v>
      </c>
      <c r="I578" s="31" t="s">
        <v>59</v>
      </c>
      <c r="J578" s="29" t="s">
        <v>43</v>
      </c>
      <c r="K578" s="32">
        <v>22394</v>
      </c>
      <c r="L578" s="32">
        <v>40399</v>
      </c>
      <c r="M578" s="29">
        <v>30</v>
      </c>
      <c r="N578" s="29" t="s">
        <v>81</v>
      </c>
      <c r="O578" s="33" t="s">
        <v>89</v>
      </c>
      <c r="P578" s="34" t="e">
        <f>CONCATENATE([1]!Tabela_FREQUENCIA_05_01_12[[#This Row],[QUANTITATIVO]]," - ",[1]!Tabela_FREQUENCIA_05_01_12[[#This Row],[GERÊNCIA]])</f>
        <v>#REF!</v>
      </c>
      <c r="Q578" s="29">
        <v>712</v>
      </c>
      <c r="R578" s="29" t="s">
        <v>2969</v>
      </c>
      <c r="S578" s="35">
        <v>2744435899</v>
      </c>
      <c r="T578" s="36">
        <v>44131363</v>
      </c>
      <c r="U578" s="37">
        <v>972180558</v>
      </c>
      <c r="V578" s="31" t="s">
        <v>2970</v>
      </c>
      <c r="W578" s="31" t="s">
        <v>2971</v>
      </c>
      <c r="X578" s="31" t="s">
        <v>48</v>
      </c>
      <c r="Y578" s="38">
        <v>7600000</v>
      </c>
    </row>
    <row r="579" spans="1:25" ht="90" x14ac:dyDescent="0.25">
      <c r="A579" s="39">
        <v>5297692</v>
      </c>
      <c r="B579" s="40" t="s">
        <v>66</v>
      </c>
      <c r="C579" s="41" t="s">
        <v>2972</v>
      </c>
      <c r="D579" s="40" t="s">
        <v>49</v>
      </c>
      <c r="E579" s="42" t="s">
        <v>2973</v>
      </c>
      <c r="F579" s="42" t="s">
        <v>89</v>
      </c>
      <c r="G579" s="42"/>
      <c r="H579" s="42"/>
      <c r="I579" s="42" t="s">
        <v>80</v>
      </c>
      <c r="J579" s="40" t="s">
        <v>43</v>
      </c>
      <c r="K579" s="43">
        <v>22878</v>
      </c>
      <c r="L579" s="43">
        <v>31608</v>
      </c>
      <c r="M579" s="40">
        <v>30</v>
      </c>
      <c r="N579" s="40" t="s">
        <v>294</v>
      </c>
      <c r="O579" s="33" t="s">
        <v>89</v>
      </c>
      <c r="P579" s="34" t="e">
        <f>CONCATENATE([1]!Tabela_FREQUENCIA_05_01_12[[#This Row],[QUANTITATIVO]]," - ",[1]!Tabela_FREQUENCIA_05_01_12[[#This Row],[GERÊNCIA]])</f>
        <v>#REF!</v>
      </c>
      <c r="Q579" s="40">
        <v>229</v>
      </c>
      <c r="R579" s="40" t="s">
        <v>2974</v>
      </c>
      <c r="S579" s="44">
        <v>2752785810</v>
      </c>
      <c r="T579" s="45">
        <v>24671807</v>
      </c>
      <c r="U579" s="46"/>
      <c r="V579" s="42" t="s">
        <v>2975</v>
      </c>
      <c r="W579" s="42" t="s">
        <v>833</v>
      </c>
      <c r="X579" s="42" t="s">
        <v>64</v>
      </c>
      <c r="Y579" s="47">
        <v>7150010</v>
      </c>
    </row>
    <row r="580" spans="1:25" ht="75" x14ac:dyDescent="0.25">
      <c r="A580" s="28">
        <v>7837320</v>
      </c>
      <c r="B580" s="29" t="s">
        <v>52</v>
      </c>
      <c r="C580" s="30" t="s">
        <v>2976</v>
      </c>
      <c r="D580" s="29"/>
      <c r="E580" s="31" t="s">
        <v>2977</v>
      </c>
      <c r="F580" s="31" t="s">
        <v>679</v>
      </c>
      <c r="G580" s="31" t="s">
        <v>191</v>
      </c>
      <c r="H580" s="31" t="s">
        <v>191</v>
      </c>
      <c r="I580" s="31" t="s">
        <v>69</v>
      </c>
      <c r="J580" s="29" t="s">
        <v>106</v>
      </c>
      <c r="K580" s="32">
        <v>23657</v>
      </c>
      <c r="L580" s="32">
        <v>33546</v>
      </c>
      <c r="M580" s="29">
        <v>40</v>
      </c>
      <c r="N580" s="29" t="s">
        <v>93</v>
      </c>
      <c r="O580" s="33" t="s">
        <v>679</v>
      </c>
      <c r="P580" s="34" t="e">
        <f>CONCATENATE([1]!Tabela_FREQUENCIA_05_01_12[[#This Row],[QUANTITATIVO]]," - ",[1]!Tabela_FREQUENCIA_05_01_12[[#This Row],[GERÊNCIA]])</f>
        <v>#REF!</v>
      </c>
      <c r="Q580" s="29">
        <v>195</v>
      </c>
      <c r="R580" s="29" t="s">
        <v>2978</v>
      </c>
      <c r="S580" s="35">
        <v>5692797801</v>
      </c>
      <c r="T580" s="36">
        <v>28099223</v>
      </c>
      <c r="U580" s="37"/>
      <c r="V580" s="31" t="s">
        <v>2979</v>
      </c>
      <c r="W580" s="31" t="s">
        <v>2607</v>
      </c>
      <c r="X580" s="31" t="s">
        <v>64</v>
      </c>
      <c r="Y580" s="38">
        <v>7143350</v>
      </c>
    </row>
    <row r="581" spans="1:25" ht="105" x14ac:dyDescent="0.25">
      <c r="A581" s="59">
        <v>11308060</v>
      </c>
      <c r="B581" s="60" t="s">
        <v>66</v>
      </c>
      <c r="C581" s="61" t="s">
        <v>2980</v>
      </c>
      <c r="D581" s="60"/>
      <c r="E581" s="62" t="s">
        <v>2981</v>
      </c>
      <c r="F581" s="62" t="s">
        <v>89</v>
      </c>
      <c r="G581" s="62"/>
      <c r="H581" s="62" t="s">
        <v>814</v>
      </c>
      <c r="I581" s="62" t="s">
        <v>92</v>
      </c>
      <c r="J581" s="60" t="s">
        <v>137</v>
      </c>
      <c r="K581" s="63">
        <v>20567</v>
      </c>
      <c r="L581" s="63">
        <v>36000</v>
      </c>
      <c r="M581" s="60">
        <v>30</v>
      </c>
      <c r="N581" s="60" t="s">
        <v>484</v>
      </c>
      <c r="O581" s="62" t="s">
        <v>426</v>
      </c>
      <c r="P581" s="64" t="e">
        <f>CONCATENATE([1]!Tabela_FREQUENCIA_05_01_12[[#This Row],[QUANTITATIVO]]," - ",[1]!Tabela_FREQUENCIA_05_01_12[[#This Row],[GERÊNCIA]])</f>
        <v>#REF!</v>
      </c>
      <c r="Q581" s="60">
        <v>105</v>
      </c>
      <c r="R581" s="60" t="s">
        <v>2982</v>
      </c>
      <c r="S581" s="65">
        <v>96615524872</v>
      </c>
      <c r="T581" s="66">
        <v>24255981</v>
      </c>
      <c r="U581" s="67"/>
      <c r="V581" s="62" t="s">
        <v>2983</v>
      </c>
      <c r="W581" s="62" t="s">
        <v>948</v>
      </c>
      <c r="X581" s="62" t="s">
        <v>64</v>
      </c>
      <c r="Y581" s="68">
        <v>7043041</v>
      </c>
    </row>
    <row r="582" spans="1:25" ht="60" x14ac:dyDescent="0.25">
      <c r="A582" s="28">
        <v>11610797</v>
      </c>
      <c r="B582" s="29" t="s">
        <v>52</v>
      </c>
      <c r="C582" s="30" t="s">
        <v>2984</v>
      </c>
      <c r="D582" s="29" t="s">
        <v>76</v>
      </c>
      <c r="E582" s="31" t="s">
        <v>2985</v>
      </c>
      <c r="F582" s="31" t="s">
        <v>113</v>
      </c>
      <c r="G582" s="31" t="s">
        <v>184</v>
      </c>
      <c r="H582" s="31" t="s">
        <v>114</v>
      </c>
      <c r="I582" s="31" t="s">
        <v>115</v>
      </c>
      <c r="J582" s="29" t="s">
        <v>137</v>
      </c>
      <c r="K582" s="32">
        <v>19656</v>
      </c>
      <c r="L582" s="32">
        <v>36381</v>
      </c>
      <c r="M582" s="29">
        <v>20</v>
      </c>
      <c r="N582" s="29" t="s">
        <v>2986</v>
      </c>
      <c r="O582" s="33" t="s">
        <v>113</v>
      </c>
      <c r="P582" s="34" t="e">
        <f>CONCATENATE([1]!Tabela_FREQUENCIA_05_01_12[[#This Row],[QUANTITATIVO]]," - ",[1]!Tabela_FREQUENCIA_05_01_12[[#This Row],[GERÊNCIA]])</f>
        <v>#REF!</v>
      </c>
      <c r="Q582" s="29">
        <v>152</v>
      </c>
      <c r="R582" s="29" t="s">
        <v>2987</v>
      </c>
      <c r="S582" s="35">
        <v>30653223749</v>
      </c>
      <c r="T582" s="36">
        <v>980969226</v>
      </c>
      <c r="U582" s="37">
        <v>994039527</v>
      </c>
      <c r="V582" s="31" t="s">
        <v>2988</v>
      </c>
      <c r="W582" s="31" t="s">
        <v>1141</v>
      </c>
      <c r="X582" s="31" t="s">
        <v>142</v>
      </c>
      <c r="Y582" s="38">
        <v>3631020</v>
      </c>
    </row>
    <row r="583" spans="1:25" ht="75" x14ac:dyDescent="0.25">
      <c r="A583" s="39">
        <v>8551080</v>
      </c>
      <c r="B583" s="40" t="s">
        <v>52</v>
      </c>
      <c r="C583" s="41" t="s">
        <v>2989</v>
      </c>
      <c r="D583" s="40" t="s">
        <v>206</v>
      </c>
      <c r="E583" s="42" t="s">
        <v>2990</v>
      </c>
      <c r="F583" s="42" t="s">
        <v>679</v>
      </c>
      <c r="G583" s="42" t="s">
        <v>191</v>
      </c>
      <c r="H583" s="42" t="s">
        <v>191</v>
      </c>
      <c r="I583" s="42" t="s">
        <v>69</v>
      </c>
      <c r="J583" s="40" t="s">
        <v>106</v>
      </c>
      <c r="K583" s="43">
        <v>22412</v>
      </c>
      <c r="L583" s="43">
        <v>33984</v>
      </c>
      <c r="M583" s="40">
        <v>40</v>
      </c>
      <c r="N583" s="40" t="s">
        <v>81</v>
      </c>
      <c r="O583" s="33" t="s">
        <v>679</v>
      </c>
      <c r="P583" s="34" t="e">
        <f>CONCATENATE([1]!Tabela_FREQUENCIA_05_01_12[[#This Row],[QUANTITATIVO]]," - ",[1]!Tabela_FREQUENCIA_05_01_12[[#This Row],[GERÊNCIA]])</f>
        <v>#REF!</v>
      </c>
      <c r="Q583" s="40">
        <v>284</v>
      </c>
      <c r="R583" s="40" t="s">
        <v>2991</v>
      </c>
      <c r="S583" s="44">
        <v>24673498453</v>
      </c>
      <c r="T583" s="45">
        <v>82436835</v>
      </c>
      <c r="U583" s="46">
        <v>983289354</v>
      </c>
      <c r="V583" s="42" t="s">
        <v>2992</v>
      </c>
      <c r="W583" s="42" t="s">
        <v>164</v>
      </c>
      <c r="X583" s="42" t="s">
        <v>64</v>
      </c>
      <c r="Y583" s="47">
        <v>7170450</v>
      </c>
    </row>
    <row r="584" spans="1:25" ht="120" x14ac:dyDescent="0.25">
      <c r="A584" s="120"/>
      <c r="B584" s="121"/>
      <c r="C584" s="122" t="s">
        <v>2993</v>
      </c>
      <c r="D584" s="121"/>
      <c r="E584" s="123" t="s">
        <v>2994</v>
      </c>
      <c r="F584" s="123" t="s">
        <v>330</v>
      </c>
      <c r="G584" s="123"/>
      <c r="H584" s="123" t="s">
        <v>283</v>
      </c>
      <c r="I584" s="123" t="s">
        <v>115</v>
      </c>
      <c r="J584" s="121" t="s">
        <v>1670</v>
      </c>
      <c r="K584" s="124">
        <v>21787</v>
      </c>
      <c r="L584" s="124">
        <v>39247</v>
      </c>
      <c r="M584" s="121">
        <v>20</v>
      </c>
      <c r="N584" s="121" t="s">
        <v>81</v>
      </c>
      <c r="O584" s="123" t="s">
        <v>2995</v>
      </c>
      <c r="P584" s="125" t="e">
        <f>CONCATENATE([1]!Tabela_FREQUENCIA_05_01_12[[#This Row],[QUANTITATIVO]]," - ",[1]!Tabela_FREQUENCIA_05_01_12[[#This Row],[GERÊNCIA]])</f>
        <v>#REF!</v>
      </c>
      <c r="Q584" s="121"/>
      <c r="R584" s="121"/>
      <c r="S584" s="126">
        <v>613938860</v>
      </c>
      <c r="T584" s="127">
        <v>24553491</v>
      </c>
      <c r="U584" s="128">
        <v>98596064</v>
      </c>
      <c r="V584" s="123" t="s">
        <v>2996</v>
      </c>
      <c r="W584" s="123" t="s">
        <v>2997</v>
      </c>
      <c r="X584" s="123" t="s">
        <v>64</v>
      </c>
      <c r="Y584" s="129"/>
    </row>
    <row r="585" spans="1:25" ht="120" x14ac:dyDescent="0.25">
      <c r="A585" s="59">
        <v>6948595</v>
      </c>
      <c r="B585" s="60" t="s">
        <v>52</v>
      </c>
      <c r="C585" s="61" t="s">
        <v>2998</v>
      </c>
      <c r="D585" s="60" t="s">
        <v>121</v>
      </c>
      <c r="E585" s="62" t="s">
        <v>2999</v>
      </c>
      <c r="F585" s="62" t="s">
        <v>56</v>
      </c>
      <c r="G585" s="62"/>
      <c r="H585" s="62"/>
      <c r="I585" s="62" t="s">
        <v>69</v>
      </c>
      <c r="J585" s="60" t="s">
        <v>106</v>
      </c>
      <c r="K585" s="63">
        <v>21772</v>
      </c>
      <c r="L585" s="63">
        <v>32681</v>
      </c>
      <c r="M585" s="60">
        <v>40</v>
      </c>
      <c r="N585" s="60"/>
      <c r="O585" s="62" t="s">
        <v>3000</v>
      </c>
      <c r="P585" s="64" t="e">
        <f>CONCATENATE([1]!Tabela_FREQUENCIA_05_01_12[[#This Row],[QUANTITATIVO]]," - ",[1]!Tabela_FREQUENCIA_05_01_12[[#This Row],[GERÊNCIA]])</f>
        <v>#REF!</v>
      </c>
      <c r="Q585" s="60">
        <v>477</v>
      </c>
      <c r="R585" s="60" t="s">
        <v>3001</v>
      </c>
      <c r="S585" s="65">
        <v>995146802</v>
      </c>
      <c r="T585" s="66">
        <v>64412294</v>
      </c>
      <c r="U585" s="67">
        <v>984553359</v>
      </c>
      <c r="V585" s="62" t="s">
        <v>3002</v>
      </c>
      <c r="W585" s="62" t="s">
        <v>156</v>
      </c>
      <c r="X585" s="62" t="s">
        <v>64</v>
      </c>
      <c r="Y585" s="68">
        <v>7051030</v>
      </c>
    </row>
    <row r="586" spans="1:25" ht="75" x14ac:dyDescent="0.25">
      <c r="A586" s="28">
        <v>5010780</v>
      </c>
      <c r="B586" s="29" t="s">
        <v>52</v>
      </c>
      <c r="C586" s="30" t="s">
        <v>3003</v>
      </c>
      <c r="D586" s="29" t="s">
        <v>38</v>
      </c>
      <c r="E586" s="31" t="s">
        <v>3004</v>
      </c>
      <c r="F586" s="31" t="s">
        <v>679</v>
      </c>
      <c r="G586" s="31" t="s">
        <v>191</v>
      </c>
      <c r="H586" s="31" t="s">
        <v>191</v>
      </c>
      <c r="I586" s="31" t="s">
        <v>69</v>
      </c>
      <c r="J586" s="29" t="s">
        <v>137</v>
      </c>
      <c r="K586" s="32">
        <v>19208</v>
      </c>
      <c r="L586" s="32">
        <v>31415</v>
      </c>
      <c r="M586" s="29">
        <v>40</v>
      </c>
      <c r="N586" s="29" t="s">
        <v>93</v>
      </c>
      <c r="O586" s="33" t="s">
        <v>679</v>
      </c>
      <c r="P586" s="34" t="e">
        <f>CONCATENATE([1]!Tabela_FREQUENCIA_05_01_12[[#This Row],[QUANTITATIVO]]," - ",[1]!Tabela_FREQUENCIA_05_01_12[[#This Row],[GERÊNCIA]])</f>
        <v>#REF!</v>
      </c>
      <c r="Q586" s="29">
        <v>54</v>
      </c>
      <c r="R586" s="29" t="s">
        <v>3005</v>
      </c>
      <c r="S586" s="35">
        <v>57413215853</v>
      </c>
      <c r="T586" s="36"/>
      <c r="U586" s="37">
        <v>967392336</v>
      </c>
      <c r="V586" s="31" t="s">
        <v>3006</v>
      </c>
      <c r="W586" s="31" t="s">
        <v>3007</v>
      </c>
      <c r="X586" s="31" t="s">
        <v>64</v>
      </c>
      <c r="Y586" s="38">
        <v>7131410</v>
      </c>
    </row>
    <row r="587" spans="1:25" ht="90" x14ac:dyDescent="0.25">
      <c r="A587" s="48">
        <v>2839167</v>
      </c>
      <c r="B587" s="49" t="s">
        <v>52</v>
      </c>
      <c r="C587" s="50" t="s">
        <v>3008</v>
      </c>
      <c r="D587" s="49">
        <v>2</v>
      </c>
      <c r="E587" s="51" t="s">
        <v>3009</v>
      </c>
      <c r="F587" s="51" t="s">
        <v>679</v>
      </c>
      <c r="G587" s="51"/>
      <c r="H587" s="51" t="s">
        <v>393</v>
      </c>
      <c r="I587" s="51" t="s">
        <v>69</v>
      </c>
      <c r="J587" s="49" t="s">
        <v>137</v>
      </c>
      <c r="K587" s="52">
        <v>19841</v>
      </c>
      <c r="L587" s="52">
        <v>29788</v>
      </c>
      <c r="M587" s="49">
        <v>40</v>
      </c>
      <c r="N587" s="49" t="s">
        <v>478</v>
      </c>
      <c r="O587" s="51" t="s">
        <v>680</v>
      </c>
      <c r="P587" s="53" t="e">
        <f>CONCATENATE([1]!Tabela_FREQUENCIA_05_01_12[[#This Row],[QUANTITATIVO]]," - ",[1]!Tabela_FREQUENCIA_05_01_12[[#This Row],[GERÊNCIA]])</f>
        <v>#REF!</v>
      </c>
      <c r="Q587" s="49">
        <v>100</v>
      </c>
      <c r="R587" s="49" t="s">
        <v>3010</v>
      </c>
      <c r="S587" s="54">
        <v>85904902891</v>
      </c>
      <c r="T587" s="55">
        <v>24575765</v>
      </c>
      <c r="U587" s="56" t="s">
        <v>3011</v>
      </c>
      <c r="V587" s="51" t="s">
        <v>3012</v>
      </c>
      <c r="W587" s="51" t="s">
        <v>1707</v>
      </c>
      <c r="X587" s="51" t="s">
        <v>64</v>
      </c>
      <c r="Y587" s="57">
        <v>7082100</v>
      </c>
    </row>
    <row r="588" spans="1:25" ht="105" x14ac:dyDescent="0.25">
      <c r="A588" s="28">
        <v>11432196</v>
      </c>
      <c r="B588" s="29" t="s">
        <v>52</v>
      </c>
      <c r="C588" s="30" t="s">
        <v>3013</v>
      </c>
      <c r="D588" s="29" t="s">
        <v>121</v>
      </c>
      <c r="E588" s="31" t="s">
        <v>3014</v>
      </c>
      <c r="F588" s="31" t="s">
        <v>40</v>
      </c>
      <c r="G588" s="31" t="s">
        <v>79</v>
      </c>
      <c r="H588" s="31" t="s">
        <v>79</v>
      </c>
      <c r="I588" s="31" t="s">
        <v>80</v>
      </c>
      <c r="J588" s="29" t="s">
        <v>137</v>
      </c>
      <c r="K588" s="32">
        <v>25353</v>
      </c>
      <c r="L588" s="32">
        <v>36192</v>
      </c>
      <c r="M588" s="29">
        <v>20</v>
      </c>
      <c r="N588" s="102" t="s">
        <v>3015</v>
      </c>
      <c r="O588" s="33" t="s">
        <v>40</v>
      </c>
      <c r="P588" s="34" t="e">
        <f>CONCATENATE([1]!Tabela_FREQUENCIA_05_01_12[[#This Row],[QUANTITATIVO]]," - ",[1]!Tabela_FREQUENCIA_05_01_12[[#This Row],[GERÊNCIA]])</f>
        <v>#REF!</v>
      </c>
      <c r="Q588" s="29">
        <v>311</v>
      </c>
      <c r="R588" s="29" t="s">
        <v>3016</v>
      </c>
      <c r="S588" s="35">
        <v>25072325873</v>
      </c>
      <c r="T588" s="36">
        <v>30161000</v>
      </c>
      <c r="U588" s="37">
        <v>996228011</v>
      </c>
      <c r="V588" s="31" t="s">
        <v>3017</v>
      </c>
      <c r="W588" s="31" t="s">
        <v>3018</v>
      </c>
      <c r="X588" s="31" t="s">
        <v>142</v>
      </c>
      <c r="Y588" s="38">
        <v>5716090</v>
      </c>
    </row>
    <row r="589" spans="1:25" ht="90" x14ac:dyDescent="0.25">
      <c r="A589" s="39">
        <v>8299298</v>
      </c>
      <c r="B589" s="40" t="s">
        <v>52</v>
      </c>
      <c r="C589" s="41" t="s">
        <v>3019</v>
      </c>
      <c r="D589" s="40" t="s">
        <v>66</v>
      </c>
      <c r="E589" s="42" t="s">
        <v>3020</v>
      </c>
      <c r="F589" s="42" t="s">
        <v>103</v>
      </c>
      <c r="G589" s="42" t="s">
        <v>393</v>
      </c>
      <c r="H589" s="42" t="s">
        <v>393</v>
      </c>
      <c r="I589" s="42" t="s">
        <v>69</v>
      </c>
      <c r="J589" s="40" t="s">
        <v>137</v>
      </c>
      <c r="K589" s="43">
        <v>17483</v>
      </c>
      <c r="L589" s="43">
        <v>34503</v>
      </c>
      <c r="M589" s="40">
        <v>30</v>
      </c>
      <c r="N589" s="40" t="s">
        <v>93</v>
      </c>
      <c r="O589" s="33" t="s">
        <v>103</v>
      </c>
      <c r="P589" s="34" t="e">
        <f>CONCATENATE([1]!Tabela_FREQUENCIA_05_01_12[[#This Row],[QUANTITATIVO]]," - ",[1]!Tabela_FREQUENCIA_05_01_12[[#This Row],[GERÊNCIA]])</f>
        <v>#REF!</v>
      </c>
      <c r="Q589" s="40">
        <v>431</v>
      </c>
      <c r="R589" s="40" t="s">
        <v>3016</v>
      </c>
      <c r="S589" s="44">
        <v>9424350449</v>
      </c>
      <c r="T589" s="45">
        <v>22422222</v>
      </c>
      <c r="U589" s="46"/>
      <c r="V589" s="42" t="s">
        <v>3021</v>
      </c>
      <c r="W589" s="42" t="s">
        <v>1273</v>
      </c>
      <c r="X589" s="42" t="s">
        <v>64</v>
      </c>
      <c r="Y589" s="47">
        <v>7076120</v>
      </c>
    </row>
    <row r="590" spans="1:25" ht="75" x14ac:dyDescent="0.25">
      <c r="A590" s="28">
        <v>9784500</v>
      </c>
      <c r="B590" s="29" t="s">
        <v>66</v>
      </c>
      <c r="C590" s="30" t="s">
        <v>3022</v>
      </c>
      <c r="D590" s="29"/>
      <c r="E590" s="31" t="s">
        <v>3023</v>
      </c>
      <c r="F590" s="31" t="s">
        <v>113</v>
      </c>
      <c r="G590" s="31" t="s">
        <v>184</v>
      </c>
      <c r="H590" s="31" t="s">
        <v>114</v>
      </c>
      <c r="I590" s="31" t="s">
        <v>115</v>
      </c>
      <c r="J590" s="29" t="s">
        <v>137</v>
      </c>
      <c r="K590" s="32">
        <v>21036</v>
      </c>
      <c r="L590" s="32">
        <v>34786</v>
      </c>
      <c r="M590" s="29">
        <v>20</v>
      </c>
      <c r="N590" s="29" t="s">
        <v>3024</v>
      </c>
      <c r="O590" s="33" t="s">
        <v>113</v>
      </c>
      <c r="P590" s="34" t="e">
        <f>CONCATENATE([1]!Tabela_FREQUENCIA_05_01_12[[#This Row],[QUANTITATIVO]]," - ",[1]!Tabela_FREQUENCIA_05_01_12[[#This Row],[GERÊNCIA]])</f>
        <v>#REF!</v>
      </c>
      <c r="Q590" s="29">
        <v>55</v>
      </c>
      <c r="R590" s="29" t="s">
        <v>3025</v>
      </c>
      <c r="S590" s="35">
        <v>970768800</v>
      </c>
      <c r="T590" s="36">
        <v>24413006</v>
      </c>
      <c r="U590" s="37">
        <v>972515668</v>
      </c>
      <c r="V590" s="31" t="s">
        <v>3026</v>
      </c>
      <c r="W590" s="31" t="s">
        <v>1891</v>
      </c>
      <c r="X590" s="31" t="s">
        <v>64</v>
      </c>
      <c r="Y590" s="38">
        <v>7062040</v>
      </c>
    </row>
    <row r="591" spans="1:25" ht="75" x14ac:dyDescent="0.25">
      <c r="A591" s="39">
        <v>10514338</v>
      </c>
      <c r="B591" s="40" t="s">
        <v>66</v>
      </c>
      <c r="C591" s="41" t="s">
        <v>3027</v>
      </c>
      <c r="D591" s="40" t="s">
        <v>54</v>
      </c>
      <c r="E591" s="42" t="s">
        <v>3028</v>
      </c>
      <c r="F591" s="42" t="s">
        <v>229</v>
      </c>
      <c r="G591" s="42" t="s">
        <v>3029</v>
      </c>
      <c r="H591" s="42" t="s">
        <v>3029</v>
      </c>
      <c r="I591" s="42" t="s">
        <v>92</v>
      </c>
      <c r="J591" s="40" t="s">
        <v>137</v>
      </c>
      <c r="K591" s="43">
        <v>26014</v>
      </c>
      <c r="L591" s="43">
        <v>35727</v>
      </c>
      <c r="M591" s="40">
        <v>30</v>
      </c>
      <c r="N591" s="40" t="s">
        <v>405</v>
      </c>
      <c r="O591" s="33" t="s">
        <v>229</v>
      </c>
      <c r="P591" s="34" t="e">
        <f>CONCATENATE([1]!Tabela_FREQUENCIA_05_01_12[[#This Row],[QUANTITATIVO]]," - ",[1]!Tabela_FREQUENCIA_05_01_12[[#This Row],[GERÊNCIA]])</f>
        <v>#REF!</v>
      </c>
      <c r="Q591" s="40">
        <v>342</v>
      </c>
      <c r="R591" s="40" t="s">
        <v>3030</v>
      </c>
      <c r="S591" s="44">
        <v>16026245855</v>
      </c>
      <c r="T591" s="45">
        <v>24671194</v>
      </c>
      <c r="U591" s="46">
        <v>994658856</v>
      </c>
      <c r="V591" s="42" t="s">
        <v>3031</v>
      </c>
      <c r="W591" s="42" t="s">
        <v>3032</v>
      </c>
      <c r="X591" s="42" t="s">
        <v>64</v>
      </c>
      <c r="Y591" s="47">
        <v>7151530</v>
      </c>
    </row>
    <row r="592" spans="1:25" ht="90" x14ac:dyDescent="0.25">
      <c r="A592" s="28">
        <v>7245051</v>
      </c>
      <c r="B592" s="29">
        <v>3</v>
      </c>
      <c r="C592" s="30">
        <v>7442770</v>
      </c>
      <c r="D592" s="29"/>
      <c r="E592" s="31" t="s">
        <v>3033</v>
      </c>
      <c r="F592" s="31" t="s">
        <v>40</v>
      </c>
      <c r="G592" s="31" t="s">
        <v>171</v>
      </c>
      <c r="H592" s="31" t="s">
        <v>171</v>
      </c>
      <c r="I592" s="31" t="s">
        <v>80</v>
      </c>
      <c r="J592" s="29" t="s">
        <v>137</v>
      </c>
      <c r="K592" s="32">
        <v>20267</v>
      </c>
      <c r="L592" s="32">
        <v>36488</v>
      </c>
      <c r="M592" s="29">
        <v>20</v>
      </c>
      <c r="N592" s="29" t="s">
        <v>2214</v>
      </c>
      <c r="O592" s="33" t="s">
        <v>40</v>
      </c>
      <c r="P592" s="34" t="e">
        <f>CONCATENATE([1]!Tabela_FREQUENCIA_05_01_12[[#This Row],[QUANTITATIVO]]," - ",[1]!Tabela_FREQUENCIA_05_01_12[[#This Row],[GERÊNCIA]])</f>
        <v>#REF!</v>
      </c>
      <c r="Q592" s="29">
        <v>71</v>
      </c>
      <c r="R592" s="29" t="s">
        <v>3034</v>
      </c>
      <c r="S592" s="35">
        <v>3951160829</v>
      </c>
      <c r="T592" s="36">
        <v>24524502</v>
      </c>
      <c r="U592" s="37">
        <v>971512821</v>
      </c>
      <c r="V592" s="31" t="s">
        <v>3035</v>
      </c>
      <c r="W592" s="31" t="s">
        <v>63</v>
      </c>
      <c r="X592" s="31" t="s">
        <v>64</v>
      </c>
      <c r="Y592" s="38">
        <v>7054010</v>
      </c>
    </row>
    <row r="593" spans="1:25" ht="90" x14ac:dyDescent="0.25">
      <c r="A593" s="39">
        <v>7245051</v>
      </c>
      <c r="B593" s="40">
        <v>2</v>
      </c>
      <c r="C593" s="41" t="s">
        <v>3036</v>
      </c>
      <c r="D593" s="40"/>
      <c r="E593" s="42" t="s">
        <v>3037</v>
      </c>
      <c r="F593" s="42" t="s">
        <v>197</v>
      </c>
      <c r="G593" s="42" t="s">
        <v>463</v>
      </c>
      <c r="H593" s="42" t="s">
        <v>463</v>
      </c>
      <c r="I593" s="42" t="s">
        <v>59</v>
      </c>
      <c r="J593" s="40" t="s">
        <v>106</v>
      </c>
      <c r="K593" s="43">
        <v>20267</v>
      </c>
      <c r="L593" s="43">
        <v>33262</v>
      </c>
      <c r="M593" s="40">
        <v>20</v>
      </c>
      <c r="N593" s="40" t="s">
        <v>3038</v>
      </c>
      <c r="O593" s="33" t="s">
        <v>197</v>
      </c>
      <c r="P593" s="34" t="e">
        <f>CONCATENATE([1]!Tabela_FREQUENCIA_05_01_12[[#This Row],[QUANTITATIVO]]," - ",[1]!Tabela_FREQUENCIA_05_01_12[[#This Row],[GERÊNCIA]])</f>
        <v>#REF!</v>
      </c>
      <c r="Q593" s="40">
        <v>128</v>
      </c>
      <c r="R593" s="40" t="s">
        <v>3034</v>
      </c>
      <c r="S593" s="44">
        <v>3951160829</v>
      </c>
      <c r="T593" s="45">
        <v>24524502</v>
      </c>
      <c r="U593" s="46">
        <v>971512821</v>
      </c>
      <c r="V593" s="42" t="s">
        <v>3035</v>
      </c>
      <c r="W593" s="42" t="s">
        <v>63</v>
      </c>
      <c r="X593" s="42" t="s">
        <v>64</v>
      </c>
      <c r="Y593" s="47">
        <v>7054010</v>
      </c>
    </row>
    <row r="594" spans="1:25" ht="90" x14ac:dyDescent="0.25">
      <c r="A594" s="28">
        <v>11404401</v>
      </c>
      <c r="B594" s="29">
        <v>4</v>
      </c>
      <c r="C594" s="30">
        <v>39824026</v>
      </c>
      <c r="D594" s="29">
        <v>7</v>
      </c>
      <c r="E594" s="31" t="s">
        <v>3039</v>
      </c>
      <c r="F594" s="31" t="s">
        <v>268</v>
      </c>
      <c r="G594" s="31" t="s">
        <v>79</v>
      </c>
      <c r="H594" s="31" t="s">
        <v>79</v>
      </c>
      <c r="I594" s="31" t="s">
        <v>80</v>
      </c>
      <c r="J594" s="29" t="s">
        <v>43</v>
      </c>
      <c r="K594" s="32">
        <v>25772</v>
      </c>
      <c r="L594" s="32">
        <v>42564</v>
      </c>
      <c r="M594" s="30">
        <v>20</v>
      </c>
      <c r="N594" s="32" t="s">
        <v>2214</v>
      </c>
      <c r="O594" s="33" t="s">
        <v>268</v>
      </c>
      <c r="P594" s="34" t="e">
        <f>CONCATENATE([1]!Tabela_FREQUENCIA_05_01_12[[#This Row],[QUANTITATIVO]]," - ",[1]!Tabela_FREQUENCIA_05_01_12[[#This Row],[GERÊNCIA]])</f>
        <v>#REF!</v>
      </c>
      <c r="Q594" s="30">
        <v>9</v>
      </c>
      <c r="R594" s="29">
        <v>12859813774</v>
      </c>
      <c r="S594" s="35">
        <v>60456906487</v>
      </c>
      <c r="T594" s="36" t="s">
        <v>3040</v>
      </c>
      <c r="U594" s="37" t="s">
        <v>3041</v>
      </c>
      <c r="V594" s="97" t="s">
        <v>3042</v>
      </c>
      <c r="W594" s="31" t="s">
        <v>1469</v>
      </c>
      <c r="X594" s="31" t="s">
        <v>3043</v>
      </c>
      <c r="Y594" s="38">
        <v>13477272</v>
      </c>
    </row>
    <row r="595" spans="1:25" ht="135" x14ac:dyDescent="0.25">
      <c r="A595" s="58" t="s">
        <v>3044</v>
      </c>
      <c r="B595" s="49">
        <v>3</v>
      </c>
      <c r="C595" s="50">
        <v>39824026</v>
      </c>
      <c r="D595" s="49">
        <v>7</v>
      </c>
      <c r="E595" s="51" t="s">
        <v>3039</v>
      </c>
      <c r="F595" s="51" t="s">
        <v>268</v>
      </c>
      <c r="G595" s="51"/>
      <c r="H595" s="51"/>
      <c r="I595" s="51" t="s">
        <v>80</v>
      </c>
      <c r="J595" s="49" t="s">
        <v>1600</v>
      </c>
      <c r="K595" s="52">
        <v>25772</v>
      </c>
      <c r="L595" s="52">
        <v>42130</v>
      </c>
      <c r="M595" s="49">
        <v>20</v>
      </c>
      <c r="N595" s="49" t="s">
        <v>81</v>
      </c>
      <c r="O595" s="51" t="s">
        <v>3045</v>
      </c>
      <c r="P595" s="53" t="e">
        <f>CONCATENATE([1]!Tabela_FREQUENCIA_05_01_12[[#This Row],[QUANTITATIVO]]," - ",[1]!Tabela_FREQUENCIA_05_01_12[[#This Row],[GERÊNCIA]])</f>
        <v>#REF!</v>
      </c>
      <c r="Q595" s="49">
        <v>9</v>
      </c>
      <c r="R595" s="49">
        <v>12859813774</v>
      </c>
      <c r="S595" s="54">
        <v>60456906487</v>
      </c>
      <c r="T595" s="55" t="s">
        <v>3040</v>
      </c>
      <c r="U595" s="56" t="s">
        <v>3041</v>
      </c>
      <c r="V595" s="51" t="s">
        <v>3042</v>
      </c>
      <c r="W595" s="51" t="s">
        <v>1469</v>
      </c>
      <c r="X595" s="51" t="s">
        <v>3043</v>
      </c>
      <c r="Y595" s="57">
        <v>13477272</v>
      </c>
    </row>
    <row r="596" spans="1:25" ht="105" x14ac:dyDescent="0.25">
      <c r="A596" s="48">
        <v>6923793</v>
      </c>
      <c r="B596" s="49" t="s">
        <v>52</v>
      </c>
      <c r="C596" s="50" t="s">
        <v>3046</v>
      </c>
      <c r="D596" s="49" t="s">
        <v>38</v>
      </c>
      <c r="E596" s="51" t="s">
        <v>3047</v>
      </c>
      <c r="F596" s="51" t="s">
        <v>89</v>
      </c>
      <c r="G596" s="51" t="s">
        <v>851</v>
      </c>
      <c r="H596" s="51" t="s">
        <v>3048</v>
      </c>
      <c r="I596" s="51" t="s">
        <v>92</v>
      </c>
      <c r="J596" s="49" t="s">
        <v>106</v>
      </c>
      <c r="K596" s="52">
        <v>17878</v>
      </c>
      <c r="L596" s="52">
        <v>32099</v>
      </c>
      <c r="M596" s="49">
        <v>30</v>
      </c>
      <c r="N596" s="49" t="s">
        <v>93</v>
      </c>
      <c r="O596" s="51" t="s">
        <v>489</v>
      </c>
      <c r="P596" s="53" t="e">
        <f>CONCATENATE([1]!Tabela_FREQUENCIA_05_01_12[[#This Row],[QUANTITATIVO]]," - ",[1]!Tabela_FREQUENCIA_05_01_12[[#This Row],[GERÊNCIA]])</f>
        <v>#REF!</v>
      </c>
      <c r="Q596" s="49">
        <v>31</v>
      </c>
      <c r="R596" s="49" t="s">
        <v>3049</v>
      </c>
      <c r="S596" s="54">
        <v>78870232891</v>
      </c>
      <c r="T596" s="55">
        <v>32589901</v>
      </c>
      <c r="U596" s="56">
        <v>953408000</v>
      </c>
      <c r="V596" s="51" t="s">
        <v>3050</v>
      </c>
      <c r="W596" s="51" t="s">
        <v>468</v>
      </c>
      <c r="X596" s="51" t="s">
        <v>142</v>
      </c>
      <c r="Y596" s="57">
        <v>1050030</v>
      </c>
    </row>
    <row r="597" spans="1:25" ht="90" x14ac:dyDescent="0.25">
      <c r="A597" s="39">
        <v>11219427</v>
      </c>
      <c r="B597" s="40" t="s">
        <v>66</v>
      </c>
      <c r="C597" s="41" t="s">
        <v>3051</v>
      </c>
      <c r="D597" s="40"/>
      <c r="E597" s="42" t="s">
        <v>3052</v>
      </c>
      <c r="F597" s="42" t="s">
        <v>113</v>
      </c>
      <c r="G597" s="42" t="s">
        <v>184</v>
      </c>
      <c r="H597" s="42" t="s">
        <v>114</v>
      </c>
      <c r="I597" s="42" t="s">
        <v>115</v>
      </c>
      <c r="J597" s="40" t="s">
        <v>43</v>
      </c>
      <c r="K597" s="43">
        <v>21045</v>
      </c>
      <c r="L597" s="43">
        <v>35909</v>
      </c>
      <c r="M597" s="40">
        <v>20</v>
      </c>
      <c r="N597" s="40" t="s">
        <v>3015</v>
      </c>
      <c r="O597" s="33" t="s">
        <v>113</v>
      </c>
      <c r="P597" s="34" t="e">
        <f>CONCATENATE([1]!Tabela_FREQUENCIA_05_01_12[[#This Row],[QUANTITATIVO]]," - ",[1]!Tabela_FREQUENCIA_05_01_12[[#This Row],[GERÊNCIA]])</f>
        <v>#REF!</v>
      </c>
      <c r="Q597" s="40">
        <v>686</v>
      </c>
      <c r="R597" s="40" t="s">
        <v>3053</v>
      </c>
      <c r="S597" s="44">
        <v>68725264834</v>
      </c>
      <c r="T597" s="45">
        <v>940545171</v>
      </c>
      <c r="U597" s="46">
        <v>969707891</v>
      </c>
      <c r="V597" s="42" t="s">
        <v>3054</v>
      </c>
      <c r="W597" s="42" t="s">
        <v>3055</v>
      </c>
      <c r="X597" s="42" t="s">
        <v>86</v>
      </c>
      <c r="Y597" s="47">
        <v>8694080</v>
      </c>
    </row>
    <row r="598" spans="1:25" ht="75" x14ac:dyDescent="0.25">
      <c r="A598" s="167">
        <v>13416546</v>
      </c>
      <c r="B598" s="168" t="s">
        <v>66</v>
      </c>
      <c r="C598" s="169" t="s">
        <v>3056</v>
      </c>
      <c r="D598" s="168" t="s">
        <v>54</v>
      </c>
      <c r="E598" s="170" t="s">
        <v>3057</v>
      </c>
      <c r="F598" s="171" t="s">
        <v>89</v>
      </c>
      <c r="G598" s="171" t="s">
        <v>1270</v>
      </c>
      <c r="H598" s="171" t="s">
        <v>3058</v>
      </c>
      <c r="I598" s="171" t="s">
        <v>92</v>
      </c>
      <c r="J598" s="172" t="s">
        <v>43</v>
      </c>
      <c r="K598" s="173">
        <v>30368</v>
      </c>
      <c r="L598" s="173">
        <v>40400</v>
      </c>
      <c r="M598" s="172">
        <v>30</v>
      </c>
      <c r="N598" s="29" t="s">
        <v>545</v>
      </c>
      <c r="O598" s="33" t="s">
        <v>89</v>
      </c>
      <c r="P598" s="34" t="e">
        <f>CONCATENATE([1]!Tabela_FREQUENCIA_05_01_12[[#This Row],[QUANTITATIVO]]," - ",[1]!Tabela_FREQUENCIA_05_01_12[[#This Row],[GERÊNCIA]])</f>
        <v>#REF!</v>
      </c>
      <c r="Q598" s="172">
        <v>658</v>
      </c>
      <c r="R598" s="172" t="s">
        <v>3059</v>
      </c>
      <c r="S598" s="174">
        <v>32602641839</v>
      </c>
      <c r="T598" s="175">
        <v>20584603</v>
      </c>
      <c r="U598" s="176">
        <v>987260823</v>
      </c>
      <c r="V598" s="171" t="s">
        <v>3060</v>
      </c>
      <c r="W598" s="171" t="s">
        <v>3061</v>
      </c>
      <c r="X598" s="171" t="s">
        <v>142</v>
      </c>
      <c r="Y598" s="177">
        <v>8061230</v>
      </c>
    </row>
    <row r="599" spans="1:25" ht="90" x14ac:dyDescent="0.25">
      <c r="A599" s="39">
        <v>9584808</v>
      </c>
      <c r="B599" s="40" t="s">
        <v>52</v>
      </c>
      <c r="C599" s="41" t="s">
        <v>3062</v>
      </c>
      <c r="D599" s="40"/>
      <c r="E599" s="42" t="s">
        <v>3063</v>
      </c>
      <c r="F599" s="42" t="s">
        <v>56</v>
      </c>
      <c r="G599" s="42" t="s">
        <v>368</v>
      </c>
      <c r="H599" s="42" t="s">
        <v>369</v>
      </c>
      <c r="I599" s="42" t="s">
        <v>69</v>
      </c>
      <c r="J599" s="40" t="s">
        <v>137</v>
      </c>
      <c r="K599" s="43">
        <v>21422</v>
      </c>
      <c r="L599" s="43">
        <v>34626</v>
      </c>
      <c r="M599" s="40">
        <v>40</v>
      </c>
      <c r="N599" s="40" t="s">
        <v>478</v>
      </c>
      <c r="O599" s="33" t="s">
        <v>56</v>
      </c>
      <c r="P599" s="34" t="e">
        <f>CONCATENATE([1]!Tabela_FREQUENCIA_05_01_12[[#This Row],[QUANTITATIVO]]," - ",[1]!Tabela_FREQUENCIA_05_01_12[[#This Row],[GERÊNCIA]])</f>
        <v>#REF!</v>
      </c>
      <c r="Q599" s="40">
        <v>501</v>
      </c>
      <c r="R599" s="40" t="s">
        <v>3064</v>
      </c>
      <c r="S599" s="44">
        <v>957099835</v>
      </c>
      <c r="T599" s="45">
        <v>20868392</v>
      </c>
      <c r="U599" s="46">
        <v>954011404</v>
      </c>
      <c r="V599" s="42" t="s">
        <v>3065</v>
      </c>
      <c r="W599" s="42" t="s">
        <v>3066</v>
      </c>
      <c r="X599" s="42" t="s">
        <v>64</v>
      </c>
      <c r="Y599" s="47">
        <v>7050190</v>
      </c>
    </row>
    <row r="600" spans="1:25" ht="75" x14ac:dyDescent="0.25">
      <c r="A600" s="28">
        <v>6923811</v>
      </c>
      <c r="B600" s="29" t="s">
        <v>66</v>
      </c>
      <c r="C600" s="30" t="s">
        <v>3067</v>
      </c>
      <c r="D600" s="29" t="s">
        <v>66</v>
      </c>
      <c r="E600" s="31" t="s">
        <v>3068</v>
      </c>
      <c r="F600" s="31" t="s">
        <v>197</v>
      </c>
      <c r="G600" s="31" t="s">
        <v>944</v>
      </c>
      <c r="H600" s="31" t="s">
        <v>945</v>
      </c>
      <c r="I600" s="31" t="s">
        <v>92</v>
      </c>
      <c r="J600" s="29" t="s">
        <v>137</v>
      </c>
      <c r="K600" s="32">
        <v>19817</v>
      </c>
      <c r="L600" s="32">
        <v>33296</v>
      </c>
      <c r="M600" s="29">
        <v>20</v>
      </c>
      <c r="N600" s="29" t="s">
        <v>3069</v>
      </c>
      <c r="O600" s="33" t="s">
        <v>197</v>
      </c>
      <c r="P600" s="34" t="e">
        <f>CONCATENATE([1]!Tabela_FREQUENCIA_05_01_12[[#This Row],[QUANTITATIVO]]," - ",[1]!Tabela_FREQUENCIA_05_01_12[[#This Row],[GERÊNCIA]])</f>
        <v>#REF!</v>
      </c>
      <c r="Q600" s="29">
        <v>15</v>
      </c>
      <c r="R600" s="29" t="s">
        <v>3070</v>
      </c>
      <c r="S600" s="35">
        <v>4350899863</v>
      </c>
      <c r="T600" s="36">
        <v>22968877</v>
      </c>
      <c r="U600" s="37">
        <v>981113663</v>
      </c>
      <c r="V600" s="31" t="s">
        <v>3071</v>
      </c>
      <c r="W600" s="31" t="s">
        <v>768</v>
      </c>
      <c r="X600" s="31" t="s">
        <v>142</v>
      </c>
      <c r="Y600" s="38">
        <v>3318000</v>
      </c>
    </row>
    <row r="601" spans="1:25" ht="75" x14ac:dyDescent="0.25">
      <c r="A601" s="39">
        <v>8512942</v>
      </c>
      <c r="B601" s="40" t="s">
        <v>52</v>
      </c>
      <c r="C601" s="41" t="s">
        <v>3072</v>
      </c>
      <c r="D601" s="40" t="s">
        <v>175</v>
      </c>
      <c r="E601" s="42" t="s">
        <v>3073</v>
      </c>
      <c r="F601" s="42" t="s">
        <v>229</v>
      </c>
      <c r="G601" s="93" t="s">
        <v>424</v>
      </c>
      <c r="H601" s="42" t="s">
        <v>425</v>
      </c>
      <c r="I601" s="42" t="s">
        <v>59</v>
      </c>
      <c r="J601" s="40" t="s">
        <v>137</v>
      </c>
      <c r="K601" s="43">
        <v>19982</v>
      </c>
      <c r="L601" s="43">
        <v>33924</v>
      </c>
      <c r="M601" s="40">
        <v>30</v>
      </c>
      <c r="N601" s="40" t="s">
        <v>81</v>
      </c>
      <c r="O601" s="33" t="s">
        <v>229</v>
      </c>
      <c r="P601" s="34" t="e">
        <f>CONCATENATE([1]!Tabela_FREQUENCIA_05_01_12[[#This Row],[QUANTITATIVO]]," - ",[1]!Tabela_FREQUENCIA_05_01_12[[#This Row],[GERÊNCIA]])</f>
        <v>#REF!</v>
      </c>
      <c r="Q601" s="40">
        <v>129</v>
      </c>
      <c r="R601" s="40" t="s">
        <v>3074</v>
      </c>
      <c r="S601" s="44">
        <v>6727387400</v>
      </c>
      <c r="T601" s="45">
        <v>29564576</v>
      </c>
      <c r="U601" s="46" t="s">
        <v>3075</v>
      </c>
      <c r="V601" s="42" t="s">
        <v>3076</v>
      </c>
      <c r="W601" s="42" t="s">
        <v>3077</v>
      </c>
      <c r="X601" s="42" t="s">
        <v>142</v>
      </c>
      <c r="Y601" s="47">
        <v>8010090</v>
      </c>
    </row>
    <row r="602" spans="1:25" ht="90" x14ac:dyDescent="0.25">
      <c r="A602" s="28">
        <v>11226134</v>
      </c>
      <c r="B602" s="29" t="s">
        <v>66</v>
      </c>
      <c r="C602" s="30" t="s">
        <v>3078</v>
      </c>
      <c r="D602" s="29"/>
      <c r="E602" s="31" t="s">
        <v>3079</v>
      </c>
      <c r="F602" s="31" t="s">
        <v>330</v>
      </c>
      <c r="G602" s="31" t="s">
        <v>376</v>
      </c>
      <c r="H602" s="31" t="s">
        <v>283</v>
      </c>
      <c r="I602" s="31" t="s">
        <v>115</v>
      </c>
      <c r="J602" s="29" t="s">
        <v>137</v>
      </c>
      <c r="K602" s="32">
        <v>25609</v>
      </c>
      <c r="L602" s="32">
        <v>35940</v>
      </c>
      <c r="M602" s="29">
        <v>20</v>
      </c>
      <c r="N602" s="29" t="s">
        <v>81</v>
      </c>
      <c r="O602" s="33" t="s">
        <v>330</v>
      </c>
      <c r="P602" s="34" t="e">
        <f>CONCATENATE([1]!Tabela_FREQUENCIA_05_01_12[[#This Row],[QUANTITATIVO]]," - ",[1]!Tabela_FREQUENCIA_05_01_12[[#This Row],[GERÊNCIA]])</f>
        <v>#REF!</v>
      </c>
      <c r="Q602" s="29">
        <v>49</v>
      </c>
      <c r="R602" s="29" t="s">
        <v>3080</v>
      </c>
      <c r="S602" s="35">
        <v>72258420482</v>
      </c>
      <c r="T602" s="36">
        <v>20881708</v>
      </c>
      <c r="U602" s="37">
        <v>998581030</v>
      </c>
      <c r="V602" s="31" t="s">
        <v>3081</v>
      </c>
      <c r="W602" s="31" t="s">
        <v>468</v>
      </c>
      <c r="X602" s="31" t="s">
        <v>64</v>
      </c>
      <c r="Y602" s="38">
        <v>7133190</v>
      </c>
    </row>
    <row r="603" spans="1:25" ht="105" x14ac:dyDescent="0.25">
      <c r="A603" s="58">
        <v>9497213</v>
      </c>
      <c r="B603" s="49" t="s">
        <v>52</v>
      </c>
      <c r="C603" s="50" t="s">
        <v>3082</v>
      </c>
      <c r="D603" s="49" t="s">
        <v>49</v>
      </c>
      <c r="E603" s="51" t="s">
        <v>3083</v>
      </c>
      <c r="F603" s="51" t="s">
        <v>56</v>
      </c>
      <c r="G603" s="51" t="s">
        <v>41</v>
      </c>
      <c r="H603" s="51" t="s">
        <v>41</v>
      </c>
      <c r="I603" s="51" t="s">
        <v>42</v>
      </c>
      <c r="J603" s="49" t="s">
        <v>137</v>
      </c>
      <c r="K603" s="52">
        <v>21919</v>
      </c>
      <c r="L603" s="52">
        <v>34597</v>
      </c>
      <c r="M603" s="49">
        <v>30</v>
      </c>
      <c r="N603" s="49" t="s">
        <v>60</v>
      </c>
      <c r="O603" s="51" t="s">
        <v>71</v>
      </c>
      <c r="P603" s="53" t="e">
        <f>CONCATENATE([1]!Tabela_FREQUENCIA_05_01_12[[#This Row],[QUANTITATIVO]]," - ",[1]!Tabela_FREQUENCIA_05_01_12[[#This Row],[GERÊNCIA]])</f>
        <v>#REF!</v>
      </c>
      <c r="Q603" s="49">
        <v>471</v>
      </c>
      <c r="R603" s="49" t="s">
        <v>3084</v>
      </c>
      <c r="S603" s="54">
        <v>14469383368</v>
      </c>
      <c r="T603" s="55"/>
      <c r="U603" s="56">
        <v>983705162</v>
      </c>
      <c r="V603" s="51" t="s">
        <v>3085</v>
      </c>
      <c r="W603" s="51"/>
      <c r="X603" s="51" t="s">
        <v>64</v>
      </c>
      <c r="Y603" s="57"/>
    </row>
    <row r="604" spans="1:25" ht="105" x14ac:dyDescent="0.25">
      <c r="A604" s="28">
        <v>7284639</v>
      </c>
      <c r="B604" s="29" t="s">
        <v>52</v>
      </c>
      <c r="C604" s="30" t="s">
        <v>3086</v>
      </c>
      <c r="D604" s="29" t="s">
        <v>38</v>
      </c>
      <c r="E604" s="31" t="s">
        <v>3087</v>
      </c>
      <c r="F604" s="31" t="s">
        <v>56</v>
      </c>
      <c r="G604" s="31" t="s">
        <v>124</v>
      </c>
      <c r="H604" s="31" t="s">
        <v>124</v>
      </c>
      <c r="I604" s="31" t="s">
        <v>125</v>
      </c>
      <c r="J604" s="29" t="s">
        <v>106</v>
      </c>
      <c r="K604" s="32">
        <v>22775</v>
      </c>
      <c r="L604" s="32">
        <v>32667</v>
      </c>
      <c r="M604" s="29">
        <v>40</v>
      </c>
      <c r="N604" s="29" t="s">
        <v>484</v>
      </c>
      <c r="O604" s="33" t="s">
        <v>56</v>
      </c>
      <c r="P604" s="34" t="e">
        <f>CONCATENATE([1]!Tabela_FREQUENCIA_05_01_12[[#This Row],[QUANTITATIVO]]," - ",[1]!Tabela_FREQUENCIA_05_01_12[[#This Row],[GERÊNCIA]])</f>
        <v>#REF!</v>
      </c>
      <c r="Q604" s="29">
        <v>523</v>
      </c>
      <c r="R604" s="29" t="s">
        <v>3088</v>
      </c>
      <c r="S604" s="35">
        <v>10867226803</v>
      </c>
      <c r="T604" s="36">
        <v>24671392</v>
      </c>
      <c r="U604" s="37">
        <v>957132288</v>
      </c>
      <c r="V604" s="31" t="s">
        <v>3089</v>
      </c>
      <c r="W604" s="31" t="s">
        <v>3090</v>
      </c>
      <c r="X604" s="31" t="s">
        <v>64</v>
      </c>
      <c r="Y604" s="38">
        <v>7161140</v>
      </c>
    </row>
    <row r="605" spans="1:25" ht="105" x14ac:dyDescent="0.25">
      <c r="A605" s="48">
        <v>8467328</v>
      </c>
      <c r="B605" s="49" t="s">
        <v>52</v>
      </c>
      <c r="C605" s="50" t="s">
        <v>3091</v>
      </c>
      <c r="D605" s="49" t="s">
        <v>101</v>
      </c>
      <c r="E605" s="51" t="s">
        <v>3092</v>
      </c>
      <c r="F605" s="51" t="s">
        <v>89</v>
      </c>
      <c r="G605" s="51" t="s">
        <v>707</v>
      </c>
      <c r="H605" s="51" t="s">
        <v>708</v>
      </c>
      <c r="I605" s="51" t="s">
        <v>92</v>
      </c>
      <c r="J605" s="49" t="s">
        <v>137</v>
      </c>
      <c r="K605" s="52">
        <v>19542</v>
      </c>
      <c r="L605" s="52">
        <v>33872</v>
      </c>
      <c r="M605" s="49">
        <v>30</v>
      </c>
      <c r="N605" s="49" t="s">
        <v>294</v>
      </c>
      <c r="O605" s="51" t="s">
        <v>489</v>
      </c>
      <c r="P605" s="53" t="e">
        <f>CONCATENATE([1]!Tabela_FREQUENCIA_05_01_12[[#This Row],[QUANTITATIVO]]," - ",[1]!Tabela_FREQUENCIA_05_01_12[[#This Row],[GERÊNCIA]])</f>
        <v>#REF!</v>
      </c>
      <c r="Q605" s="49">
        <v>76</v>
      </c>
      <c r="R605" s="49" t="s">
        <v>3093</v>
      </c>
      <c r="S605" s="54">
        <v>14247265814</v>
      </c>
      <c r="T605" s="55">
        <v>46488290</v>
      </c>
      <c r="U605" s="56">
        <v>995947540</v>
      </c>
      <c r="V605" s="51" t="s">
        <v>3094</v>
      </c>
      <c r="W605" s="51" t="s">
        <v>3095</v>
      </c>
      <c r="X605" s="51" t="s">
        <v>925</v>
      </c>
      <c r="Y605" s="57">
        <v>8587120</v>
      </c>
    </row>
    <row r="606" spans="1:25" ht="75" x14ac:dyDescent="0.25">
      <c r="A606" s="28">
        <v>12231990</v>
      </c>
      <c r="B606" s="29" t="s">
        <v>52</v>
      </c>
      <c r="C606" s="30" t="s">
        <v>3096</v>
      </c>
      <c r="D606" s="29" t="s">
        <v>52</v>
      </c>
      <c r="E606" s="31" t="s">
        <v>3097</v>
      </c>
      <c r="F606" s="31" t="s">
        <v>89</v>
      </c>
      <c r="G606" s="31" t="s">
        <v>424</v>
      </c>
      <c r="H606" s="31" t="s">
        <v>425</v>
      </c>
      <c r="I606" s="31" t="s">
        <v>59</v>
      </c>
      <c r="J606" s="29" t="s">
        <v>137</v>
      </c>
      <c r="K606" s="32">
        <v>22933</v>
      </c>
      <c r="L606" s="32">
        <v>37348</v>
      </c>
      <c r="M606" s="29">
        <v>30</v>
      </c>
      <c r="N606" s="29" t="s">
        <v>81</v>
      </c>
      <c r="O606" s="33" t="s">
        <v>89</v>
      </c>
      <c r="P606" s="34" t="e">
        <f>CONCATENATE([1]!Tabela_FREQUENCIA_05_01_12[[#This Row],[QUANTITATIVO]]," - ",[1]!Tabela_FREQUENCIA_05_01_12[[#This Row],[GERÊNCIA]])</f>
        <v>#REF!</v>
      </c>
      <c r="Q606" s="29">
        <v>889</v>
      </c>
      <c r="R606" s="29" t="s">
        <v>3098</v>
      </c>
      <c r="S606" s="35">
        <v>5648231806</v>
      </c>
      <c r="T606" s="36">
        <v>43864730</v>
      </c>
      <c r="U606" s="37">
        <v>984341088</v>
      </c>
      <c r="V606" s="31" t="s">
        <v>3099</v>
      </c>
      <c r="W606" s="31" t="s">
        <v>3100</v>
      </c>
      <c r="X606" s="31" t="s">
        <v>64</v>
      </c>
      <c r="Y606" s="38">
        <v>7193240</v>
      </c>
    </row>
    <row r="607" spans="1:25" ht="105" x14ac:dyDescent="0.25">
      <c r="A607" s="39">
        <v>6948091</v>
      </c>
      <c r="B607" s="40" t="s">
        <v>66</v>
      </c>
      <c r="C607" s="41" t="s">
        <v>3101</v>
      </c>
      <c r="D607" s="40" t="s">
        <v>101</v>
      </c>
      <c r="E607" s="42" t="s">
        <v>3102</v>
      </c>
      <c r="F607" s="42" t="s">
        <v>56</v>
      </c>
      <c r="G607" s="42" t="s">
        <v>124</v>
      </c>
      <c r="H607" s="42" t="s">
        <v>124</v>
      </c>
      <c r="I607" s="42" t="s">
        <v>80</v>
      </c>
      <c r="J607" s="40" t="s">
        <v>137</v>
      </c>
      <c r="K607" s="43">
        <v>22798</v>
      </c>
      <c r="L607" s="43">
        <v>40975</v>
      </c>
      <c r="M607" s="40">
        <v>40</v>
      </c>
      <c r="N607" s="40" t="s">
        <v>93</v>
      </c>
      <c r="O607" s="33" t="s">
        <v>56</v>
      </c>
      <c r="P607" s="34" t="e">
        <f>CONCATENATE([1]!Tabela_FREQUENCIA_05_01_12[[#This Row],[QUANTITATIVO]]," - ",[1]!Tabela_FREQUENCIA_05_01_12[[#This Row],[GERÊNCIA]])</f>
        <v>#REF!</v>
      </c>
      <c r="Q607" s="40">
        <v>11</v>
      </c>
      <c r="R607" s="40" t="s">
        <v>3103</v>
      </c>
      <c r="S607" s="44">
        <v>2972771893</v>
      </c>
      <c r="T607" s="45">
        <v>71932881</v>
      </c>
      <c r="U607" s="46">
        <v>975586690</v>
      </c>
      <c r="V607" s="42" t="s">
        <v>3104</v>
      </c>
      <c r="W607" s="42" t="s">
        <v>649</v>
      </c>
      <c r="X607" s="42" t="s">
        <v>64</v>
      </c>
      <c r="Y607" s="47">
        <v>7130400</v>
      </c>
    </row>
    <row r="608" spans="1:25" ht="120" x14ac:dyDescent="0.25">
      <c r="A608" s="58">
        <v>15191394</v>
      </c>
      <c r="B608" s="49" t="s">
        <v>52</v>
      </c>
      <c r="C608" s="50" t="s">
        <v>3105</v>
      </c>
      <c r="D608" s="49" t="s">
        <v>206</v>
      </c>
      <c r="E608" s="51" t="s">
        <v>3106</v>
      </c>
      <c r="F608" s="51" t="s">
        <v>89</v>
      </c>
      <c r="G608" s="51" t="s">
        <v>171</v>
      </c>
      <c r="H608" s="51" t="s">
        <v>171</v>
      </c>
      <c r="I608" s="51" t="s">
        <v>80</v>
      </c>
      <c r="J608" s="49" t="s">
        <v>43</v>
      </c>
      <c r="K608" s="52">
        <v>31460</v>
      </c>
      <c r="L608" s="52">
        <v>40777</v>
      </c>
      <c r="M608" s="49">
        <v>30</v>
      </c>
      <c r="N608" s="49" t="s">
        <v>93</v>
      </c>
      <c r="O608" s="51" t="s">
        <v>1905</v>
      </c>
      <c r="P608" s="53" t="e">
        <f>CONCATENATE([1]!Tabela_FREQUENCIA_05_01_12[[#This Row],[QUANTITATIVO]]," - ",[1]!Tabela_FREQUENCIA_05_01_12[[#This Row],[GERÊNCIA]])</f>
        <v>#REF!</v>
      </c>
      <c r="Q608" s="49">
        <v>1123</v>
      </c>
      <c r="R608" s="49" t="s">
        <v>3107</v>
      </c>
      <c r="S608" s="54">
        <v>34031239874</v>
      </c>
      <c r="T608" s="55">
        <v>46488478</v>
      </c>
      <c r="U608" s="56">
        <v>979728657</v>
      </c>
      <c r="V608" s="51" t="s">
        <v>3108</v>
      </c>
      <c r="W608" s="51" t="s">
        <v>3109</v>
      </c>
      <c r="X608" s="51" t="s">
        <v>925</v>
      </c>
      <c r="Y608" s="57">
        <v>8584185</v>
      </c>
    </row>
    <row r="609" spans="1:25" ht="105" x14ac:dyDescent="0.25">
      <c r="A609" s="39">
        <v>15191394</v>
      </c>
      <c r="B609" s="40">
        <v>2</v>
      </c>
      <c r="C609" s="41" t="s">
        <v>3105</v>
      </c>
      <c r="D609" s="40" t="s">
        <v>206</v>
      </c>
      <c r="E609" s="42" t="s">
        <v>3106</v>
      </c>
      <c r="F609" s="42" t="s">
        <v>78</v>
      </c>
      <c r="G609" s="42" t="s">
        <v>79</v>
      </c>
      <c r="H609" s="42" t="s">
        <v>79</v>
      </c>
      <c r="I609" s="42" t="s">
        <v>80</v>
      </c>
      <c r="J609" s="40" t="s">
        <v>43</v>
      </c>
      <c r="K609" s="43">
        <v>31460</v>
      </c>
      <c r="L609" s="43">
        <v>42207</v>
      </c>
      <c r="M609" s="40">
        <v>30</v>
      </c>
      <c r="N609" s="40" t="s">
        <v>93</v>
      </c>
      <c r="O609" s="33" t="s">
        <v>78</v>
      </c>
      <c r="P609" s="34" t="e">
        <f>CONCATENATE([1]!Tabela_FREQUENCIA_05_01_12[[#This Row],[QUANTITATIVO]]," - ",[1]!Tabela_FREQUENCIA_05_01_12[[#This Row],[GERÊNCIA]])</f>
        <v>#REF!</v>
      </c>
      <c r="Q609" s="40">
        <v>1123</v>
      </c>
      <c r="R609" s="40" t="s">
        <v>3107</v>
      </c>
      <c r="S609" s="44">
        <v>34031239875</v>
      </c>
      <c r="T609" s="45">
        <v>46488478</v>
      </c>
      <c r="U609" s="46">
        <v>979728658</v>
      </c>
      <c r="V609" s="42" t="s">
        <v>3110</v>
      </c>
      <c r="W609" s="42" t="s">
        <v>3109</v>
      </c>
      <c r="X609" s="42" t="s">
        <v>925</v>
      </c>
      <c r="Y609" s="47">
        <v>8584185</v>
      </c>
    </row>
    <row r="610" spans="1:25" ht="75" x14ac:dyDescent="0.25">
      <c r="A610" s="28">
        <v>11588779</v>
      </c>
      <c r="B610" s="29" t="s">
        <v>52</v>
      </c>
      <c r="C610" s="30" t="s">
        <v>3111</v>
      </c>
      <c r="D610" s="29" t="s">
        <v>76</v>
      </c>
      <c r="E610" s="31" t="s">
        <v>3112</v>
      </c>
      <c r="F610" s="31" t="s">
        <v>89</v>
      </c>
      <c r="G610" s="31"/>
      <c r="H610" s="31"/>
      <c r="I610" s="31" t="s">
        <v>59</v>
      </c>
      <c r="J610" s="29" t="s">
        <v>137</v>
      </c>
      <c r="K610" s="32">
        <v>21981</v>
      </c>
      <c r="L610" s="32">
        <v>36346</v>
      </c>
      <c r="M610" s="29">
        <v>30</v>
      </c>
      <c r="N610" s="29" t="s">
        <v>93</v>
      </c>
      <c r="O610" s="33" t="s">
        <v>89</v>
      </c>
      <c r="P610" s="34" t="e">
        <f>CONCATENATE([1]!Tabela_FREQUENCIA_05_01_12[[#This Row],[QUANTITATIVO]]," - ",[1]!Tabela_FREQUENCIA_05_01_12[[#This Row],[GERÊNCIA]])</f>
        <v>#REF!</v>
      </c>
      <c r="Q610" s="29">
        <v>516</v>
      </c>
      <c r="R610" s="29" t="s">
        <v>3113</v>
      </c>
      <c r="S610" s="35">
        <v>9493016803</v>
      </c>
      <c r="T610" s="36">
        <v>24215517</v>
      </c>
      <c r="U610" s="37">
        <v>963692830</v>
      </c>
      <c r="V610" s="31" t="s">
        <v>3114</v>
      </c>
      <c r="W610" s="31" t="s">
        <v>762</v>
      </c>
      <c r="X610" s="31" t="s">
        <v>64</v>
      </c>
      <c r="Y610" s="38">
        <v>7242050</v>
      </c>
    </row>
    <row r="611" spans="1:25" ht="90" x14ac:dyDescent="0.25">
      <c r="A611" s="39">
        <v>13181646</v>
      </c>
      <c r="B611" s="40" t="s">
        <v>66</v>
      </c>
      <c r="C611" s="41" t="s">
        <v>3115</v>
      </c>
      <c r="D611" s="40" t="s">
        <v>52</v>
      </c>
      <c r="E611" s="42" t="s">
        <v>3116</v>
      </c>
      <c r="F611" s="42" t="s">
        <v>135</v>
      </c>
      <c r="G611" s="42" t="s">
        <v>477</v>
      </c>
      <c r="H611" s="42" t="s">
        <v>369</v>
      </c>
      <c r="I611" s="42" t="s">
        <v>69</v>
      </c>
      <c r="J611" s="40" t="s">
        <v>137</v>
      </c>
      <c r="K611" s="43">
        <v>29464</v>
      </c>
      <c r="L611" s="43">
        <v>38603</v>
      </c>
      <c r="M611" s="40">
        <v>30</v>
      </c>
      <c r="N611" s="40" t="s">
        <v>161</v>
      </c>
      <c r="O611" s="33" t="s">
        <v>135</v>
      </c>
      <c r="P611" s="34" t="e">
        <f>CONCATENATE([1]!Tabela_FREQUENCIA_05_01_12[[#This Row],[QUANTITATIVO]]," - ",[1]!Tabela_FREQUENCIA_05_01_12[[#This Row],[GERÊNCIA]])</f>
        <v>#REF!</v>
      </c>
      <c r="Q611" s="40">
        <v>270</v>
      </c>
      <c r="R611" s="40" t="s">
        <v>3117</v>
      </c>
      <c r="S611" s="44">
        <v>29181339810</v>
      </c>
      <c r="T611" s="45">
        <v>25841135</v>
      </c>
      <c r="U611" s="46">
        <v>980162161</v>
      </c>
      <c r="V611" s="42" t="s">
        <v>3118</v>
      </c>
      <c r="W611" s="42" t="s">
        <v>3077</v>
      </c>
      <c r="X611" s="42" t="s">
        <v>142</v>
      </c>
      <c r="Y611" s="47">
        <v>8090140</v>
      </c>
    </row>
    <row r="612" spans="1:25" ht="75" x14ac:dyDescent="0.25">
      <c r="A612" s="28">
        <v>15054081</v>
      </c>
      <c r="B612" s="29" t="s">
        <v>66</v>
      </c>
      <c r="C612" s="30" t="s">
        <v>3119</v>
      </c>
      <c r="D612" s="29" t="s">
        <v>806</v>
      </c>
      <c r="E612" s="31" t="s">
        <v>3120</v>
      </c>
      <c r="F612" s="31" t="s">
        <v>268</v>
      </c>
      <c r="G612" s="31" t="s">
        <v>944</v>
      </c>
      <c r="H612" s="31" t="s">
        <v>945</v>
      </c>
      <c r="I612" s="31" t="s">
        <v>92</v>
      </c>
      <c r="J612" s="29" t="s">
        <v>43</v>
      </c>
      <c r="K612" s="32">
        <v>29735</v>
      </c>
      <c r="L612" s="32">
        <v>41590</v>
      </c>
      <c r="M612" s="29">
        <v>20</v>
      </c>
      <c r="N612" s="29" t="s">
        <v>3121</v>
      </c>
      <c r="O612" s="33" t="s">
        <v>268</v>
      </c>
      <c r="P612" s="34" t="e">
        <f>CONCATENATE([1]!Tabela_FREQUENCIA_05_01_12[[#This Row],[QUANTITATIVO]]," - ",[1]!Tabela_FREQUENCIA_05_01_12[[#This Row],[GERÊNCIA]])</f>
        <v>#REF!</v>
      </c>
      <c r="Q612" s="29">
        <v>262</v>
      </c>
      <c r="R612" s="29" t="s">
        <v>3122</v>
      </c>
      <c r="S612" s="35">
        <v>4505230635</v>
      </c>
      <c r="T612" s="36">
        <v>43715247</v>
      </c>
      <c r="U612" s="37">
        <v>986266998</v>
      </c>
      <c r="V612" s="31" t="s">
        <v>3123</v>
      </c>
      <c r="W612" s="31" t="s">
        <v>3124</v>
      </c>
      <c r="X612" s="31" t="s">
        <v>142</v>
      </c>
      <c r="Y612" s="38">
        <v>4006010</v>
      </c>
    </row>
    <row r="613" spans="1:25" ht="105" x14ac:dyDescent="0.25">
      <c r="A613" s="58">
        <v>14737863</v>
      </c>
      <c r="B613" s="49" t="s">
        <v>66</v>
      </c>
      <c r="C613" s="50" t="s">
        <v>3125</v>
      </c>
      <c r="D613" s="49" t="s">
        <v>52</v>
      </c>
      <c r="E613" s="51" t="s">
        <v>3126</v>
      </c>
      <c r="F613" s="51" t="s">
        <v>89</v>
      </c>
      <c r="G613" s="51" t="s">
        <v>851</v>
      </c>
      <c r="H613" s="51" t="s">
        <v>3048</v>
      </c>
      <c r="I613" s="51" t="s">
        <v>92</v>
      </c>
      <c r="J613" s="49" t="s">
        <v>43</v>
      </c>
      <c r="K613" s="52">
        <v>24191</v>
      </c>
      <c r="L613" s="52">
        <v>40787</v>
      </c>
      <c r="M613" s="49">
        <v>30</v>
      </c>
      <c r="N613" s="49" t="s">
        <v>294</v>
      </c>
      <c r="O613" s="51" t="s">
        <v>646</v>
      </c>
      <c r="P613" s="53" t="e">
        <f>CONCATENATE([1]!Tabela_FREQUENCIA_05_01_12[[#This Row],[QUANTITATIVO]]," - ",[1]!Tabela_FREQUENCIA_05_01_12[[#This Row],[GERÊNCIA]])</f>
        <v>#REF!</v>
      </c>
      <c r="Q613" s="49">
        <v>1108</v>
      </c>
      <c r="R613" s="49" t="s">
        <v>3127</v>
      </c>
      <c r="S613" s="54">
        <v>8347037850</v>
      </c>
      <c r="T613" s="55"/>
      <c r="U613" s="56">
        <v>973297983</v>
      </c>
      <c r="V613" s="51" t="s">
        <v>3128</v>
      </c>
      <c r="W613" s="51" t="s">
        <v>1780</v>
      </c>
      <c r="X613" s="51" t="s">
        <v>64</v>
      </c>
      <c r="Y613" s="57">
        <v>7134695</v>
      </c>
    </row>
    <row r="614" spans="1:25" ht="120" x14ac:dyDescent="0.25">
      <c r="A614" s="59">
        <v>9829635</v>
      </c>
      <c r="B614" s="60" t="s">
        <v>38</v>
      </c>
      <c r="C614" s="61" t="s">
        <v>3129</v>
      </c>
      <c r="D614" s="60" t="s">
        <v>175</v>
      </c>
      <c r="E614" s="62" t="s">
        <v>3130</v>
      </c>
      <c r="F614" s="62" t="s">
        <v>89</v>
      </c>
      <c r="G614" s="62"/>
      <c r="H614" s="62"/>
      <c r="I614" s="62" t="s">
        <v>80</v>
      </c>
      <c r="J614" s="60" t="s">
        <v>137</v>
      </c>
      <c r="K614" s="63">
        <v>24302</v>
      </c>
      <c r="L614" s="63">
        <v>34123</v>
      </c>
      <c r="M614" s="60">
        <v>30</v>
      </c>
      <c r="N614" s="60" t="s">
        <v>60</v>
      </c>
      <c r="O614" s="62" t="s">
        <v>426</v>
      </c>
      <c r="P614" s="64" t="e">
        <f>CONCATENATE([1]!Tabela_FREQUENCIA_05_01_12[[#This Row],[QUANTITATIVO]]," - ",[1]!Tabela_FREQUENCIA_05_01_12[[#This Row],[GERÊNCIA]])</f>
        <v>#REF!</v>
      </c>
      <c r="Q614" s="60">
        <v>592</v>
      </c>
      <c r="R614" s="60" t="s">
        <v>3131</v>
      </c>
      <c r="S614" s="65">
        <v>6699964836</v>
      </c>
      <c r="T614" s="66" t="s">
        <v>3132</v>
      </c>
      <c r="U614" s="67" t="s">
        <v>3133</v>
      </c>
      <c r="V614" s="62" t="s">
        <v>3134</v>
      </c>
      <c r="W614" s="62" t="s">
        <v>3135</v>
      </c>
      <c r="X614" s="62" t="s">
        <v>64</v>
      </c>
      <c r="Y614" s="68">
        <v>7076123</v>
      </c>
    </row>
    <row r="615" spans="1:25" ht="75" x14ac:dyDescent="0.25">
      <c r="A615" s="39">
        <v>8976909</v>
      </c>
      <c r="B615" s="40" t="s">
        <v>52</v>
      </c>
      <c r="C615" s="41" t="s">
        <v>3136</v>
      </c>
      <c r="D615" s="40" t="s">
        <v>66</v>
      </c>
      <c r="E615" s="42" t="s">
        <v>3137</v>
      </c>
      <c r="F615" s="42" t="s">
        <v>56</v>
      </c>
      <c r="G615" s="42" t="s">
        <v>376</v>
      </c>
      <c r="H615" s="42" t="s">
        <v>283</v>
      </c>
      <c r="I615" s="42" t="s">
        <v>115</v>
      </c>
      <c r="J615" s="40" t="s">
        <v>106</v>
      </c>
      <c r="K615" s="43">
        <v>23740</v>
      </c>
      <c r="L615" s="43">
        <v>34166</v>
      </c>
      <c r="M615" s="40">
        <v>40</v>
      </c>
      <c r="N615" s="40" t="s">
        <v>93</v>
      </c>
      <c r="O615" s="33" t="s">
        <v>56</v>
      </c>
      <c r="P615" s="34" t="e">
        <f>CONCATENATE([1]!Tabela_FREQUENCIA_05_01_12[[#This Row],[QUANTITATIVO]]," - ",[1]!Tabela_FREQUENCIA_05_01_12[[#This Row],[GERÊNCIA]])</f>
        <v>#REF!</v>
      </c>
      <c r="Q615" s="40">
        <v>601</v>
      </c>
      <c r="R615" s="40" t="s">
        <v>3138</v>
      </c>
      <c r="S615" s="44">
        <v>7482509801</v>
      </c>
      <c r="T615" s="45">
        <v>43072635</v>
      </c>
      <c r="U615" s="46">
        <v>960367397</v>
      </c>
      <c r="V615" s="42" t="s">
        <v>3139</v>
      </c>
      <c r="W615" s="42" t="s">
        <v>2103</v>
      </c>
      <c r="X615" s="42" t="s">
        <v>64</v>
      </c>
      <c r="Y615" s="47">
        <v>7175050</v>
      </c>
    </row>
    <row r="616" spans="1:25" ht="90" x14ac:dyDescent="0.25">
      <c r="A616" s="28">
        <v>7246183</v>
      </c>
      <c r="B616" s="29" t="s">
        <v>66</v>
      </c>
      <c r="C616" s="30" t="s">
        <v>3140</v>
      </c>
      <c r="D616" s="29" t="s">
        <v>175</v>
      </c>
      <c r="E616" s="31" t="s">
        <v>3141</v>
      </c>
      <c r="F616" s="31" t="s">
        <v>220</v>
      </c>
      <c r="G616" s="31" t="s">
        <v>2792</v>
      </c>
      <c r="H616" s="31" t="s">
        <v>2792</v>
      </c>
      <c r="I616" s="31" t="s">
        <v>69</v>
      </c>
      <c r="J616" s="29" t="s">
        <v>43</v>
      </c>
      <c r="K616" s="32">
        <v>22559</v>
      </c>
      <c r="L616" s="32">
        <v>40422</v>
      </c>
      <c r="M616" s="29">
        <v>30</v>
      </c>
      <c r="N616" s="29" t="s">
        <v>324</v>
      </c>
      <c r="O616" s="33" t="s">
        <v>220</v>
      </c>
      <c r="P616" s="34" t="e">
        <f>CONCATENATE([1]!Tabela_FREQUENCIA_05_01_12[[#This Row],[QUANTITATIVO]]," - ",[1]!Tabela_FREQUENCIA_05_01_12[[#This Row],[GERÊNCIA]])</f>
        <v>#REF!</v>
      </c>
      <c r="Q616" s="29">
        <v>995</v>
      </c>
      <c r="R616" s="29" t="s">
        <v>3142</v>
      </c>
      <c r="S616" s="35">
        <v>3157666894</v>
      </c>
      <c r="T616" s="36">
        <v>24221441</v>
      </c>
      <c r="U616" s="37">
        <v>991796914</v>
      </c>
      <c r="V616" s="31" t="s">
        <v>3143</v>
      </c>
      <c r="W616" s="31" t="s">
        <v>722</v>
      </c>
      <c r="X616" s="31" t="s">
        <v>64</v>
      </c>
      <c r="Y616" s="38">
        <v>7044101</v>
      </c>
    </row>
    <row r="617" spans="1:25" ht="75" x14ac:dyDescent="0.25">
      <c r="A617" s="39">
        <v>12564266</v>
      </c>
      <c r="B617" s="40" t="s">
        <v>66</v>
      </c>
      <c r="C617" s="41" t="s">
        <v>3144</v>
      </c>
      <c r="D617" s="40" t="s">
        <v>49</v>
      </c>
      <c r="E617" s="42" t="s">
        <v>3145</v>
      </c>
      <c r="F617" s="42" t="s">
        <v>89</v>
      </c>
      <c r="G617" s="42" t="s">
        <v>198</v>
      </c>
      <c r="H617" s="42" t="s">
        <v>199</v>
      </c>
      <c r="I617" s="42" t="s">
        <v>92</v>
      </c>
      <c r="J617" s="40" t="s">
        <v>137</v>
      </c>
      <c r="K617" s="43">
        <v>18990</v>
      </c>
      <c r="L617" s="43">
        <v>38180</v>
      </c>
      <c r="M617" s="40">
        <v>30</v>
      </c>
      <c r="N617" s="40" t="s">
        <v>60</v>
      </c>
      <c r="O617" s="33" t="s">
        <v>89</v>
      </c>
      <c r="P617" s="34" t="e">
        <f>CONCATENATE([1]!Tabela_FREQUENCIA_05_01_12[[#This Row],[QUANTITATIVO]]," - ",[1]!Tabela_FREQUENCIA_05_01_12[[#This Row],[GERÊNCIA]])</f>
        <v>#REF!</v>
      </c>
      <c r="Q617" s="40">
        <v>932</v>
      </c>
      <c r="R617" s="40" t="s">
        <v>3146</v>
      </c>
      <c r="S617" s="44">
        <v>684133865</v>
      </c>
      <c r="T617" s="45">
        <v>22402679</v>
      </c>
      <c r="U617" s="46">
        <v>996002641</v>
      </c>
      <c r="V617" s="42" t="s">
        <v>3147</v>
      </c>
      <c r="W617" s="42" t="s">
        <v>3148</v>
      </c>
      <c r="X617" s="42" t="s">
        <v>142</v>
      </c>
      <c r="Y617" s="47">
        <v>2220070</v>
      </c>
    </row>
    <row r="618" spans="1:25" ht="90" x14ac:dyDescent="0.25">
      <c r="A618" s="28">
        <v>11457983</v>
      </c>
      <c r="B618" s="29" t="s">
        <v>52</v>
      </c>
      <c r="C618" s="30" t="s">
        <v>3149</v>
      </c>
      <c r="D618" s="29" t="s">
        <v>49</v>
      </c>
      <c r="E618" s="31" t="s">
        <v>3150</v>
      </c>
      <c r="F618" s="31" t="s">
        <v>89</v>
      </c>
      <c r="G618" s="31" t="s">
        <v>424</v>
      </c>
      <c r="H618" s="31" t="s">
        <v>425</v>
      </c>
      <c r="I618" s="31" t="s">
        <v>59</v>
      </c>
      <c r="J618" s="29" t="s">
        <v>137</v>
      </c>
      <c r="K618" s="32">
        <v>23354</v>
      </c>
      <c r="L618" s="32">
        <v>36241</v>
      </c>
      <c r="M618" s="29">
        <v>30</v>
      </c>
      <c r="N618" s="29" t="s">
        <v>93</v>
      </c>
      <c r="O618" s="33" t="s">
        <v>89</v>
      </c>
      <c r="P618" s="34" t="e">
        <f>CONCATENATE([1]!Tabela_FREQUENCIA_05_01_12[[#This Row],[QUANTITATIVO]]," - ",[1]!Tabela_FREQUENCIA_05_01_12[[#This Row],[GERÊNCIA]])</f>
        <v>#REF!</v>
      </c>
      <c r="Q618" s="29">
        <v>723</v>
      </c>
      <c r="R618" s="29" t="s">
        <v>3151</v>
      </c>
      <c r="S618" s="35">
        <v>45988722415</v>
      </c>
      <c r="T618" s="36">
        <v>24384102</v>
      </c>
      <c r="U618" s="37">
        <v>965601026</v>
      </c>
      <c r="V618" s="31" t="s">
        <v>3152</v>
      </c>
      <c r="W618" s="31" t="s">
        <v>1346</v>
      </c>
      <c r="X618" s="31" t="s">
        <v>64</v>
      </c>
      <c r="Y618" s="38">
        <v>7178430</v>
      </c>
    </row>
    <row r="619" spans="1:25" ht="75" x14ac:dyDescent="0.25">
      <c r="A619" s="39">
        <v>14737693</v>
      </c>
      <c r="B619" s="40" t="s">
        <v>66</v>
      </c>
      <c r="C619" s="41" t="s">
        <v>3153</v>
      </c>
      <c r="D619" s="40" t="s">
        <v>206</v>
      </c>
      <c r="E619" s="42" t="s">
        <v>3154</v>
      </c>
      <c r="F619" s="42" t="s">
        <v>89</v>
      </c>
      <c r="G619" s="42" t="s">
        <v>3155</v>
      </c>
      <c r="H619" s="42" t="s">
        <v>91</v>
      </c>
      <c r="I619" s="42" t="s">
        <v>59</v>
      </c>
      <c r="J619" s="40" t="s">
        <v>43</v>
      </c>
      <c r="K619" s="43">
        <v>20152</v>
      </c>
      <c r="L619" s="43">
        <v>40239</v>
      </c>
      <c r="M619" s="40">
        <v>30</v>
      </c>
      <c r="N619" s="40" t="s">
        <v>3156</v>
      </c>
      <c r="O619" s="33" t="s">
        <v>89</v>
      </c>
      <c r="P619" s="34" t="e">
        <f>CONCATENATE([1]!Tabela_FREQUENCIA_05_01_12[[#This Row],[QUANTITATIVO]]," - ",[1]!Tabela_FREQUENCIA_05_01_12[[#This Row],[GERÊNCIA]])</f>
        <v>#REF!</v>
      </c>
      <c r="Q619" s="40">
        <v>1074</v>
      </c>
      <c r="R619" s="40" t="s">
        <v>3157</v>
      </c>
      <c r="S619" s="44">
        <v>12799038808</v>
      </c>
      <c r="T619" s="45">
        <v>24225668</v>
      </c>
      <c r="U619" s="46">
        <v>997180376</v>
      </c>
      <c r="V619" s="42" t="s">
        <v>3158</v>
      </c>
      <c r="W619" s="42" t="s">
        <v>434</v>
      </c>
      <c r="X619" s="42" t="s">
        <v>64</v>
      </c>
      <c r="Y619" s="47">
        <v>7022181</v>
      </c>
    </row>
    <row r="620" spans="1:25" ht="75" x14ac:dyDescent="0.25">
      <c r="A620" s="28">
        <v>16439600</v>
      </c>
      <c r="B620" s="29" t="s">
        <v>52</v>
      </c>
      <c r="C620" s="30" t="s">
        <v>3159</v>
      </c>
      <c r="D620" s="29" t="s">
        <v>38</v>
      </c>
      <c r="E620" s="31" t="s">
        <v>3160</v>
      </c>
      <c r="F620" s="31" t="s">
        <v>229</v>
      </c>
      <c r="G620" s="31" t="s">
        <v>1010</v>
      </c>
      <c r="H620" s="31" t="s">
        <v>1010</v>
      </c>
      <c r="I620" s="31" t="s">
        <v>59</v>
      </c>
      <c r="J620" s="29" t="s">
        <v>43</v>
      </c>
      <c r="K620" s="32">
        <v>32729</v>
      </c>
      <c r="L620" s="32">
        <v>41841</v>
      </c>
      <c r="M620" s="29">
        <v>30</v>
      </c>
      <c r="N620" s="29" t="s">
        <v>93</v>
      </c>
      <c r="O620" s="33" t="s">
        <v>229</v>
      </c>
      <c r="P620" s="34" t="e">
        <f>CONCATENATE([1]!Tabela_FREQUENCIA_05_01_12[[#This Row],[QUANTITATIVO]]," - ",[1]!Tabela_FREQUENCIA_05_01_12[[#This Row],[GERÊNCIA]])</f>
        <v>#REF!</v>
      </c>
      <c r="Q620" s="29">
        <v>758</v>
      </c>
      <c r="R620" s="29" t="s">
        <v>3161</v>
      </c>
      <c r="S620" s="35">
        <v>38327119885</v>
      </c>
      <c r="T620" s="36">
        <v>25410909</v>
      </c>
      <c r="U620" s="37">
        <v>983193886</v>
      </c>
      <c r="V620" s="31" t="s">
        <v>3162</v>
      </c>
      <c r="W620" s="31" t="s">
        <v>3163</v>
      </c>
      <c r="X620" s="31" t="s">
        <v>142</v>
      </c>
      <c r="Y620" s="38">
        <v>3802005</v>
      </c>
    </row>
    <row r="621" spans="1:25" ht="75" x14ac:dyDescent="0.25">
      <c r="A621" s="39">
        <v>14930158</v>
      </c>
      <c r="B621" s="40" t="s">
        <v>66</v>
      </c>
      <c r="C621" s="41" t="s">
        <v>3164</v>
      </c>
      <c r="D621" s="40"/>
      <c r="E621" s="42" t="s">
        <v>3165</v>
      </c>
      <c r="F621" s="42" t="s">
        <v>268</v>
      </c>
      <c r="G621" s="42" t="s">
        <v>944</v>
      </c>
      <c r="H621" s="42" t="s">
        <v>945</v>
      </c>
      <c r="I621" s="42" t="s">
        <v>92</v>
      </c>
      <c r="J621" s="40" t="s">
        <v>43</v>
      </c>
      <c r="K621" s="43">
        <v>28311</v>
      </c>
      <c r="L621" s="43">
        <v>40487</v>
      </c>
      <c r="M621" s="40">
        <v>20</v>
      </c>
      <c r="N621" s="40" t="s">
        <v>3166</v>
      </c>
      <c r="O621" s="33" t="s">
        <v>268</v>
      </c>
      <c r="P621" s="34" t="e">
        <f>CONCATENATE([1]!Tabela_FREQUENCIA_05_01_12[[#This Row],[QUANTITATIVO]]," - ",[1]!Tabela_FREQUENCIA_05_01_12[[#This Row],[GERÊNCIA]])</f>
        <v>#REF!</v>
      </c>
      <c r="Q621" s="40">
        <v>991</v>
      </c>
      <c r="R621" s="40" t="s">
        <v>3167</v>
      </c>
      <c r="S621" s="44">
        <v>3617616607</v>
      </c>
      <c r="T621" s="45">
        <v>37746750</v>
      </c>
      <c r="U621" s="46">
        <v>992774014</v>
      </c>
      <c r="V621" s="42" t="s">
        <v>3168</v>
      </c>
      <c r="W621" s="42" t="s">
        <v>1197</v>
      </c>
      <c r="X621" s="42" t="s">
        <v>142</v>
      </c>
      <c r="Y621" s="47">
        <v>1532000</v>
      </c>
    </row>
    <row r="622" spans="1:25" ht="75" x14ac:dyDescent="0.25">
      <c r="A622" s="28">
        <v>16719890</v>
      </c>
      <c r="B622" s="29">
        <v>1</v>
      </c>
      <c r="C622" s="30">
        <v>32065775</v>
      </c>
      <c r="D622" s="29">
        <v>9</v>
      </c>
      <c r="E622" s="31" t="s">
        <v>3169</v>
      </c>
      <c r="F622" s="31" t="s">
        <v>229</v>
      </c>
      <c r="G622" s="31"/>
      <c r="H622" s="31"/>
      <c r="I622" s="31" t="s">
        <v>92</v>
      </c>
      <c r="J622" s="29" t="s">
        <v>43</v>
      </c>
      <c r="K622" s="32">
        <v>30053</v>
      </c>
      <c r="L622" s="32">
        <v>42563</v>
      </c>
      <c r="M622" s="29">
        <v>30</v>
      </c>
      <c r="N622" s="32" t="s">
        <v>81</v>
      </c>
      <c r="O622" s="33" t="s">
        <v>229</v>
      </c>
      <c r="P622" s="34" t="e">
        <f>CONCATENATE([1]!Tabela_FREQUENCIA_05_01_12[[#This Row],[QUANTITATIVO]]," - ",[1]!Tabela_FREQUENCIA_05_01_12[[#This Row],[GERÊNCIA]])</f>
        <v>#REF!</v>
      </c>
      <c r="Q622" s="30"/>
      <c r="R622" s="29">
        <v>19023846381</v>
      </c>
      <c r="S622" s="35">
        <v>22502689830</v>
      </c>
      <c r="T622" s="36">
        <v>45646236</v>
      </c>
      <c r="U622" s="37">
        <v>959846236</v>
      </c>
      <c r="V622" s="97" t="s">
        <v>3170</v>
      </c>
      <c r="W622" s="31" t="s">
        <v>3171</v>
      </c>
      <c r="X622" s="31" t="s">
        <v>142</v>
      </c>
      <c r="Y622" s="38">
        <v>3936060</v>
      </c>
    </row>
    <row r="623" spans="1:25" ht="75" x14ac:dyDescent="0.25">
      <c r="A623" s="39">
        <v>16719906</v>
      </c>
      <c r="B623" s="40">
        <v>1</v>
      </c>
      <c r="C623" s="41">
        <v>24796630</v>
      </c>
      <c r="D623" s="40">
        <v>7</v>
      </c>
      <c r="E623" s="42" t="s">
        <v>3172</v>
      </c>
      <c r="F623" s="42" t="s">
        <v>268</v>
      </c>
      <c r="G623" s="42" t="s">
        <v>463</v>
      </c>
      <c r="H623" s="42" t="s">
        <v>463</v>
      </c>
      <c r="I623" s="42" t="s">
        <v>59</v>
      </c>
      <c r="J623" s="40" t="s">
        <v>43</v>
      </c>
      <c r="K623" s="43">
        <v>29903</v>
      </c>
      <c r="L623" s="43">
        <v>42585</v>
      </c>
      <c r="M623" s="41">
        <v>20</v>
      </c>
      <c r="N623" s="43" t="s">
        <v>3173</v>
      </c>
      <c r="O623" s="33" t="s">
        <v>268</v>
      </c>
      <c r="P623" s="34" t="e">
        <f>CONCATENATE([1]!Tabela_FREQUENCIA_05_01_12[[#This Row],[QUANTITATIVO]]," - ",[1]!Tabela_FREQUENCIA_05_01_12[[#This Row],[GERÊNCIA]])</f>
        <v>#REF!</v>
      </c>
      <c r="Q623" s="41"/>
      <c r="R623" s="40">
        <v>19033457876</v>
      </c>
      <c r="S623" s="44">
        <v>30200967827</v>
      </c>
      <c r="T623" s="45"/>
      <c r="U623" s="46">
        <v>998744127</v>
      </c>
      <c r="V623" s="113" t="s">
        <v>3174</v>
      </c>
      <c r="W623" s="42" t="s">
        <v>3175</v>
      </c>
      <c r="X623" s="42" t="s">
        <v>142</v>
      </c>
      <c r="Y623" s="47">
        <v>4304001</v>
      </c>
    </row>
    <row r="624" spans="1:25" ht="120" x14ac:dyDescent="0.25">
      <c r="A624" s="28">
        <v>16636673</v>
      </c>
      <c r="B624" s="29">
        <v>1</v>
      </c>
      <c r="C624" s="30">
        <v>47902873</v>
      </c>
      <c r="D624" s="29">
        <v>4</v>
      </c>
      <c r="E624" s="31" t="s">
        <v>3176</v>
      </c>
      <c r="F624" s="31" t="s">
        <v>2782</v>
      </c>
      <c r="G624" s="31" t="s">
        <v>544</v>
      </c>
      <c r="H624" s="31" t="s">
        <v>544</v>
      </c>
      <c r="I624" s="31" t="s">
        <v>115</v>
      </c>
      <c r="J624" s="29" t="s">
        <v>43</v>
      </c>
      <c r="K624" s="32">
        <v>33246</v>
      </c>
      <c r="L624" s="32">
        <v>42212</v>
      </c>
      <c r="M624" s="29">
        <v>30</v>
      </c>
      <c r="N624" s="29" t="s">
        <v>405</v>
      </c>
      <c r="O624" s="33" t="s">
        <v>2782</v>
      </c>
      <c r="P624" s="34" t="e">
        <f>CONCATENATE([1]!Tabela_FREQUENCIA_05_01_12[[#This Row],[QUANTITATIVO]]," - ",[1]!Tabela_FREQUENCIA_05_01_12[[#This Row],[GERÊNCIA]])</f>
        <v>#REF!</v>
      </c>
      <c r="Q624" s="29">
        <v>1038</v>
      </c>
      <c r="R624" s="29">
        <v>19054684715</v>
      </c>
      <c r="S624" s="35">
        <v>40947299840</v>
      </c>
      <c r="T624" s="36">
        <v>22323977</v>
      </c>
      <c r="U624" s="37">
        <v>975748808</v>
      </c>
      <c r="V624" s="31" t="s">
        <v>3177</v>
      </c>
      <c r="W624" s="31" t="s">
        <v>3178</v>
      </c>
      <c r="X624" s="31" t="s">
        <v>142</v>
      </c>
      <c r="Y624" s="38">
        <v>2634070</v>
      </c>
    </row>
    <row r="625" spans="1:25" ht="75" x14ac:dyDescent="0.25">
      <c r="A625" s="39">
        <v>9587093</v>
      </c>
      <c r="B625" s="40" t="s">
        <v>66</v>
      </c>
      <c r="C625" s="41" t="s">
        <v>3179</v>
      </c>
      <c r="D625" s="40" t="s">
        <v>101</v>
      </c>
      <c r="E625" s="42" t="s">
        <v>3180</v>
      </c>
      <c r="F625" s="42" t="s">
        <v>89</v>
      </c>
      <c r="G625" s="42" t="s">
        <v>851</v>
      </c>
      <c r="H625" s="42" t="s">
        <v>91</v>
      </c>
      <c r="I625" s="42" t="s">
        <v>92</v>
      </c>
      <c r="J625" s="40" t="s">
        <v>137</v>
      </c>
      <c r="K625" s="43">
        <v>18608</v>
      </c>
      <c r="L625" s="43">
        <v>35146</v>
      </c>
      <c r="M625" s="40">
        <v>30</v>
      </c>
      <c r="N625" s="40" t="s">
        <v>93</v>
      </c>
      <c r="O625" s="33" t="s">
        <v>89</v>
      </c>
      <c r="P625" s="34" t="e">
        <f>CONCATENATE([1]!Tabela_FREQUENCIA_05_01_12[[#This Row],[QUANTITATIVO]]," - ",[1]!Tabela_FREQUENCIA_05_01_12[[#This Row],[GERÊNCIA]])</f>
        <v>#REF!</v>
      </c>
      <c r="Q625" s="40">
        <v>13</v>
      </c>
      <c r="R625" s="40" t="s">
        <v>3181</v>
      </c>
      <c r="S625" s="44">
        <v>9532861858</v>
      </c>
      <c r="T625" s="45">
        <v>23587712</v>
      </c>
      <c r="U625" s="46">
        <v>954313599</v>
      </c>
      <c r="V625" s="42" t="s">
        <v>3182</v>
      </c>
      <c r="W625" s="42" t="s">
        <v>1540</v>
      </c>
      <c r="X625" s="42" t="s">
        <v>64</v>
      </c>
      <c r="Y625" s="47">
        <v>7122200</v>
      </c>
    </row>
    <row r="626" spans="1:25" ht="75" x14ac:dyDescent="0.25">
      <c r="A626" s="28">
        <v>15599700</v>
      </c>
      <c r="B626" s="29" t="s">
        <v>52</v>
      </c>
      <c r="C626" s="30" t="s">
        <v>3183</v>
      </c>
      <c r="D626" s="29" t="s">
        <v>38</v>
      </c>
      <c r="E626" s="31" t="s">
        <v>3184</v>
      </c>
      <c r="F626" s="31" t="s">
        <v>113</v>
      </c>
      <c r="G626" s="31" t="s">
        <v>114</v>
      </c>
      <c r="H626" s="31" t="s">
        <v>114</v>
      </c>
      <c r="I626" s="31" t="s">
        <v>115</v>
      </c>
      <c r="J626" s="29" t="s">
        <v>43</v>
      </c>
      <c r="K626" s="32">
        <v>25481</v>
      </c>
      <c r="L626" s="32">
        <v>41096</v>
      </c>
      <c r="M626" s="29">
        <v>20</v>
      </c>
      <c r="N626" s="29" t="s">
        <v>3185</v>
      </c>
      <c r="O626" s="33" t="s">
        <v>113</v>
      </c>
      <c r="P626" s="34" t="e">
        <f>CONCATENATE([1]!Tabela_FREQUENCIA_05_01_12[[#This Row],[QUANTITATIVO]]," - ",[1]!Tabela_FREQUENCIA_05_01_12[[#This Row],[GERÊNCIA]])</f>
        <v>#REF!</v>
      </c>
      <c r="Q626" s="29">
        <v>111</v>
      </c>
      <c r="R626" s="29" t="s">
        <v>3186</v>
      </c>
      <c r="S626" s="35">
        <v>15647739814</v>
      </c>
      <c r="T626" s="36">
        <v>23781647</v>
      </c>
      <c r="U626" s="37">
        <v>985266017</v>
      </c>
      <c r="V626" s="31" t="s">
        <v>3187</v>
      </c>
      <c r="W626" s="31" t="s">
        <v>3188</v>
      </c>
      <c r="X626" s="31" t="s">
        <v>1808</v>
      </c>
      <c r="Y626" s="38">
        <v>8748310</v>
      </c>
    </row>
    <row r="627" spans="1:25" ht="90" x14ac:dyDescent="0.25">
      <c r="A627" s="39">
        <v>14875093</v>
      </c>
      <c r="B627" s="40" t="s">
        <v>66</v>
      </c>
      <c r="C627" s="41" t="s">
        <v>3189</v>
      </c>
      <c r="D627" s="40" t="s">
        <v>49</v>
      </c>
      <c r="E627" s="42" t="s">
        <v>3190</v>
      </c>
      <c r="F627" s="42" t="s">
        <v>220</v>
      </c>
      <c r="G627" s="42" t="s">
        <v>124</v>
      </c>
      <c r="H627" s="42" t="s">
        <v>124</v>
      </c>
      <c r="I627" s="42" t="s">
        <v>69</v>
      </c>
      <c r="J627" s="40" t="s">
        <v>43</v>
      </c>
      <c r="K627" s="43">
        <v>33361</v>
      </c>
      <c r="L627" s="43">
        <v>40507</v>
      </c>
      <c r="M627" s="40">
        <v>30</v>
      </c>
      <c r="N627" s="40" t="s">
        <v>60</v>
      </c>
      <c r="O627" s="33" t="s">
        <v>220</v>
      </c>
      <c r="P627" s="34" t="e">
        <f>CONCATENATE([1]!Tabela_FREQUENCIA_05_01_12[[#This Row],[QUANTITATIVO]]," - ",[1]!Tabela_FREQUENCIA_05_01_12[[#This Row],[GERÊNCIA]])</f>
        <v>#REF!</v>
      </c>
      <c r="Q627" s="40">
        <v>1013</v>
      </c>
      <c r="R627" s="40" t="s">
        <v>3191</v>
      </c>
      <c r="S627" s="44">
        <v>39070669870</v>
      </c>
      <c r="T627" s="45">
        <v>22438062</v>
      </c>
      <c r="U627" s="46">
        <v>986642733</v>
      </c>
      <c r="V627" s="42" t="s">
        <v>3192</v>
      </c>
      <c r="W627" s="42" t="s">
        <v>286</v>
      </c>
      <c r="X627" s="42" t="s">
        <v>142</v>
      </c>
      <c r="Y627" s="47">
        <v>2321170</v>
      </c>
    </row>
    <row r="628" spans="1:25" ht="105" x14ac:dyDescent="0.25">
      <c r="A628" s="28">
        <v>7835553</v>
      </c>
      <c r="B628" s="29" t="s">
        <v>52</v>
      </c>
      <c r="C628" s="30" t="s">
        <v>3193</v>
      </c>
      <c r="D628" s="29" t="s">
        <v>36</v>
      </c>
      <c r="E628" s="31" t="s">
        <v>3194</v>
      </c>
      <c r="F628" s="31" t="s">
        <v>56</v>
      </c>
      <c r="G628" s="31" t="s">
        <v>1336</v>
      </c>
      <c r="H628" s="31" t="s">
        <v>171</v>
      </c>
      <c r="I628" s="31" t="s">
        <v>80</v>
      </c>
      <c r="J628" s="29" t="s">
        <v>106</v>
      </c>
      <c r="K628" s="32">
        <v>26471</v>
      </c>
      <c r="L628" s="32">
        <v>33560</v>
      </c>
      <c r="M628" s="29">
        <v>40</v>
      </c>
      <c r="N628" s="29" t="s">
        <v>3195</v>
      </c>
      <c r="O628" s="33" t="s">
        <v>56</v>
      </c>
      <c r="P628" s="34" t="e">
        <f>CONCATENATE([1]!Tabela_FREQUENCIA_05_01_12[[#This Row],[QUANTITATIVO]]," - ",[1]!Tabela_FREQUENCIA_05_01_12[[#This Row],[GERÊNCIA]])</f>
        <v>#REF!</v>
      </c>
      <c r="Q628" s="29">
        <v>497</v>
      </c>
      <c r="R628" s="29" t="s">
        <v>3196</v>
      </c>
      <c r="S628" s="35">
        <v>16027012889</v>
      </c>
      <c r="T628" s="36">
        <v>49632843</v>
      </c>
      <c r="U628" s="37">
        <v>987194560</v>
      </c>
      <c r="V628" s="31" t="s">
        <v>3197</v>
      </c>
      <c r="W628" s="31" t="s">
        <v>499</v>
      </c>
      <c r="X628" s="31" t="s">
        <v>64</v>
      </c>
      <c r="Y628" s="38">
        <v>7051220</v>
      </c>
    </row>
    <row r="629" spans="1:25" ht="75" x14ac:dyDescent="0.25">
      <c r="A629" s="39">
        <v>10545104</v>
      </c>
      <c r="B629" s="40" t="s">
        <v>66</v>
      </c>
      <c r="C629" s="41" t="s">
        <v>3198</v>
      </c>
      <c r="D629" s="40"/>
      <c r="E629" s="42" t="s">
        <v>3199</v>
      </c>
      <c r="F629" s="42" t="s">
        <v>89</v>
      </c>
      <c r="G629" s="42" t="s">
        <v>1270</v>
      </c>
      <c r="H629" s="42" t="s">
        <v>3200</v>
      </c>
      <c r="I629" s="42" t="s">
        <v>92</v>
      </c>
      <c r="J629" s="40" t="s">
        <v>137</v>
      </c>
      <c r="K629" s="43">
        <v>19838</v>
      </c>
      <c r="L629" s="43">
        <v>36166</v>
      </c>
      <c r="M629" s="40">
        <v>30</v>
      </c>
      <c r="N629" s="40" t="s">
        <v>81</v>
      </c>
      <c r="O629" s="33" t="s">
        <v>89</v>
      </c>
      <c r="P629" s="34" t="e">
        <f>CONCATENATE([1]!Tabela_FREQUENCIA_05_01_12[[#This Row],[QUANTITATIVO]]," - ",[1]!Tabela_FREQUENCIA_05_01_12[[#This Row],[GERÊNCIA]])</f>
        <v>#REF!</v>
      </c>
      <c r="Q629" s="40">
        <v>692</v>
      </c>
      <c r="R629" s="40" t="s">
        <v>3201</v>
      </c>
      <c r="S629" s="44">
        <v>27119898876</v>
      </c>
      <c r="T629" s="45">
        <v>29925365</v>
      </c>
      <c r="U629" s="46">
        <v>975441064</v>
      </c>
      <c r="V629" s="42" t="s">
        <v>3202</v>
      </c>
      <c r="W629" s="42" t="s">
        <v>3203</v>
      </c>
      <c r="X629" s="42" t="s">
        <v>142</v>
      </c>
      <c r="Y629" s="47">
        <v>2323150</v>
      </c>
    </row>
    <row r="630" spans="1:25" ht="75" x14ac:dyDescent="0.25">
      <c r="A630" s="120"/>
      <c r="B630" s="121"/>
      <c r="C630" s="122" t="s">
        <v>3204</v>
      </c>
      <c r="D630" s="121"/>
      <c r="E630" s="123" t="s">
        <v>3205</v>
      </c>
      <c r="F630" s="123" t="s">
        <v>1669</v>
      </c>
      <c r="G630" s="123"/>
      <c r="H630" s="123" t="s">
        <v>243</v>
      </c>
      <c r="I630" s="123" t="s">
        <v>42</v>
      </c>
      <c r="J630" s="121" t="s">
        <v>1670</v>
      </c>
      <c r="K630" s="124">
        <v>19330</v>
      </c>
      <c r="L630" s="124">
        <v>35217</v>
      </c>
      <c r="M630" s="121">
        <v>30</v>
      </c>
      <c r="N630" s="121" t="s">
        <v>2139</v>
      </c>
      <c r="O630" s="123" t="s">
        <v>1671</v>
      </c>
      <c r="P630" s="125" t="e">
        <f>CONCATENATE([1]!Tabela_FREQUENCIA_05_01_12[[#This Row],[QUANTITATIVO]]," - ",[1]!Tabela_FREQUENCIA_05_01_12[[#This Row],[GERÊNCIA]])</f>
        <v>#REF!</v>
      </c>
      <c r="Q630" s="121"/>
      <c r="R630" s="121" t="s">
        <v>3206</v>
      </c>
      <c r="S630" s="126">
        <v>977486842</v>
      </c>
      <c r="T630" s="127"/>
      <c r="U630" s="128"/>
      <c r="V630" s="123"/>
      <c r="W630" s="123"/>
      <c r="X630" s="123"/>
      <c r="Y630" s="129"/>
    </row>
    <row r="631" spans="1:25" ht="120" x14ac:dyDescent="0.25">
      <c r="A631" s="58">
        <v>12886063</v>
      </c>
      <c r="B631" s="49" t="s">
        <v>38</v>
      </c>
      <c r="C631" s="50" t="s">
        <v>3207</v>
      </c>
      <c r="D631" s="49" t="s">
        <v>38</v>
      </c>
      <c r="E631" s="51" t="s">
        <v>3208</v>
      </c>
      <c r="F631" s="51" t="s">
        <v>3209</v>
      </c>
      <c r="G631" s="51" t="s">
        <v>136</v>
      </c>
      <c r="H631" s="51" t="s">
        <v>136</v>
      </c>
      <c r="I631" s="51" t="s">
        <v>115</v>
      </c>
      <c r="J631" s="49" t="s">
        <v>43</v>
      </c>
      <c r="K631" s="52">
        <v>30687</v>
      </c>
      <c r="L631" s="52">
        <v>41046</v>
      </c>
      <c r="M631" s="49">
        <v>30</v>
      </c>
      <c r="N631" s="49" t="s">
        <v>1240</v>
      </c>
      <c r="O631" s="51" t="s">
        <v>3210</v>
      </c>
      <c r="P631" s="53" t="e">
        <f>CONCATENATE([1]!Tabela_FREQUENCIA_05_01_12[[#This Row],[QUANTITATIVO]]," - ",[1]!Tabela_FREQUENCIA_05_01_12[[#This Row],[GERÊNCIA]])</f>
        <v>#REF!</v>
      </c>
      <c r="Q631" s="49">
        <v>359</v>
      </c>
      <c r="R631" s="49" t="s">
        <v>3211</v>
      </c>
      <c r="S631" s="54">
        <v>31212829808</v>
      </c>
      <c r="T631" s="55">
        <v>48196138</v>
      </c>
      <c r="U631" s="56">
        <v>988978465</v>
      </c>
      <c r="V631" s="51" t="s">
        <v>3212</v>
      </c>
      <c r="W631" s="51" t="s">
        <v>3213</v>
      </c>
      <c r="X631" s="51" t="s">
        <v>571</v>
      </c>
      <c r="Y631" s="57">
        <v>7858200</v>
      </c>
    </row>
    <row r="632" spans="1:25" ht="90" x14ac:dyDescent="0.25">
      <c r="A632" s="28">
        <v>14801152</v>
      </c>
      <c r="B632" s="29" t="s">
        <v>66</v>
      </c>
      <c r="C632" s="30" t="s">
        <v>3214</v>
      </c>
      <c r="D632" s="29" t="s">
        <v>76</v>
      </c>
      <c r="E632" s="31" t="s">
        <v>3215</v>
      </c>
      <c r="F632" s="31" t="s">
        <v>78</v>
      </c>
      <c r="G632" s="31" t="s">
        <v>604</v>
      </c>
      <c r="H632" s="31" t="s">
        <v>605</v>
      </c>
      <c r="I632" s="31" t="s">
        <v>69</v>
      </c>
      <c r="J632" s="29" t="s">
        <v>43</v>
      </c>
      <c r="K632" s="32">
        <v>31689</v>
      </c>
      <c r="L632" s="32">
        <v>41848</v>
      </c>
      <c r="M632" s="29">
        <v>30</v>
      </c>
      <c r="N632" s="29" t="s">
        <v>508</v>
      </c>
      <c r="O632" s="33" t="s">
        <v>78</v>
      </c>
      <c r="P632" s="34" t="e">
        <f>CONCATENATE([1]!Tabela_FREQUENCIA_05_01_12[[#This Row],[QUANTITATIVO]]," - ",[1]!Tabela_FREQUENCIA_05_01_12[[#This Row],[GERÊNCIA]])</f>
        <v>#REF!</v>
      </c>
      <c r="Q632" s="29">
        <v>805</v>
      </c>
      <c r="R632" s="29" t="s">
        <v>3216</v>
      </c>
      <c r="S632" s="35">
        <v>33814423844</v>
      </c>
      <c r="T632" s="36">
        <v>43721038</v>
      </c>
      <c r="U632" s="37">
        <v>973264331</v>
      </c>
      <c r="V632" s="31" t="s">
        <v>3217</v>
      </c>
      <c r="W632" s="31" t="s">
        <v>3218</v>
      </c>
      <c r="X632" s="31" t="s">
        <v>64</v>
      </c>
      <c r="Y632" s="38">
        <v>7082580</v>
      </c>
    </row>
    <row r="633" spans="1:25" ht="105" x14ac:dyDescent="0.25">
      <c r="A633" s="58">
        <v>14924407</v>
      </c>
      <c r="B633" s="49" t="s">
        <v>52</v>
      </c>
      <c r="C633" s="50" t="s">
        <v>3219</v>
      </c>
      <c r="D633" s="49" t="s">
        <v>66</v>
      </c>
      <c r="E633" s="51" t="s">
        <v>3220</v>
      </c>
      <c r="F633" s="51" t="s">
        <v>98</v>
      </c>
      <c r="G633" s="51" t="s">
        <v>909</v>
      </c>
      <c r="H633" s="51" t="s">
        <v>114</v>
      </c>
      <c r="I633" s="51" t="s">
        <v>115</v>
      </c>
      <c r="J633" s="49" t="s">
        <v>43</v>
      </c>
      <c r="K633" s="52">
        <v>29156</v>
      </c>
      <c r="L633" s="52">
        <v>40444</v>
      </c>
      <c r="M633" s="49">
        <v>30</v>
      </c>
      <c r="N633" s="49" t="s">
        <v>93</v>
      </c>
      <c r="O633" s="51" t="s">
        <v>3221</v>
      </c>
      <c r="P633" s="53" t="e">
        <f>CONCATENATE([1]!Tabela_FREQUENCIA_05_01_12[[#This Row],[QUANTITATIVO]]," - ",[1]!Tabela_FREQUENCIA_05_01_12[[#This Row],[GERÊNCIA]])</f>
        <v>#REF!</v>
      </c>
      <c r="Q633" s="49">
        <v>999</v>
      </c>
      <c r="R633" s="49" t="s">
        <v>3222</v>
      </c>
      <c r="S633" s="54">
        <v>21613529899</v>
      </c>
      <c r="T633" s="55">
        <v>59380709</v>
      </c>
      <c r="U633" s="56">
        <v>965457950</v>
      </c>
      <c r="V633" s="51" t="s">
        <v>3223</v>
      </c>
      <c r="W633" s="51" t="s">
        <v>3224</v>
      </c>
      <c r="X633" s="51" t="s">
        <v>142</v>
      </c>
      <c r="Y633" s="57">
        <v>4858360</v>
      </c>
    </row>
    <row r="634" spans="1:25" ht="135" x14ac:dyDescent="0.25">
      <c r="A634" s="79">
        <v>14028414</v>
      </c>
      <c r="B634" s="80" t="s">
        <v>52</v>
      </c>
      <c r="C634" s="81" t="s">
        <v>3225</v>
      </c>
      <c r="D634" s="80" t="s">
        <v>121</v>
      </c>
      <c r="E634" s="82" t="s">
        <v>3226</v>
      </c>
      <c r="F634" s="82" t="s">
        <v>103</v>
      </c>
      <c r="G634" s="82"/>
      <c r="H634" s="82" t="s">
        <v>124</v>
      </c>
      <c r="I634" s="82" t="s">
        <v>80</v>
      </c>
      <c r="J634" s="80" t="s">
        <v>137</v>
      </c>
      <c r="K634" s="83">
        <v>28065</v>
      </c>
      <c r="L634" s="83">
        <v>39531</v>
      </c>
      <c r="M634" s="80">
        <v>30</v>
      </c>
      <c r="N634" s="80" t="s">
        <v>93</v>
      </c>
      <c r="O634" s="82" t="s">
        <v>2729</v>
      </c>
      <c r="P634" s="84" t="e">
        <f>CONCATENATE([1]!Tabela_FREQUENCIA_05_01_12[[#This Row],[QUANTITATIVO]]," - ",[1]!Tabela_FREQUENCIA_05_01_12[[#This Row],[GERÊNCIA]])</f>
        <v>#REF!</v>
      </c>
      <c r="Q634" s="80">
        <v>965</v>
      </c>
      <c r="R634" s="80" t="s">
        <v>3227</v>
      </c>
      <c r="S634" s="85">
        <v>19352389816</v>
      </c>
      <c r="T634" s="86">
        <v>68511428</v>
      </c>
      <c r="U634" s="87">
        <v>972579849</v>
      </c>
      <c r="V634" s="82" t="s">
        <v>3228</v>
      </c>
      <c r="W634" s="82" t="s">
        <v>2757</v>
      </c>
      <c r="X634" s="82" t="s">
        <v>142</v>
      </c>
      <c r="Y634" s="88">
        <v>3689080</v>
      </c>
    </row>
    <row r="635" spans="1:25" ht="90" x14ac:dyDescent="0.25">
      <c r="A635" s="39">
        <v>14691097</v>
      </c>
      <c r="B635" s="40" t="s">
        <v>38</v>
      </c>
      <c r="C635" s="41" t="s">
        <v>3229</v>
      </c>
      <c r="D635" s="40" t="s">
        <v>36</v>
      </c>
      <c r="E635" s="42" t="s">
        <v>3230</v>
      </c>
      <c r="F635" s="42" t="s">
        <v>229</v>
      </c>
      <c r="G635" s="42" t="s">
        <v>236</v>
      </c>
      <c r="H635" s="42" t="s">
        <v>237</v>
      </c>
      <c r="I635" s="42" t="s">
        <v>92</v>
      </c>
      <c r="J635" s="40" t="s">
        <v>43</v>
      </c>
      <c r="K635" s="43">
        <v>31603</v>
      </c>
      <c r="L635" s="43">
        <v>41988</v>
      </c>
      <c r="M635" s="40">
        <v>30</v>
      </c>
      <c r="N635" s="40" t="s">
        <v>60</v>
      </c>
      <c r="O635" s="33" t="s">
        <v>229</v>
      </c>
      <c r="P635" s="34" t="e">
        <f>CONCATENATE([1]!Tabela_FREQUENCIA_05_01_12[[#This Row],[QUANTITATIVO]]," - ",[1]!Tabela_FREQUENCIA_05_01_12[[#This Row],[GERÊNCIA]])</f>
        <v>#REF!</v>
      </c>
      <c r="Q635" s="40">
        <v>856</v>
      </c>
      <c r="R635" s="40" t="s">
        <v>3231</v>
      </c>
      <c r="S635" s="44">
        <v>33334426807</v>
      </c>
      <c r="T635" s="45">
        <v>44195198</v>
      </c>
      <c r="U635" s="46" t="s">
        <v>3232</v>
      </c>
      <c r="V635" s="42" t="s">
        <v>3233</v>
      </c>
      <c r="W635" s="42" t="s">
        <v>3234</v>
      </c>
      <c r="X635" s="42" t="s">
        <v>48</v>
      </c>
      <c r="Y635" s="47">
        <v>7600000</v>
      </c>
    </row>
    <row r="636" spans="1:25" ht="75" x14ac:dyDescent="0.25">
      <c r="A636" s="28">
        <v>9057973</v>
      </c>
      <c r="B636" s="29" t="s">
        <v>66</v>
      </c>
      <c r="C636" s="30" t="s">
        <v>3235</v>
      </c>
      <c r="D636" s="29" t="s">
        <v>76</v>
      </c>
      <c r="E636" s="31" t="s">
        <v>3236</v>
      </c>
      <c r="F636" s="31" t="s">
        <v>1823</v>
      </c>
      <c r="G636" s="31" t="s">
        <v>3237</v>
      </c>
      <c r="H636" s="31" t="s">
        <v>124</v>
      </c>
      <c r="I636" s="31" t="s">
        <v>80</v>
      </c>
      <c r="J636" s="29" t="s">
        <v>43</v>
      </c>
      <c r="K636" s="32">
        <v>26681</v>
      </c>
      <c r="L636" s="32">
        <v>36507</v>
      </c>
      <c r="M636" s="29">
        <v>40</v>
      </c>
      <c r="N636" s="29" t="s">
        <v>3195</v>
      </c>
      <c r="O636" s="33" t="s">
        <v>135</v>
      </c>
      <c r="P636" s="34" t="e">
        <f>CONCATENATE([1]!Tabela_FREQUENCIA_05_01_12[[#This Row],[QUANTITATIVO]]," - ",[1]!Tabela_FREQUENCIA_05_01_12[[#This Row],[GERÊNCIA]])</f>
        <v>#REF!</v>
      </c>
      <c r="Q636" s="29">
        <v>942</v>
      </c>
      <c r="R636" s="29" t="s">
        <v>3238</v>
      </c>
      <c r="S636" s="35">
        <v>12760806898</v>
      </c>
      <c r="T636" s="36"/>
      <c r="U636" s="37">
        <v>989055800</v>
      </c>
      <c r="V636" s="31" t="s">
        <v>3239</v>
      </c>
      <c r="W636" s="31" t="s">
        <v>499</v>
      </c>
      <c r="X636" s="31" t="s">
        <v>64</v>
      </c>
      <c r="Y636" s="38">
        <v>7051090</v>
      </c>
    </row>
    <row r="637" spans="1:25" ht="75" x14ac:dyDescent="0.25">
      <c r="A637" s="58">
        <v>7312234</v>
      </c>
      <c r="B637" s="49" t="s">
        <v>49</v>
      </c>
      <c r="C637" s="50" t="s">
        <v>3240</v>
      </c>
      <c r="D637" s="49"/>
      <c r="E637" s="51" t="s">
        <v>3241</v>
      </c>
      <c r="F637" s="51" t="s">
        <v>3242</v>
      </c>
      <c r="G637" s="51" t="s">
        <v>3243</v>
      </c>
      <c r="H637" s="51" t="s">
        <v>3244</v>
      </c>
      <c r="I637" s="51" t="s">
        <v>125</v>
      </c>
      <c r="J637" s="49" t="s">
        <v>1825</v>
      </c>
      <c r="K637" s="52">
        <v>24932</v>
      </c>
      <c r="L637" s="52">
        <v>36454</v>
      </c>
      <c r="M637" s="49">
        <v>40</v>
      </c>
      <c r="N637" s="49" t="s">
        <v>478</v>
      </c>
      <c r="O637" s="51" t="s">
        <v>3245</v>
      </c>
      <c r="P637" s="53" t="e">
        <f>CONCATENATE([1]!Tabela_FREQUENCIA_05_01_12[[#This Row],[QUANTITATIVO]]," - ",[1]!Tabela_FREQUENCIA_05_01_12[[#This Row],[GERÊNCIA]])</f>
        <v>#REF!</v>
      </c>
      <c r="Q637" s="49">
        <v>1014</v>
      </c>
      <c r="R637" s="49" t="s">
        <v>3246</v>
      </c>
      <c r="S637" s="54">
        <v>7826127840</v>
      </c>
      <c r="T637" s="55">
        <v>46754681</v>
      </c>
      <c r="U637" s="56"/>
      <c r="V637" s="51" t="s">
        <v>3247</v>
      </c>
      <c r="W637" s="51" t="s">
        <v>3248</v>
      </c>
      <c r="X637" s="51" t="s">
        <v>3249</v>
      </c>
      <c r="Y637" s="57">
        <v>8503000</v>
      </c>
    </row>
    <row r="638" spans="1:25" ht="105" x14ac:dyDescent="0.25">
      <c r="A638" s="28">
        <v>14691073</v>
      </c>
      <c r="B638" s="29" t="s">
        <v>66</v>
      </c>
      <c r="C638" s="30" t="s">
        <v>3250</v>
      </c>
      <c r="D638" s="29" t="s">
        <v>175</v>
      </c>
      <c r="E638" s="31" t="s">
        <v>3251</v>
      </c>
      <c r="F638" s="31" t="s">
        <v>89</v>
      </c>
      <c r="G638" s="31" t="s">
        <v>3252</v>
      </c>
      <c r="H638" s="31" t="s">
        <v>91</v>
      </c>
      <c r="I638" s="31" t="s">
        <v>92</v>
      </c>
      <c r="J638" s="29" t="s">
        <v>43</v>
      </c>
      <c r="K638" s="32">
        <v>30448</v>
      </c>
      <c r="L638" s="32">
        <v>40396</v>
      </c>
      <c r="M638" s="29">
        <v>30</v>
      </c>
      <c r="N638" s="29" t="s">
        <v>81</v>
      </c>
      <c r="O638" s="33" t="s">
        <v>89</v>
      </c>
      <c r="P638" s="34" t="e">
        <f>CONCATENATE([1]!Tabela_FREQUENCIA_05_01_12[[#This Row],[QUANTITATIVO]]," - ",[1]!Tabela_FREQUENCIA_05_01_12[[#This Row],[GERÊNCIA]])</f>
        <v>#REF!</v>
      </c>
      <c r="Q638" s="29">
        <v>312</v>
      </c>
      <c r="R638" s="29" t="s">
        <v>3253</v>
      </c>
      <c r="S638" s="35">
        <v>30920793886</v>
      </c>
      <c r="T638" s="36">
        <v>24862634</v>
      </c>
      <c r="U638" s="37">
        <v>967256654</v>
      </c>
      <c r="V638" s="31" t="s">
        <v>3254</v>
      </c>
      <c r="W638" s="31" t="s">
        <v>3255</v>
      </c>
      <c r="X638" s="31" t="s">
        <v>64</v>
      </c>
      <c r="Y638" s="38">
        <v>7262600</v>
      </c>
    </row>
    <row r="639" spans="1:25" ht="90" x14ac:dyDescent="0.25">
      <c r="A639" s="39">
        <v>9587068</v>
      </c>
      <c r="B639" s="40" t="s">
        <v>52</v>
      </c>
      <c r="C639" s="41" t="s">
        <v>3256</v>
      </c>
      <c r="D639" s="40" t="s">
        <v>206</v>
      </c>
      <c r="E639" s="42" t="s">
        <v>3257</v>
      </c>
      <c r="F639" s="42" t="s">
        <v>56</v>
      </c>
      <c r="G639" s="42" t="s">
        <v>41</v>
      </c>
      <c r="H639" s="42" t="s">
        <v>41</v>
      </c>
      <c r="I639" s="42" t="s">
        <v>42</v>
      </c>
      <c r="J639" s="40" t="s">
        <v>43</v>
      </c>
      <c r="K639" s="43">
        <v>25028</v>
      </c>
      <c r="L639" s="43">
        <v>34668</v>
      </c>
      <c r="M639" s="40">
        <v>30</v>
      </c>
      <c r="N639" s="40" t="s">
        <v>60</v>
      </c>
      <c r="O639" s="33" t="s">
        <v>56</v>
      </c>
      <c r="P639" s="34" t="e">
        <f>CONCATENATE([1]!Tabela_FREQUENCIA_05_01_12[[#This Row],[QUANTITATIVO]]," - ",[1]!Tabela_FREQUENCIA_05_01_12[[#This Row],[GERÊNCIA]])</f>
        <v>#REF!</v>
      </c>
      <c r="Q639" s="40">
        <v>785</v>
      </c>
      <c r="R639" s="40" t="s">
        <v>3258</v>
      </c>
      <c r="S639" s="44">
        <v>7840741860</v>
      </c>
      <c r="T639" s="45">
        <v>24090483</v>
      </c>
      <c r="U639" s="46">
        <v>992474145</v>
      </c>
      <c r="V639" s="42" t="s">
        <v>3259</v>
      </c>
      <c r="W639" s="42" t="s">
        <v>1076</v>
      </c>
      <c r="X639" s="42" t="s">
        <v>64</v>
      </c>
      <c r="Y639" s="47">
        <v>7021070</v>
      </c>
    </row>
    <row r="640" spans="1:25" ht="105" x14ac:dyDescent="0.25">
      <c r="A640" s="28">
        <v>9450180</v>
      </c>
      <c r="B640" s="29" t="s">
        <v>52</v>
      </c>
      <c r="C640" s="30" t="s">
        <v>3260</v>
      </c>
      <c r="D640" s="29" t="s">
        <v>36</v>
      </c>
      <c r="E640" s="31" t="s">
        <v>3261</v>
      </c>
      <c r="F640" s="31" t="s">
        <v>1823</v>
      </c>
      <c r="G640" s="31" t="s">
        <v>3262</v>
      </c>
      <c r="H640" s="31" t="s">
        <v>3263</v>
      </c>
      <c r="I640" s="31" t="s">
        <v>69</v>
      </c>
      <c r="J640" s="29" t="s">
        <v>43</v>
      </c>
      <c r="K640" s="32">
        <v>27515</v>
      </c>
      <c r="L640" s="32">
        <v>34554</v>
      </c>
      <c r="M640" s="29">
        <v>30</v>
      </c>
      <c r="N640" s="29" t="s">
        <v>3264</v>
      </c>
      <c r="O640" s="33" t="s">
        <v>135</v>
      </c>
      <c r="P640" s="34" t="e">
        <f>CONCATENATE([1]!Tabela_FREQUENCIA_05_01_12[[#This Row],[QUANTITATIVO]]," - ",[1]!Tabela_FREQUENCIA_05_01_12[[#This Row],[GERÊNCIA]])</f>
        <v>#REF!</v>
      </c>
      <c r="Q640" s="29">
        <v>428</v>
      </c>
      <c r="R640" s="29" t="s">
        <v>3265</v>
      </c>
      <c r="S640" s="35">
        <v>25285565863</v>
      </c>
      <c r="T640" s="36">
        <v>24087618</v>
      </c>
      <c r="U640" s="37">
        <v>981907869</v>
      </c>
      <c r="V640" s="31" t="s">
        <v>3266</v>
      </c>
      <c r="W640" s="31" t="s">
        <v>156</v>
      </c>
      <c r="X640" s="31" t="s">
        <v>64</v>
      </c>
      <c r="Y640" s="38">
        <v>7051090</v>
      </c>
    </row>
    <row r="641" spans="1:25" ht="105" x14ac:dyDescent="0.25">
      <c r="A641" s="48">
        <v>14979962</v>
      </c>
      <c r="B641" s="49" t="s">
        <v>52</v>
      </c>
      <c r="C641" s="50" t="s">
        <v>3267</v>
      </c>
      <c r="D641" s="49" t="s">
        <v>175</v>
      </c>
      <c r="E641" s="51" t="s">
        <v>3268</v>
      </c>
      <c r="F641" s="51" t="s">
        <v>89</v>
      </c>
      <c r="G641" s="51"/>
      <c r="H641" s="51" t="s">
        <v>814</v>
      </c>
      <c r="I641" s="51" t="s">
        <v>92</v>
      </c>
      <c r="J641" s="49" t="s">
        <v>43</v>
      </c>
      <c r="K641" s="52">
        <v>30767</v>
      </c>
      <c r="L641" s="52">
        <v>40576</v>
      </c>
      <c r="M641" s="49">
        <v>30</v>
      </c>
      <c r="N641" s="49" t="s">
        <v>81</v>
      </c>
      <c r="O641" s="51" t="s">
        <v>646</v>
      </c>
      <c r="P641" s="53" t="e">
        <f>CONCATENATE([1]!Tabela_FREQUENCIA_05_01_12[[#This Row],[QUANTITATIVO]]," - ",[1]!Tabela_FREQUENCIA_05_01_12[[#This Row],[GERÊNCIA]])</f>
        <v>#REF!</v>
      </c>
      <c r="Q641" s="49">
        <v>1062</v>
      </c>
      <c r="R641" s="49" t="s">
        <v>3269</v>
      </c>
      <c r="S641" s="54">
        <v>22582852830</v>
      </c>
      <c r="T641" s="55">
        <v>23820954</v>
      </c>
      <c r="U641" s="56">
        <v>966665359</v>
      </c>
      <c r="V641" s="51" t="s">
        <v>3270</v>
      </c>
      <c r="W641" s="51"/>
      <c r="X641" s="51" t="s">
        <v>64</v>
      </c>
      <c r="Y641" s="57"/>
    </row>
    <row r="642" spans="1:25" ht="60" x14ac:dyDescent="0.25">
      <c r="A642" s="48">
        <v>6994921</v>
      </c>
      <c r="B642" s="49">
        <v>3</v>
      </c>
      <c r="C642" s="50">
        <v>6533244</v>
      </c>
      <c r="D642" s="49">
        <v>1</v>
      </c>
      <c r="E642" s="51" t="s">
        <v>3271</v>
      </c>
      <c r="F642" s="51" t="s">
        <v>316</v>
      </c>
      <c r="G642" s="51" t="s">
        <v>136</v>
      </c>
      <c r="H642" s="51" t="s">
        <v>136</v>
      </c>
      <c r="I642" s="51" t="s">
        <v>115</v>
      </c>
      <c r="J642" s="49" t="s">
        <v>43</v>
      </c>
      <c r="K642" s="52">
        <v>20583</v>
      </c>
      <c r="L642" s="52">
        <v>38693</v>
      </c>
      <c r="M642" s="50">
        <v>30</v>
      </c>
      <c r="N642" s="52" t="s">
        <v>161</v>
      </c>
      <c r="O642" s="51"/>
      <c r="P642" s="53" t="e">
        <f>CONCATENATE([1]!Tabela_FREQUENCIA_05_01_12[[#This Row],[QUANTITATIVO]]," - ",[1]!Tabela_FREQUENCIA_05_01_12[[#This Row],[GERÊNCIA]])</f>
        <v>#REF!</v>
      </c>
      <c r="Q642" s="50"/>
      <c r="R642" s="49">
        <v>12155192411</v>
      </c>
      <c r="S642" s="54">
        <v>4618075805</v>
      </c>
      <c r="T642" s="55">
        <v>38547695</v>
      </c>
      <c r="U642" s="56">
        <v>974662605</v>
      </c>
      <c r="V642" s="178" t="s">
        <v>3272</v>
      </c>
      <c r="W642" s="51" t="s">
        <v>1333</v>
      </c>
      <c r="X642" s="51" t="s">
        <v>142</v>
      </c>
      <c r="Y642" s="57">
        <v>4040030</v>
      </c>
    </row>
    <row r="643" spans="1:25" ht="120" x14ac:dyDescent="0.25">
      <c r="A643" s="59">
        <v>13022441</v>
      </c>
      <c r="B643" s="60" t="s">
        <v>52</v>
      </c>
      <c r="C643" s="61" t="s">
        <v>3273</v>
      </c>
      <c r="D643" s="60" t="s">
        <v>52</v>
      </c>
      <c r="E643" s="62" t="s">
        <v>3274</v>
      </c>
      <c r="F643" s="62" t="s">
        <v>268</v>
      </c>
      <c r="G643" s="62" t="s">
        <v>171</v>
      </c>
      <c r="H643" s="62" t="s">
        <v>171</v>
      </c>
      <c r="I643" s="62" t="s">
        <v>80</v>
      </c>
      <c r="J643" s="60" t="s">
        <v>43</v>
      </c>
      <c r="K643" s="63">
        <v>27513</v>
      </c>
      <c r="L643" s="63">
        <v>38397</v>
      </c>
      <c r="M643" s="60">
        <v>20</v>
      </c>
      <c r="N643" s="60" t="s">
        <v>3275</v>
      </c>
      <c r="O643" s="62" t="s">
        <v>3276</v>
      </c>
      <c r="P643" s="64" t="e">
        <f>CONCATENATE([1]!Tabela_FREQUENCIA_05_01_12[[#This Row],[QUANTITATIVO]]," - ",[1]!Tabela_FREQUENCIA_05_01_12[[#This Row],[GERÊNCIA]])</f>
        <v>#REF!</v>
      </c>
      <c r="Q643" s="60">
        <v>677</v>
      </c>
      <c r="R643" s="60" t="s">
        <v>3277</v>
      </c>
      <c r="S643" s="65">
        <v>26021680847</v>
      </c>
      <c r="T643" s="66">
        <v>33540097</v>
      </c>
      <c r="U643" s="67">
        <v>999349393</v>
      </c>
      <c r="V643" s="62" t="s">
        <v>3278</v>
      </c>
      <c r="W643" s="62" t="s">
        <v>3279</v>
      </c>
      <c r="X643" s="62" t="s">
        <v>142</v>
      </c>
      <c r="Y643" s="68">
        <v>1238010</v>
      </c>
    </row>
    <row r="644" spans="1:25" ht="90" x14ac:dyDescent="0.25">
      <c r="A644" s="28">
        <v>9371874</v>
      </c>
      <c r="B644" s="29" t="s">
        <v>52</v>
      </c>
      <c r="C644" s="30" t="s">
        <v>3280</v>
      </c>
      <c r="D644" s="29" t="s">
        <v>54</v>
      </c>
      <c r="E644" s="31" t="s">
        <v>3281</v>
      </c>
      <c r="F644" s="31" t="s">
        <v>56</v>
      </c>
      <c r="G644" s="31" t="s">
        <v>671</v>
      </c>
      <c r="H644" s="31" t="s">
        <v>671</v>
      </c>
      <c r="I644" s="31" t="s">
        <v>672</v>
      </c>
      <c r="J644" s="29" t="s">
        <v>43</v>
      </c>
      <c r="K644" s="32">
        <v>23674</v>
      </c>
      <c r="L644" s="32">
        <v>34498</v>
      </c>
      <c r="M644" s="29">
        <v>40</v>
      </c>
      <c r="N644" s="29" t="s">
        <v>412</v>
      </c>
      <c r="O644" s="33" t="s">
        <v>56</v>
      </c>
      <c r="P644" s="34" t="e">
        <f>CONCATENATE([1]!Tabela_FREQUENCIA_05_01_12[[#This Row],[QUANTITATIVO]]," - ",[1]!Tabela_FREQUENCIA_05_01_12[[#This Row],[GERÊNCIA]])</f>
        <v>#REF!</v>
      </c>
      <c r="Q644" s="29">
        <v>786</v>
      </c>
      <c r="R644" s="29" t="s">
        <v>3282</v>
      </c>
      <c r="S644" s="35">
        <v>6142114842</v>
      </c>
      <c r="T644" s="36">
        <v>28413605</v>
      </c>
      <c r="U644" s="37">
        <v>987650798</v>
      </c>
      <c r="V644" s="31" t="s">
        <v>3283</v>
      </c>
      <c r="W644" s="31" t="s">
        <v>3284</v>
      </c>
      <c r="X644" s="31" t="s">
        <v>64</v>
      </c>
      <c r="Y644" s="38">
        <v>7243200</v>
      </c>
    </row>
    <row r="645" spans="1:25" ht="75" x14ac:dyDescent="0.25">
      <c r="A645" s="39">
        <v>8541097</v>
      </c>
      <c r="B645" s="40" t="s">
        <v>66</v>
      </c>
      <c r="C645" s="41" t="s">
        <v>3285</v>
      </c>
      <c r="D645" s="40" t="s">
        <v>49</v>
      </c>
      <c r="E645" s="42" t="s">
        <v>3286</v>
      </c>
      <c r="F645" s="42" t="s">
        <v>330</v>
      </c>
      <c r="G645" s="42" t="s">
        <v>283</v>
      </c>
      <c r="H645" s="42" t="s">
        <v>283</v>
      </c>
      <c r="I645" s="42" t="s">
        <v>115</v>
      </c>
      <c r="J645" s="40" t="s">
        <v>43</v>
      </c>
      <c r="K645" s="43">
        <v>24238</v>
      </c>
      <c r="L645" s="43">
        <v>33942</v>
      </c>
      <c r="M645" s="40">
        <v>20</v>
      </c>
      <c r="N645" s="40" t="s">
        <v>93</v>
      </c>
      <c r="O645" s="33" t="s">
        <v>330</v>
      </c>
      <c r="P645" s="34" t="e">
        <f>CONCATENATE([1]!Tabela_FREQUENCIA_05_01_12[[#This Row],[QUANTITATIVO]]," - ",[1]!Tabela_FREQUENCIA_05_01_12[[#This Row],[GERÊNCIA]])</f>
        <v>#REF!</v>
      </c>
      <c r="Q645" s="40">
        <v>392</v>
      </c>
      <c r="R645" s="40" t="s">
        <v>3287</v>
      </c>
      <c r="S645" s="44">
        <v>16912754848</v>
      </c>
      <c r="T645" s="45">
        <v>49698661</v>
      </c>
      <c r="U645" s="46">
        <v>958151167</v>
      </c>
      <c r="V645" s="42" t="s">
        <v>3288</v>
      </c>
      <c r="W645" s="42" t="s">
        <v>2511</v>
      </c>
      <c r="X645" s="42" t="s">
        <v>64</v>
      </c>
      <c r="Y645" s="47">
        <v>7055080</v>
      </c>
    </row>
    <row r="646" spans="1:25" ht="75" x14ac:dyDescent="0.25">
      <c r="A646" s="28">
        <v>11417675</v>
      </c>
      <c r="B646" s="29" t="s">
        <v>52</v>
      </c>
      <c r="C646" s="30" t="s">
        <v>3289</v>
      </c>
      <c r="D646" s="29" t="s">
        <v>66</v>
      </c>
      <c r="E646" s="31" t="s">
        <v>3290</v>
      </c>
      <c r="F646" s="31" t="s">
        <v>89</v>
      </c>
      <c r="G646" s="31" t="s">
        <v>1132</v>
      </c>
      <c r="H646" s="31" t="s">
        <v>1132</v>
      </c>
      <c r="I646" s="31" t="s">
        <v>92</v>
      </c>
      <c r="J646" s="29" t="s">
        <v>137</v>
      </c>
      <c r="K646" s="32">
        <v>25438</v>
      </c>
      <c r="L646" s="32">
        <v>36168</v>
      </c>
      <c r="M646" s="29">
        <v>30</v>
      </c>
      <c r="N646" s="29" t="s">
        <v>60</v>
      </c>
      <c r="O646" s="33" t="s">
        <v>89</v>
      </c>
      <c r="P646" s="34" t="e">
        <f>CONCATENATE([1]!Tabela_FREQUENCIA_05_01_12[[#This Row],[QUANTITATIVO]]," - ",[1]!Tabela_FREQUENCIA_05_01_12[[#This Row],[GERÊNCIA]])</f>
        <v>#REF!</v>
      </c>
      <c r="Q646" s="29">
        <v>702</v>
      </c>
      <c r="R646" s="29" t="s">
        <v>3291</v>
      </c>
      <c r="S646" s="35">
        <v>18582848803</v>
      </c>
      <c r="T646" s="36">
        <v>24858196</v>
      </c>
      <c r="U646" s="37">
        <v>993938687</v>
      </c>
      <c r="V646" s="31" t="s">
        <v>3292</v>
      </c>
      <c r="W646" s="31" t="s">
        <v>63</v>
      </c>
      <c r="X646" s="31" t="s">
        <v>64</v>
      </c>
      <c r="Y646" s="38">
        <v>7056230</v>
      </c>
    </row>
    <row r="647" spans="1:25" ht="75" x14ac:dyDescent="0.25">
      <c r="A647" s="39">
        <v>12008904</v>
      </c>
      <c r="B647" s="40" t="s">
        <v>52</v>
      </c>
      <c r="C647" s="41" t="s">
        <v>3293</v>
      </c>
      <c r="D647" s="40" t="s">
        <v>121</v>
      </c>
      <c r="E647" s="42" t="s">
        <v>3294</v>
      </c>
      <c r="F647" s="42" t="s">
        <v>40</v>
      </c>
      <c r="G647" s="42" t="s">
        <v>463</v>
      </c>
      <c r="H647" s="42" t="s">
        <v>464</v>
      </c>
      <c r="I647" s="42" t="s">
        <v>59</v>
      </c>
      <c r="J647" s="40" t="s">
        <v>137</v>
      </c>
      <c r="K647" s="43">
        <v>23683</v>
      </c>
      <c r="L647" s="43">
        <v>38166</v>
      </c>
      <c r="M647" s="40">
        <v>20</v>
      </c>
      <c r="N647" s="40" t="s">
        <v>3295</v>
      </c>
      <c r="O647" s="33" t="s">
        <v>40</v>
      </c>
      <c r="P647" s="34" t="e">
        <f>CONCATENATE([1]!Tabela_FREQUENCIA_05_01_12[[#This Row],[QUANTITATIVO]]," - ",[1]!Tabela_FREQUENCIA_05_01_12[[#This Row],[GERÊNCIA]])</f>
        <v>#REF!</v>
      </c>
      <c r="Q647" s="40">
        <v>276</v>
      </c>
      <c r="R647" s="40" t="s">
        <v>3296</v>
      </c>
      <c r="S647" s="44">
        <v>54336708649</v>
      </c>
      <c r="T647" s="45">
        <v>29146583</v>
      </c>
      <c r="U647" s="46">
        <v>999649301</v>
      </c>
      <c r="V647" s="42" t="s">
        <v>3297</v>
      </c>
      <c r="W647" s="42" t="s">
        <v>3298</v>
      </c>
      <c r="X647" s="42" t="s">
        <v>142</v>
      </c>
      <c r="Y647" s="47">
        <v>4206001</v>
      </c>
    </row>
    <row r="648" spans="1:25" ht="120" x14ac:dyDescent="0.25">
      <c r="A648" s="28">
        <v>13137542</v>
      </c>
      <c r="B648" s="29" t="s">
        <v>52</v>
      </c>
      <c r="C648" s="30" t="s">
        <v>3299</v>
      </c>
      <c r="D648" s="29">
        <v>5</v>
      </c>
      <c r="E648" s="31" t="s">
        <v>3300</v>
      </c>
      <c r="F648" s="31" t="s">
        <v>89</v>
      </c>
      <c r="G648" s="31" t="s">
        <v>171</v>
      </c>
      <c r="H648" s="31" t="s">
        <v>171</v>
      </c>
      <c r="I648" s="31" t="s">
        <v>80</v>
      </c>
      <c r="J648" s="29" t="s">
        <v>137</v>
      </c>
      <c r="K648" s="32">
        <v>27727</v>
      </c>
      <c r="L648" s="32">
        <v>38513</v>
      </c>
      <c r="M648" s="29">
        <v>30</v>
      </c>
      <c r="N648" s="29" t="s">
        <v>759</v>
      </c>
      <c r="O648" s="33" t="s">
        <v>89</v>
      </c>
      <c r="P648" s="34" t="e">
        <f>CONCATENATE([1]!Tabela_FREQUENCIA_05_01_12[[#This Row],[QUANTITATIVO]]," - ",[1]!Tabela_FREQUENCIA_05_01_12[[#This Row],[GERÊNCIA]])</f>
        <v>#REF!</v>
      </c>
      <c r="Q648" s="29">
        <v>335</v>
      </c>
      <c r="R648" s="29" t="s">
        <v>3301</v>
      </c>
      <c r="S648" s="35">
        <v>16998599811</v>
      </c>
      <c r="T648" s="36">
        <v>24411637</v>
      </c>
      <c r="U648" s="37">
        <v>992005399</v>
      </c>
      <c r="V648" s="31" t="s">
        <v>3302</v>
      </c>
      <c r="W648" s="31" t="s">
        <v>693</v>
      </c>
      <c r="X648" s="31" t="s">
        <v>64</v>
      </c>
      <c r="Y648" s="38">
        <v>7190912</v>
      </c>
    </row>
    <row r="649" spans="1:25" ht="90" x14ac:dyDescent="0.25">
      <c r="A649" s="39">
        <v>6923914</v>
      </c>
      <c r="B649" s="40" t="s">
        <v>38</v>
      </c>
      <c r="C649" s="41" t="s">
        <v>3303</v>
      </c>
      <c r="D649" s="40" t="s">
        <v>38</v>
      </c>
      <c r="E649" s="42" t="s">
        <v>3304</v>
      </c>
      <c r="F649" s="42" t="s">
        <v>3242</v>
      </c>
      <c r="G649" s="42" t="s">
        <v>739</v>
      </c>
      <c r="H649" s="42" t="s">
        <v>3305</v>
      </c>
      <c r="I649" s="42" t="s">
        <v>125</v>
      </c>
      <c r="J649" s="40" t="s">
        <v>43</v>
      </c>
      <c r="K649" s="43">
        <v>20215</v>
      </c>
      <c r="L649" s="43">
        <v>31909</v>
      </c>
      <c r="M649" s="40">
        <v>40</v>
      </c>
      <c r="N649" s="40" t="s">
        <v>3306</v>
      </c>
      <c r="O649" s="33" t="s">
        <v>1355</v>
      </c>
      <c r="P649" s="34" t="e">
        <f>CONCATENATE([1]!Tabela_FREQUENCIA_05_01_12[[#This Row],[QUANTITATIVO]]," - ",[1]!Tabela_FREQUENCIA_05_01_12[[#This Row],[GERÊNCIA]])</f>
        <v>#REF!</v>
      </c>
      <c r="Q649" s="40">
        <v>320</v>
      </c>
      <c r="R649" s="40" t="s">
        <v>3307</v>
      </c>
      <c r="S649" s="44">
        <v>2763030831</v>
      </c>
      <c r="T649" s="45">
        <v>24084285</v>
      </c>
      <c r="U649" s="46">
        <v>996667067</v>
      </c>
      <c r="V649" s="42" t="s">
        <v>3308</v>
      </c>
      <c r="W649" s="42" t="s">
        <v>1885</v>
      </c>
      <c r="X649" s="42" t="s">
        <v>64</v>
      </c>
      <c r="Y649" s="47">
        <v>7022030</v>
      </c>
    </row>
    <row r="650" spans="1:25" ht="105" x14ac:dyDescent="0.25">
      <c r="A650" s="28">
        <v>4982654</v>
      </c>
      <c r="B650" s="29" t="s">
        <v>52</v>
      </c>
      <c r="C650" s="30" t="s">
        <v>3309</v>
      </c>
      <c r="D650" s="29"/>
      <c r="E650" s="31" t="s">
        <v>3310</v>
      </c>
      <c r="F650" s="31" t="s">
        <v>103</v>
      </c>
      <c r="G650" s="31" t="s">
        <v>124</v>
      </c>
      <c r="H650" s="31" t="s">
        <v>124</v>
      </c>
      <c r="I650" s="31" t="s">
        <v>115</v>
      </c>
      <c r="J650" s="29" t="s">
        <v>137</v>
      </c>
      <c r="K650" s="32">
        <v>22424</v>
      </c>
      <c r="L650" s="32">
        <v>31329</v>
      </c>
      <c r="M650" s="29">
        <v>30</v>
      </c>
      <c r="N650" s="29" t="s">
        <v>405</v>
      </c>
      <c r="O650" s="33" t="s">
        <v>103</v>
      </c>
      <c r="P650" s="34" t="e">
        <f>CONCATENATE([1]!Tabela_FREQUENCIA_05_01_12[[#This Row],[QUANTITATIVO]]," - ",[1]!Tabela_FREQUENCIA_05_01_12[[#This Row],[GERÊNCIA]])</f>
        <v>#REF!</v>
      </c>
      <c r="Q650" s="29">
        <v>832</v>
      </c>
      <c r="R650" s="29" t="s">
        <v>3311</v>
      </c>
      <c r="S650" s="35">
        <v>9348852817</v>
      </c>
      <c r="T650" s="36"/>
      <c r="U650" s="37">
        <v>969657535</v>
      </c>
      <c r="V650" s="31" t="s">
        <v>3312</v>
      </c>
      <c r="W650" s="31" t="s">
        <v>499</v>
      </c>
      <c r="X650" s="31" t="s">
        <v>64</v>
      </c>
      <c r="Y650" s="38">
        <v>7051090</v>
      </c>
    </row>
    <row r="651" spans="1:25" ht="105" x14ac:dyDescent="0.25">
      <c r="A651" s="39">
        <v>12433007</v>
      </c>
      <c r="B651" s="40" t="s">
        <v>66</v>
      </c>
      <c r="C651" s="41" t="s">
        <v>3313</v>
      </c>
      <c r="D651" s="40" t="s">
        <v>206</v>
      </c>
      <c r="E651" s="42" t="s">
        <v>3314</v>
      </c>
      <c r="F651" s="42" t="s">
        <v>268</v>
      </c>
      <c r="G651" s="42" t="s">
        <v>1010</v>
      </c>
      <c r="H651" s="42" t="s">
        <v>1010</v>
      </c>
      <c r="I651" s="42" t="s">
        <v>59</v>
      </c>
      <c r="J651" s="40" t="s">
        <v>43</v>
      </c>
      <c r="K651" s="43">
        <v>26991</v>
      </c>
      <c r="L651" s="43">
        <v>41757</v>
      </c>
      <c r="M651" s="40">
        <v>20</v>
      </c>
      <c r="N651" s="40" t="s">
        <v>3315</v>
      </c>
      <c r="O651" s="33" t="s">
        <v>268</v>
      </c>
      <c r="P651" s="34" t="e">
        <f>CONCATENATE([1]!Tabela_FREQUENCIA_05_01_12[[#This Row],[QUANTITATIVO]]," - ",[1]!Tabela_FREQUENCIA_05_01_12[[#This Row],[GERÊNCIA]])</f>
        <v>#REF!</v>
      </c>
      <c r="Q651" s="40">
        <v>462</v>
      </c>
      <c r="R651" s="40" t="s">
        <v>3316</v>
      </c>
      <c r="S651" s="44">
        <v>17351150885</v>
      </c>
      <c r="T651" s="45">
        <v>24555087</v>
      </c>
      <c r="U651" s="46">
        <v>996002538</v>
      </c>
      <c r="V651" s="42" t="s">
        <v>3317</v>
      </c>
      <c r="W651" s="42" t="s">
        <v>892</v>
      </c>
      <c r="X651" s="42" t="s">
        <v>64</v>
      </c>
      <c r="Y651" s="47">
        <v>7114000</v>
      </c>
    </row>
    <row r="652" spans="1:25" ht="105" x14ac:dyDescent="0.25">
      <c r="A652" s="58">
        <v>14924390</v>
      </c>
      <c r="B652" s="49" t="s">
        <v>52</v>
      </c>
      <c r="C652" s="50" t="s">
        <v>3318</v>
      </c>
      <c r="D652" s="49" t="s">
        <v>101</v>
      </c>
      <c r="E652" s="51" t="s">
        <v>3319</v>
      </c>
      <c r="F652" s="51" t="s">
        <v>98</v>
      </c>
      <c r="G652" s="51" t="s">
        <v>114</v>
      </c>
      <c r="H652" s="51" t="s">
        <v>114</v>
      </c>
      <c r="I652" s="51" t="s">
        <v>115</v>
      </c>
      <c r="J652" s="49" t="s">
        <v>43</v>
      </c>
      <c r="K652" s="52">
        <v>32007</v>
      </c>
      <c r="L652" s="52">
        <v>40444</v>
      </c>
      <c r="M652" s="49">
        <v>30</v>
      </c>
      <c r="N652" s="49" t="s">
        <v>93</v>
      </c>
      <c r="O652" s="51" t="s">
        <v>3221</v>
      </c>
      <c r="P652" s="53" t="e">
        <f>CONCATENATE([1]!Tabela_FREQUENCIA_05_01_12[[#This Row],[QUANTITATIVO]]," - ",[1]!Tabela_FREQUENCIA_05_01_12[[#This Row],[GERÊNCIA]])</f>
        <v>#REF!</v>
      </c>
      <c r="Q652" s="49">
        <v>1006</v>
      </c>
      <c r="R652" s="49" t="s">
        <v>3320</v>
      </c>
      <c r="S652" s="54">
        <v>34812766800</v>
      </c>
      <c r="T652" s="55"/>
      <c r="U652" s="56">
        <v>982606551</v>
      </c>
      <c r="V652" s="51" t="s">
        <v>3321</v>
      </c>
      <c r="W652" s="51" t="s">
        <v>3322</v>
      </c>
      <c r="X652" s="51" t="s">
        <v>142</v>
      </c>
      <c r="Y652" s="57">
        <v>4911100</v>
      </c>
    </row>
    <row r="653" spans="1:25" ht="90" x14ac:dyDescent="0.25">
      <c r="A653" s="39">
        <v>13921551</v>
      </c>
      <c r="B653" s="40" t="s">
        <v>66</v>
      </c>
      <c r="C653" s="41" t="s">
        <v>3323</v>
      </c>
      <c r="D653" s="40" t="s">
        <v>54</v>
      </c>
      <c r="E653" s="42" t="s">
        <v>3324</v>
      </c>
      <c r="F653" s="42" t="s">
        <v>89</v>
      </c>
      <c r="G653" s="42"/>
      <c r="H653" s="42"/>
      <c r="I653" s="42" t="s">
        <v>80</v>
      </c>
      <c r="J653" s="40" t="s">
        <v>43</v>
      </c>
      <c r="K653" s="43">
        <v>25972</v>
      </c>
      <c r="L653" s="43">
        <v>39428</v>
      </c>
      <c r="M653" s="40">
        <v>30</v>
      </c>
      <c r="N653" s="40" t="s">
        <v>81</v>
      </c>
      <c r="O653" s="33" t="s">
        <v>89</v>
      </c>
      <c r="P653" s="34" t="e">
        <f>CONCATENATE([1]!Tabela_FREQUENCIA_05_01_12[[#This Row],[QUANTITATIVO]]," - ",[1]!Tabela_FREQUENCIA_05_01_12[[#This Row],[GERÊNCIA]])</f>
        <v>#REF!</v>
      </c>
      <c r="Q653" s="40">
        <v>939</v>
      </c>
      <c r="R653" s="40" t="s">
        <v>3325</v>
      </c>
      <c r="S653" s="44">
        <v>62435752504</v>
      </c>
      <c r="T653" s="45"/>
      <c r="U653" s="46" t="s">
        <v>3326</v>
      </c>
      <c r="V653" s="42" t="s">
        <v>3327</v>
      </c>
      <c r="W653" s="42" t="s">
        <v>3328</v>
      </c>
      <c r="X653" s="42" t="s">
        <v>142</v>
      </c>
      <c r="Y653" s="47">
        <v>3820110</v>
      </c>
    </row>
    <row r="654" spans="1:25" ht="105" x14ac:dyDescent="0.25">
      <c r="A654" s="28">
        <v>6993758</v>
      </c>
      <c r="B654" s="29" t="s">
        <v>52</v>
      </c>
      <c r="C654" s="30" t="s">
        <v>3329</v>
      </c>
      <c r="D654" s="29"/>
      <c r="E654" s="31" t="s">
        <v>3330</v>
      </c>
      <c r="F654" s="31" t="s">
        <v>56</v>
      </c>
      <c r="G654" s="31" t="s">
        <v>1099</v>
      </c>
      <c r="H654" s="31" t="s">
        <v>393</v>
      </c>
      <c r="I654" s="31" t="s">
        <v>69</v>
      </c>
      <c r="J654" s="29" t="s">
        <v>106</v>
      </c>
      <c r="K654" s="32">
        <v>23226</v>
      </c>
      <c r="L654" s="32">
        <v>32647</v>
      </c>
      <c r="M654" s="29">
        <v>40</v>
      </c>
      <c r="N654" s="29" t="s">
        <v>93</v>
      </c>
      <c r="O654" s="33" t="s">
        <v>56</v>
      </c>
      <c r="P654" s="34" t="e">
        <f>CONCATENATE([1]!Tabela_FREQUENCIA_05_01_12[[#This Row],[QUANTITATIVO]]," - ",[1]!Tabela_FREQUENCIA_05_01_12[[#This Row],[GERÊNCIA]])</f>
        <v>#REF!</v>
      </c>
      <c r="Q654" s="29">
        <v>548</v>
      </c>
      <c r="R654" s="29" t="s">
        <v>3331</v>
      </c>
      <c r="S654" s="35">
        <v>2758914883</v>
      </c>
      <c r="T654" s="36">
        <v>64632686</v>
      </c>
      <c r="U654" s="37">
        <v>966734213</v>
      </c>
      <c r="V654" s="31" t="s">
        <v>3332</v>
      </c>
      <c r="W654" s="31" t="s">
        <v>156</v>
      </c>
      <c r="X654" s="31" t="s">
        <v>64</v>
      </c>
      <c r="Y654" s="38">
        <v>7051090</v>
      </c>
    </row>
    <row r="655" spans="1:25" ht="105" x14ac:dyDescent="0.25">
      <c r="A655" s="39">
        <v>15038506</v>
      </c>
      <c r="B655" s="40" t="s">
        <v>52</v>
      </c>
      <c r="C655" s="41" t="s">
        <v>3333</v>
      </c>
      <c r="D655" s="40" t="s">
        <v>54</v>
      </c>
      <c r="E655" s="42" t="s">
        <v>3334</v>
      </c>
      <c r="F655" s="42" t="s">
        <v>220</v>
      </c>
      <c r="G655" s="42" t="s">
        <v>921</v>
      </c>
      <c r="H655" s="42" t="s">
        <v>124</v>
      </c>
      <c r="I655" s="42" t="s">
        <v>80</v>
      </c>
      <c r="J655" s="40" t="s">
        <v>43</v>
      </c>
      <c r="K655" s="43">
        <v>25844</v>
      </c>
      <c r="L655" s="43">
        <v>40616</v>
      </c>
      <c r="M655" s="40">
        <v>30</v>
      </c>
      <c r="N655" s="40" t="s">
        <v>294</v>
      </c>
      <c r="O655" s="33" t="s">
        <v>220</v>
      </c>
      <c r="P655" s="34" t="e">
        <f>CONCATENATE([1]!Tabela_FREQUENCIA_05_01_12[[#This Row],[QUANTITATIVO]]," - ",[1]!Tabela_FREQUENCIA_05_01_12[[#This Row],[GERÊNCIA]])</f>
        <v>#REF!</v>
      </c>
      <c r="Q655" s="40">
        <v>1081</v>
      </c>
      <c r="R655" s="40" t="s">
        <v>3335</v>
      </c>
      <c r="S655" s="44">
        <v>12311459864</v>
      </c>
      <c r="T655" s="45">
        <v>23581761</v>
      </c>
      <c r="U655" s="46">
        <v>979921659</v>
      </c>
      <c r="V655" s="42" t="s">
        <v>3336</v>
      </c>
      <c r="W655" s="42" t="s">
        <v>1227</v>
      </c>
      <c r="X655" s="42" t="s">
        <v>64</v>
      </c>
      <c r="Y655" s="47">
        <v>7191210</v>
      </c>
    </row>
    <row r="656" spans="1:25" ht="75" x14ac:dyDescent="0.25">
      <c r="A656" s="179">
        <v>12326902</v>
      </c>
      <c r="B656" s="180" t="s">
        <v>66</v>
      </c>
      <c r="C656" s="181" t="s">
        <v>3337</v>
      </c>
      <c r="D656" s="180" t="s">
        <v>121</v>
      </c>
      <c r="E656" s="182" t="s">
        <v>3338</v>
      </c>
      <c r="F656" s="182" t="s">
        <v>229</v>
      </c>
      <c r="G656" s="182" t="s">
        <v>236</v>
      </c>
      <c r="H656" s="182" t="s">
        <v>237</v>
      </c>
      <c r="I656" s="182" t="s">
        <v>92</v>
      </c>
      <c r="J656" s="180" t="s">
        <v>137</v>
      </c>
      <c r="K656" s="183">
        <v>24724</v>
      </c>
      <c r="L656" s="183">
        <v>37475</v>
      </c>
      <c r="M656" s="180">
        <v>30</v>
      </c>
      <c r="N656" s="180" t="s">
        <v>294</v>
      </c>
      <c r="O656" s="184" t="s">
        <v>229</v>
      </c>
      <c r="P656" s="185" t="e">
        <f>CONCATENATE([1]!Tabela_FREQUENCIA_05_01_12[[#This Row],[QUANTITATIVO]]," - ",[1]!Tabela_FREQUENCIA_05_01_12[[#This Row],[GERÊNCIA]])</f>
        <v>#REF!</v>
      </c>
      <c r="Q656" s="180">
        <v>919</v>
      </c>
      <c r="R656" s="180" t="s">
        <v>3339</v>
      </c>
      <c r="S656" s="186">
        <v>8604044809</v>
      </c>
      <c r="T656" s="187">
        <v>24042579</v>
      </c>
      <c r="U656" s="188">
        <v>962993746</v>
      </c>
      <c r="V656" s="182" t="s">
        <v>3340</v>
      </c>
      <c r="W656" s="182" t="s">
        <v>468</v>
      </c>
      <c r="X656" s="182" t="s">
        <v>64</v>
      </c>
      <c r="Y656" s="189" t="s">
        <v>3341</v>
      </c>
    </row>
    <row r="657" spans="1:25" ht="105" x14ac:dyDescent="0.25">
      <c r="A657" s="39">
        <v>16636788</v>
      </c>
      <c r="B657" s="40">
        <v>1</v>
      </c>
      <c r="C657" s="41">
        <v>27245205</v>
      </c>
      <c r="D657" s="40">
        <v>1</v>
      </c>
      <c r="E657" s="42" t="s">
        <v>3342</v>
      </c>
      <c r="F657" s="42" t="s">
        <v>78</v>
      </c>
      <c r="G657" s="42" t="s">
        <v>79</v>
      </c>
      <c r="H657" s="42" t="s">
        <v>79</v>
      </c>
      <c r="I657" s="42" t="s">
        <v>80</v>
      </c>
      <c r="J657" s="40" t="s">
        <v>43</v>
      </c>
      <c r="K657" s="43">
        <v>31912</v>
      </c>
      <c r="L657" s="43">
        <v>42209</v>
      </c>
      <c r="M657" s="40">
        <v>30</v>
      </c>
      <c r="N657" s="40" t="s">
        <v>93</v>
      </c>
      <c r="O657" s="33" t="s">
        <v>78</v>
      </c>
      <c r="P657" s="34" t="e">
        <f>CONCATENATE([1]!Tabela_FREQUENCIA_05_01_12[[#This Row],[QUANTITATIVO]]," - ",[1]!Tabela_FREQUENCIA_05_01_12[[#This Row],[GERÊNCIA]])</f>
        <v>#REF!</v>
      </c>
      <c r="Q657" s="40">
        <v>971</v>
      </c>
      <c r="R657" s="40">
        <v>13226969853</v>
      </c>
      <c r="S657" s="44">
        <v>22972054814</v>
      </c>
      <c r="T657" s="45">
        <v>49671690</v>
      </c>
      <c r="U657" s="46">
        <v>967919721</v>
      </c>
      <c r="V657" s="42" t="s">
        <v>3343</v>
      </c>
      <c r="W657" s="42" t="s">
        <v>2037</v>
      </c>
      <c r="X657" s="42" t="s">
        <v>64</v>
      </c>
      <c r="Y657" s="47">
        <v>7151385</v>
      </c>
    </row>
    <row r="658" spans="1:25" ht="90" x14ac:dyDescent="0.25">
      <c r="A658" s="28">
        <v>15037733</v>
      </c>
      <c r="B658" s="29" t="s">
        <v>52</v>
      </c>
      <c r="C658" s="30" t="s">
        <v>3344</v>
      </c>
      <c r="D658" s="29" t="s">
        <v>66</v>
      </c>
      <c r="E658" s="31" t="s">
        <v>3345</v>
      </c>
      <c r="F658" s="31" t="s">
        <v>220</v>
      </c>
      <c r="G658" s="31" t="s">
        <v>954</v>
      </c>
      <c r="H658" s="31" t="s">
        <v>124</v>
      </c>
      <c r="I658" s="31" t="s">
        <v>92</v>
      </c>
      <c r="J658" s="29" t="s">
        <v>43</v>
      </c>
      <c r="K658" s="32">
        <v>25770</v>
      </c>
      <c r="L658" s="32">
        <v>40616</v>
      </c>
      <c r="M658" s="29">
        <v>30</v>
      </c>
      <c r="N658" s="29" t="s">
        <v>60</v>
      </c>
      <c r="O658" s="33" t="s">
        <v>220</v>
      </c>
      <c r="P658" s="34" t="e">
        <f>CONCATENATE([1]!Tabela_FREQUENCIA_05_01_12[[#This Row],[QUANTITATIVO]]," - ",[1]!Tabela_FREQUENCIA_05_01_12[[#This Row],[GERÊNCIA]])</f>
        <v>#REF!</v>
      </c>
      <c r="Q658" s="29">
        <v>1053</v>
      </c>
      <c r="R658" s="29" t="s">
        <v>3346</v>
      </c>
      <c r="S658" s="35">
        <v>13631334893</v>
      </c>
      <c r="T658" s="36"/>
      <c r="U658" s="37"/>
      <c r="V658" s="31" t="s">
        <v>3347</v>
      </c>
      <c r="W658" s="31" t="s">
        <v>698</v>
      </c>
      <c r="X658" s="31" t="s">
        <v>64</v>
      </c>
      <c r="Y658" s="38">
        <v>7162390</v>
      </c>
    </row>
    <row r="659" spans="1:25" ht="90" x14ac:dyDescent="0.25">
      <c r="A659" s="39">
        <v>6999463</v>
      </c>
      <c r="B659" s="40" t="s">
        <v>52</v>
      </c>
      <c r="C659" s="41" t="s">
        <v>3348</v>
      </c>
      <c r="D659" s="40" t="s">
        <v>101</v>
      </c>
      <c r="E659" s="42" t="s">
        <v>3349</v>
      </c>
      <c r="F659" s="42" t="s">
        <v>103</v>
      </c>
      <c r="G659" s="42" t="s">
        <v>2792</v>
      </c>
      <c r="H659" s="42" t="s">
        <v>2792</v>
      </c>
      <c r="I659" s="42" t="s">
        <v>69</v>
      </c>
      <c r="J659" s="40" t="s">
        <v>106</v>
      </c>
      <c r="K659" s="43">
        <v>25208</v>
      </c>
      <c r="L659" s="43">
        <v>32667</v>
      </c>
      <c r="M659" s="40">
        <v>30</v>
      </c>
      <c r="N659" s="40" t="s">
        <v>545</v>
      </c>
      <c r="O659" s="33" t="s">
        <v>103</v>
      </c>
      <c r="P659" s="34" t="e">
        <f>CONCATENATE([1]!Tabela_FREQUENCIA_05_01_12[[#This Row],[QUANTITATIVO]]," - ",[1]!Tabela_FREQUENCIA_05_01_12[[#This Row],[GERÊNCIA]])</f>
        <v>#REF!</v>
      </c>
      <c r="Q659" s="40">
        <v>524</v>
      </c>
      <c r="R659" s="40" t="s">
        <v>3350</v>
      </c>
      <c r="S659" s="44">
        <v>63681137404</v>
      </c>
      <c r="T659" s="45">
        <v>24567209</v>
      </c>
      <c r="U659" s="46">
        <v>983234333</v>
      </c>
      <c r="V659" s="42" t="s">
        <v>3351</v>
      </c>
      <c r="W659" s="42" t="s">
        <v>3352</v>
      </c>
      <c r="X659" s="42" t="s">
        <v>64</v>
      </c>
      <c r="Y659" s="47">
        <v>7124480</v>
      </c>
    </row>
    <row r="660" spans="1:25" ht="90" x14ac:dyDescent="0.25">
      <c r="A660" s="28">
        <v>11902905</v>
      </c>
      <c r="B660" s="29" t="s">
        <v>175</v>
      </c>
      <c r="C660" s="30" t="s">
        <v>3353</v>
      </c>
      <c r="D660" s="29" t="s">
        <v>66</v>
      </c>
      <c r="E660" s="31" t="s">
        <v>3354</v>
      </c>
      <c r="F660" s="31" t="s">
        <v>229</v>
      </c>
      <c r="G660" s="31" t="s">
        <v>124</v>
      </c>
      <c r="H660" s="31" t="s">
        <v>171</v>
      </c>
      <c r="I660" s="31" t="s">
        <v>80</v>
      </c>
      <c r="J660" s="29" t="s">
        <v>137</v>
      </c>
      <c r="K660" s="32">
        <v>26300</v>
      </c>
      <c r="L660" s="32">
        <v>38219</v>
      </c>
      <c r="M660" s="29">
        <v>30</v>
      </c>
      <c r="N660" s="29" t="s">
        <v>93</v>
      </c>
      <c r="O660" s="33" t="s">
        <v>229</v>
      </c>
      <c r="P660" s="34" t="e">
        <f>CONCATENATE([1]!Tabela_FREQUENCIA_05_01_12[[#This Row],[QUANTITATIVO]]," - ",[1]!Tabela_FREQUENCIA_05_01_12[[#This Row],[GERÊNCIA]])</f>
        <v>#REF!</v>
      </c>
      <c r="Q660" s="29">
        <v>542</v>
      </c>
      <c r="R660" s="29" t="s">
        <v>3355</v>
      </c>
      <c r="S660" s="35">
        <v>13912246807</v>
      </c>
      <c r="T660" s="36">
        <v>24972194</v>
      </c>
      <c r="U660" s="37">
        <v>994238331</v>
      </c>
      <c r="V660" s="31" t="s">
        <v>3356</v>
      </c>
      <c r="W660" s="31" t="s">
        <v>1707</v>
      </c>
      <c r="X660" s="31" t="s">
        <v>64</v>
      </c>
      <c r="Y660" s="38">
        <v>7080120</v>
      </c>
    </row>
    <row r="661" spans="1:25" ht="60" x14ac:dyDescent="0.25">
      <c r="A661" s="48">
        <v>10257500</v>
      </c>
      <c r="B661" s="49">
        <v>1</v>
      </c>
      <c r="C661" s="50">
        <v>11222840</v>
      </c>
      <c r="D661" s="49">
        <v>9</v>
      </c>
      <c r="E661" s="51" t="s">
        <v>3357</v>
      </c>
      <c r="F661" s="51" t="s">
        <v>89</v>
      </c>
      <c r="G661" s="51"/>
      <c r="H661" s="51"/>
      <c r="I661" s="51"/>
      <c r="J661" s="49"/>
      <c r="K661" s="52"/>
      <c r="L661" s="52"/>
      <c r="M661" s="49"/>
      <c r="N661" s="49"/>
      <c r="O661" s="51" t="s">
        <v>489</v>
      </c>
      <c r="P661" s="53" t="e">
        <f>CONCATENATE([1]!Tabela_FREQUENCIA_05_01_12[[#This Row],[QUANTITATIVO]]," - ",[1]!Tabela_FREQUENCIA_05_01_12[[#This Row],[GERÊNCIA]])</f>
        <v>#REF!</v>
      </c>
      <c r="Q661" s="49"/>
      <c r="R661" s="49">
        <v>10825796838</v>
      </c>
      <c r="S661" s="54">
        <v>18002545800</v>
      </c>
      <c r="T661" s="55"/>
      <c r="U661" s="56"/>
      <c r="V661" s="51"/>
      <c r="W661" s="51"/>
      <c r="X661" s="51"/>
      <c r="Y661" s="57"/>
    </row>
    <row r="662" spans="1:25" ht="75" x14ac:dyDescent="0.25">
      <c r="A662" s="28">
        <v>14920177</v>
      </c>
      <c r="B662" s="29" t="s">
        <v>66</v>
      </c>
      <c r="C662" s="30" t="s">
        <v>3358</v>
      </c>
      <c r="D662" s="29" t="s">
        <v>52</v>
      </c>
      <c r="E662" s="31" t="s">
        <v>3359</v>
      </c>
      <c r="F662" s="31" t="s">
        <v>89</v>
      </c>
      <c r="G662" s="31" t="s">
        <v>707</v>
      </c>
      <c r="H662" s="31" t="s">
        <v>91</v>
      </c>
      <c r="I662" s="31" t="s">
        <v>92</v>
      </c>
      <c r="J662" s="29" t="s">
        <v>43</v>
      </c>
      <c r="K662" s="32">
        <v>23880</v>
      </c>
      <c r="L662" s="32">
        <v>40725</v>
      </c>
      <c r="M662" s="29">
        <v>30</v>
      </c>
      <c r="N662" s="29" t="s">
        <v>93</v>
      </c>
      <c r="O662" s="33" t="s">
        <v>89</v>
      </c>
      <c r="P662" s="34" t="e">
        <f>CONCATENATE([1]!Tabela_FREQUENCIA_05_01_12[[#This Row],[QUANTITATIVO]]," - ",[1]!Tabela_FREQUENCIA_05_01_12[[#This Row],[GERÊNCIA]])</f>
        <v>#REF!</v>
      </c>
      <c r="Q662" s="29">
        <v>1090</v>
      </c>
      <c r="R662" s="29" t="s">
        <v>3360</v>
      </c>
      <c r="S662" s="35">
        <v>9265527838</v>
      </c>
      <c r="T662" s="36">
        <v>34351414</v>
      </c>
      <c r="U662" s="37"/>
      <c r="V662" s="31" t="s">
        <v>3361</v>
      </c>
      <c r="W662" s="31" t="s">
        <v>468</v>
      </c>
      <c r="X662" s="31" t="s">
        <v>64</v>
      </c>
      <c r="Y662" s="38">
        <v>7133020</v>
      </c>
    </row>
    <row r="663" spans="1:25" ht="75" x14ac:dyDescent="0.25">
      <c r="A663" s="39">
        <v>15038294</v>
      </c>
      <c r="B663" s="40" t="s">
        <v>52</v>
      </c>
      <c r="C663" s="41" t="s">
        <v>3362</v>
      </c>
      <c r="D663" s="40" t="s">
        <v>49</v>
      </c>
      <c r="E663" s="42" t="s">
        <v>3363</v>
      </c>
      <c r="F663" s="42" t="s">
        <v>220</v>
      </c>
      <c r="G663" s="42" t="s">
        <v>3364</v>
      </c>
      <c r="H663" s="42" t="s">
        <v>3364</v>
      </c>
      <c r="I663" s="42" t="s">
        <v>42</v>
      </c>
      <c r="J663" s="40" t="s">
        <v>43</v>
      </c>
      <c r="K663" s="43">
        <v>33446</v>
      </c>
      <c r="L663" s="43">
        <v>40626</v>
      </c>
      <c r="M663" s="40">
        <v>30</v>
      </c>
      <c r="N663" s="115" t="s">
        <v>161</v>
      </c>
      <c r="O663" s="33" t="s">
        <v>220</v>
      </c>
      <c r="P663" s="34" t="e">
        <f>CONCATENATE([1]!Tabela_FREQUENCIA_05_01_12[[#This Row],[QUANTITATIVO]]," - ",[1]!Tabela_FREQUENCIA_05_01_12[[#This Row],[GERÊNCIA]])</f>
        <v>#REF!</v>
      </c>
      <c r="Q663" s="40">
        <v>1052</v>
      </c>
      <c r="R663" s="40" t="s">
        <v>3365</v>
      </c>
      <c r="S663" s="44">
        <v>7792413985</v>
      </c>
      <c r="T663" s="45">
        <v>24045288</v>
      </c>
      <c r="U663" s="46">
        <v>995347943</v>
      </c>
      <c r="V663" s="42" t="s">
        <v>3366</v>
      </c>
      <c r="W663" s="42" t="s">
        <v>3367</v>
      </c>
      <c r="X663" s="42" t="s">
        <v>64</v>
      </c>
      <c r="Y663" s="47">
        <v>7146110</v>
      </c>
    </row>
    <row r="664" spans="1:25" ht="105" x14ac:dyDescent="0.25">
      <c r="A664" s="28">
        <v>15263113</v>
      </c>
      <c r="B664" s="29" t="s">
        <v>52</v>
      </c>
      <c r="C664" s="30" t="s">
        <v>3368</v>
      </c>
      <c r="D664" s="29" t="s">
        <v>52</v>
      </c>
      <c r="E664" s="31" t="s">
        <v>3369</v>
      </c>
      <c r="F664" s="31" t="s">
        <v>220</v>
      </c>
      <c r="G664" s="31" t="s">
        <v>921</v>
      </c>
      <c r="H664" s="31" t="s">
        <v>124</v>
      </c>
      <c r="I664" s="31" t="s">
        <v>80</v>
      </c>
      <c r="J664" s="29" t="s">
        <v>43</v>
      </c>
      <c r="K664" s="32">
        <v>29095</v>
      </c>
      <c r="L664" s="32">
        <v>40863</v>
      </c>
      <c r="M664" s="29">
        <v>30</v>
      </c>
      <c r="N664" s="29" t="s">
        <v>93</v>
      </c>
      <c r="O664" s="33" t="s">
        <v>220</v>
      </c>
      <c r="P664" s="34" t="e">
        <f>CONCATENATE([1]!Tabela_FREQUENCIA_05_01_12[[#This Row],[QUANTITATIVO]]," - ",[1]!Tabela_FREQUENCIA_05_01_12[[#This Row],[GERÊNCIA]])</f>
        <v>#REF!</v>
      </c>
      <c r="Q664" s="29">
        <v>396</v>
      </c>
      <c r="R664" s="29" t="s">
        <v>3370</v>
      </c>
      <c r="S664" s="35">
        <v>21600995896</v>
      </c>
      <c r="T664" s="36">
        <v>24844759</v>
      </c>
      <c r="U664" s="37">
        <v>954255249</v>
      </c>
      <c r="V664" s="31" t="s">
        <v>3371</v>
      </c>
      <c r="W664" s="31" t="s">
        <v>3372</v>
      </c>
      <c r="X664" s="31" t="s">
        <v>64</v>
      </c>
      <c r="Y664" s="38">
        <v>7243540</v>
      </c>
    </row>
    <row r="665" spans="1:25" ht="105" x14ac:dyDescent="0.25">
      <c r="A665" s="39">
        <v>11972130</v>
      </c>
      <c r="B665" s="40" t="s">
        <v>38</v>
      </c>
      <c r="C665" s="41" t="s">
        <v>3373</v>
      </c>
      <c r="D665" s="40" t="s">
        <v>66</v>
      </c>
      <c r="E665" s="42" t="s">
        <v>3374</v>
      </c>
      <c r="F665" s="42" t="s">
        <v>229</v>
      </c>
      <c r="G665" s="42" t="s">
        <v>424</v>
      </c>
      <c r="H665" s="42" t="s">
        <v>425</v>
      </c>
      <c r="I665" s="42" t="s">
        <v>59</v>
      </c>
      <c r="J665" s="40" t="s">
        <v>137</v>
      </c>
      <c r="K665" s="43">
        <v>25280</v>
      </c>
      <c r="L665" s="43">
        <v>36990</v>
      </c>
      <c r="M665" s="40">
        <v>30</v>
      </c>
      <c r="N665" s="40" t="s">
        <v>294</v>
      </c>
      <c r="O665" s="33" t="s">
        <v>229</v>
      </c>
      <c r="P665" s="34" t="e">
        <f>CONCATENATE([1]!Tabela_FREQUENCIA_05_01_12[[#This Row],[QUANTITATIVO]]," - ",[1]!Tabela_FREQUENCIA_05_01_12[[#This Row],[GERÊNCIA]])</f>
        <v>#REF!</v>
      </c>
      <c r="Q665" s="40">
        <v>522</v>
      </c>
      <c r="R665" s="40" t="s">
        <v>3375</v>
      </c>
      <c r="S665" s="44">
        <v>90321049772</v>
      </c>
      <c r="T665" s="45">
        <v>22470496</v>
      </c>
      <c r="U665" s="46">
        <v>985366473</v>
      </c>
      <c r="V665" s="42" t="s">
        <v>3376</v>
      </c>
      <c r="W665" s="42" t="s">
        <v>1060</v>
      </c>
      <c r="X665" s="42" t="s">
        <v>142</v>
      </c>
      <c r="Y665" s="47">
        <v>2260030</v>
      </c>
    </row>
    <row r="666" spans="1:25" ht="105" x14ac:dyDescent="0.25">
      <c r="A666" s="28">
        <v>5422504</v>
      </c>
      <c r="B666" s="29" t="s">
        <v>52</v>
      </c>
      <c r="C666" s="30" t="s">
        <v>3377</v>
      </c>
      <c r="D666" s="29"/>
      <c r="E666" s="31" t="s">
        <v>3378</v>
      </c>
      <c r="F666" s="31" t="s">
        <v>89</v>
      </c>
      <c r="G666" s="31" t="s">
        <v>424</v>
      </c>
      <c r="H666" s="31" t="s">
        <v>425</v>
      </c>
      <c r="I666" s="31" t="s">
        <v>59</v>
      </c>
      <c r="J666" s="29" t="s">
        <v>137</v>
      </c>
      <c r="K666" s="32">
        <v>17093</v>
      </c>
      <c r="L666" s="32">
        <v>31700</v>
      </c>
      <c r="M666" s="29">
        <v>30</v>
      </c>
      <c r="N666" s="29" t="s">
        <v>81</v>
      </c>
      <c r="O666" s="33" t="s">
        <v>89</v>
      </c>
      <c r="P666" s="34" t="e">
        <f>CONCATENATE([1]!Tabela_FREQUENCIA_05_01_12[[#This Row],[QUANTITATIVO]]," - ",[1]!Tabela_FREQUENCIA_05_01_12[[#This Row],[GERÊNCIA]])</f>
        <v>#REF!</v>
      </c>
      <c r="Q666" s="29">
        <v>237</v>
      </c>
      <c r="R666" s="29" t="s">
        <v>3379</v>
      </c>
      <c r="S666" s="35">
        <v>85947830868</v>
      </c>
      <c r="T666" s="36">
        <v>24082823</v>
      </c>
      <c r="U666" s="37">
        <v>999597364</v>
      </c>
      <c r="V666" s="31" t="s">
        <v>3380</v>
      </c>
      <c r="W666" s="31" t="s">
        <v>47</v>
      </c>
      <c r="X666" s="31" t="s">
        <v>64</v>
      </c>
      <c r="Y666" s="38">
        <v>7012010</v>
      </c>
    </row>
    <row r="667" spans="1:25" ht="90" x14ac:dyDescent="0.25">
      <c r="A667" s="39">
        <v>10231481</v>
      </c>
      <c r="B667" s="40" t="s">
        <v>66</v>
      </c>
      <c r="C667" s="41" t="s">
        <v>3381</v>
      </c>
      <c r="D667" s="40"/>
      <c r="E667" s="42" t="s">
        <v>3382</v>
      </c>
      <c r="F667" s="42" t="s">
        <v>1355</v>
      </c>
      <c r="G667" s="42" t="s">
        <v>3383</v>
      </c>
      <c r="H667" s="42" t="s">
        <v>124</v>
      </c>
      <c r="I667" s="42" t="s">
        <v>92</v>
      </c>
      <c r="J667" s="40" t="s">
        <v>43</v>
      </c>
      <c r="K667" s="43">
        <v>25788</v>
      </c>
      <c r="L667" s="43">
        <v>35768</v>
      </c>
      <c r="M667" s="40">
        <v>30</v>
      </c>
      <c r="N667" s="40" t="s">
        <v>3384</v>
      </c>
      <c r="O667" s="33" t="s">
        <v>1355</v>
      </c>
      <c r="P667" s="34" t="e">
        <f>CONCATENATE([1]!Tabela_FREQUENCIA_05_01_12[[#This Row],[QUANTITATIVO]]," - ",[1]!Tabela_FREQUENCIA_05_01_12[[#This Row],[GERÊNCIA]])</f>
        <v>#REF!</v>
      </c>
      <c r="Q667" s="40">
        <v>921</v>
      </c>
      <c r="R667" s="40" t="s">
        <v>3385</v>
      </c>
      <c r="S667" s="44">
        <v>10661435873</v>
      </c>
      <c r="T667" s="45">
        <v>26954691</v>
      </c>
      <c r="U667" s="46">
        <v>992517285</v>
      </c>
      <c r="V667" s="42" t="s">
        <v>3386</v>
      </c>
      <c r="W667" s="42" t="s">
        <v>63</v>
      </c>
      <c r="X667" s="42" t="s">
        <v>64</v>
      </c>
      <c r="Y667" s="47">
        <v>7054040</v>
      </c>
    </row>
    <row r="668" spans="1:25" ht="90" x14ac:dyDescent="0.25">
      <c r="A668" s="28">
        <v>11450381</v>
      </c>
      <c r="B668" s="29" t="s">
        <v>66</v>
      </c>
      <c r="C668" s="30" t="s">
        <v>3387</v>
      </c>
      <c r="D668" s="29" t="s">
        <v>206</v>
      </c>
      <c r="E668" s="31" t="s">
        <v>3388</v>
      </c>
      <c r="F668" s="31" t="s">
        <v>40</v>
      </c>
      <c r="G668" s="31" t="s">
        <v>463</v>
      </c>
      <c r="H668" s="31" t="s">
        <v>463</v>
      </c>
      <c r="I668" s="31" t="s">
        <v>59</v>
      </c>
      <c r="J668" s="29" t="s">
        <v>137</v>
      </c>
      <c r="K668" s="32">
        <v>25201</v>
      </c>
      <c r="L668" s="32">
        <v>36194</v>
      </c>
      <c r="M668" s="29">
        <v>20</v>
      </c>
      <c r="N668" s="29" t="s">
        <v>3389</v>
      </c>
      <c r="O668" s="33" t="s">
        <v>40</v>
      </c>
      <c r="P668" s="34" t="e">
        <f>CONCATENATE([1]!Tabela_FREQUENCIA_05_01_12[[#This Row],[QUANTITATIVO]]," - ",[1]!Tabela_FREQUENCIA_05_01_12[[#This Row],[GERÊNCIA]])</f>
        <v>#REF!</v>
      </c>
      <c r="Q668" s="29">
        <v>708</v>
      </c>
      <c r="R668" s="29" t="s">
        <v>3390</v>
      </c>
      <c r="S668" s="35">
        <v>25733421827</v>
      </c>
      <c r="T668" s="36">
        <v>24688034</v>
      </c>
      <c r="U668" s="37">
        <v>971002983</v>
      </c>
      <c r="V668" s="31" t="s">
        <v>3391</v>
      </c>
      <c r="W668" s="31" t="s">
        <v>156</v>
      </c>
      <c r="X668" s="31" t="s">
        <v>64</v>
      </c>
      <c r="Y668" s="38">
        <v>7020240</v>
      </c>
    </row>
    <row r="669" spans="1:25" ht="105" x14ac:dyDescent="0.25">
      <c r="A669" s="39">
        <v>14922230</v>
      </c>
      <c r="B669" s="40" t="s">
        <v>66</v>
      </c>
      <c r="C669" s="41" t="s">
        <v>3392</v>
      </c>
      <c r="D669" s="40" t="s">
        <v>175</v>
      </c>
      <c r="E669" s="42" t="s">
        <v>3393</v>
      </c>
      <c r="F669" s="42" t="s">
        <v>229</v>
      </c>
      <c r="G669" s="42" t="s">
        <v>171</v>
      </c>
      <c r="H669" s="42" t="s">
        <v>171</v>
      </c>
      <c r="I669" s="42" t="s">
        <v>80</v>
      </c>
      <c r="J669" s="40" t="s">
        <v>43</v>
      </c>
      <c r="K669" s="43">
        <v>24803</v>
      </c>
      <c r="L669" s="43">
        <v>42016</v>
      </c>
      <c r="M669" s="40">
        <v>30</v>
      </c>
      <c r="N669" s="40" t="s">
        <v>81</v>
      </c>
      <c r="O669" s="33" t="s">
        <v>229</v>
      </c>
      <c r="P669" s="34" t="e">
        <f>CONCATENATE([1]!Tabela_FREQUENCIA_05_01_12[[#This Row],[QUANTITATIVO]]," - ",[1]!Tabela_FREQUENCIA_05_01_12[[#This Row],[GERÊNCIA]])</f>
        <v>#REF!</v>
      </c>
      <c r="Q669" s="40">
        <v>886</v>
      </c>
      <c r="R669" s="40" t="s">
        <v>3394</v>
      </c>
      <c r="S669" s="44">
        <v>6706869805</v>
      </c>
      <c r="T669" s="45">
        <v>46755726</v>
      </c>
      <c r="U669" s="46">
        <v>964131088</v>
      </c>
      <c r="V669" s="42" t="s">
        <v>3395</v>
      </c>
      <c r="W669" s="42" t="s">
        <v>3396</v>
      </c>
      <c r="X669" s="42" t="s">
        <v>3249</v>
      </c>
      <c r="Y669" s="47">
        <v>8544000</v>
      </c>
    </row>
    <row r="670" spans="1:25" ht="75" x14ac:dyDescent="0.25">
      <c r="A670" s="28">
        <v>14889080</v>
      </c>
      <c r="B670" s="29" t="s">
        <v>52</v>
      </c>
      <c r="C670" s="30" t="s">
        <v>3397</v>
      </c>
      <c r="D670" s="29" t="s">
        <v>175</v>
      </c>
      <c r="E670" s="31" t="s">
        <v>3398</v>
      </c>
      <c r="F670" s="31" t="s">
        <v>89</v>
      </c>
      <c r="G670" s="31"/>
      <c r="H670" s="31"/>
      <c r="I670" s="31" t="s">
        <v>59</v>
      </c>
      <c r="J670" s="29" t="s">
        <v>43</v>
      </c>
      <c r="K670" s="32">
        <v>28297</v>
      </c>
      <c r="L670" s="32">
        <v>40400</v>
      </c>
      <c r="M670" s="29">
        <v>30</v>
      </c>
      <c r="N670" s="29" t="s">
        <v>93</v>
      </c>
      <c r="O670" s="33" t="s">
        <v>89</v>
      </c>
      <c r="P670" s="34" t="e">
        <f>CONCATENATE([1]!Tabela_FREQUENCIA_05_01_12[[#This Row],[QUANTITATIVO]]," - ",[1]!Tabela_FREQUENCIA_05_01_12[[#This Row],[GERÊNCIA]])</f>
        <v>#REF!</v>
      </c>
      <c r="Q670" s="29">
        <v>453</v>
      </c>
      <c r="R670" s="29" t="s">
        <v>3399</v>
      </c>
      <c r="S670" s="35">
        <v>19856465877</v>
      </c>
      <c r="T670" s="36">
        <v>24960554</v>
      </c>
      <c r="U670" s="37">
        <v>973449167</v>
      </c>
      <c r="V670" s="31" t="s">
        <v>3400</v>
      </c>
      <c r="W670" s="31" t="s">
        <v>762</v>
      </c>
      <c r="X670" s="31" t="s">
        <v>64</v>
      </c>
      <c r="Y670" s="38">
        <v>7242050</v>
      </c>
    </row>
    <row r="671" spans="1:25" ht="90" x14ac:dyDescent="0.25">
      <c r="A671" s="39">
        <v>9882923</v>
      </c>
      <c r="B671" s="40" t="s">
        <v>38</v>
      </c>
      <c r="C671" s="41" t="s">
        <v>3401</v>
      </c>
      <c r="D671" s="40" t="s">
        <v>66</v>
      </c>
      <c r="E671" s="42" t="s">
        <v>3402</v>
      </c>
      <c r="F671" s="42" t="s">
        <v>1594</v>
      </c>
      <c r="G671" s="42" t="s">
        <v>1595</v>
      </c>
      <c r="H671" s="42" t="s">
        <v>1293</v>
      </c>
      <c r="I671" s="42" t="s">
        <v>59</v>
      </c>
      <c r="J671" s="40" t="s">
        <v>137</v>
      </c>
      <c r="K671" s="43">
        <v>25996</v>
      </c>
      <c r="L671" s="43">
        <v>36103</v>
      </c>
      <c r="M671" s="40">
        <v>20</v>
      </c>
      <c r="N671" s="40" t="s">
        <v>3403</v>
      </c>
      <c r="O671" s="33" t="s">
        <v>1594</v>
      </c>
      <c r="P671" s="34" t="e">
        <f>CONCATENATE([1]!Tabela_FREQUENCIA_05_01_12[[#This Row],[QUANTITATIVO]]," - ",[1]!Tabela_FREQUENCIA_05_01_12[[#This Row],[GERÊNCIA]])</f>
        <v>#REF!</v>
      </c>
      <c r="Q671" s="40">
        <v>534</v>
      </c>
      <c r="R671" s="40" t="s">
        <v>3404</v>
      </c>
      <c r="S671" s="44">
        <v>14233634855</v>
      </c>
      <c r="T671" s="45">
        <v>24558564</v>
      </c>
      <c r="U671" s="46" t="s">
        <v>3405</v>
      </c>
      <c r="V671" s="42" t="s">
        <v>3406</v>
      </c>
      <c r="W671" s="42" t="s">
        <v>3407</v>
      </c>
      <c r="X671" s="42" t="s">
        <v>64</v>
      </c>
      <c r="Y671" s="47">
        <v>3089020</v>
      </c>
    </row>
    <row r="672" spans="1:25" ht="120" x14ac:dyDescent="0.25">
      <c r="A672" s="58">
        <v>13576677</v>
      </c>
      <c r="B672" s="49" t="s">
        <v>66</v>
      </c>
      <c r="C672" s="50" t="s">
        <v>3408</v>
      </c>
      <c r="D672" s="49" t="s">
        <v>101</v>
      </c>
      <c r="E672" s="51" t="s">
        <v>3409</v>
      </c>
      <c r="F672" s="51" t="s">
        <v>89</v>
      </c>
      <c r="G672" s="51" t="s">
        <v>3410</v>
      </c>
      <c r="H672" s="51" t="s">
        <v>1010</v>
      </c>
      <c r="I672" s="51" t="s">
        <v>59</v>
      </c>
      <c r="J672" s="49" t="s">
        <v>137</v>
      </c>
      <c r="K672" s="52">
        <v>28600</v>
      </c>
      <c r="L672" s="52">
        <v>39167</v>
      </c>
      <c r="M672" s="49">
        <v>30</v>
      </c>
      <c r="N672" s="49" t="s">
        <v>93</v>
      </c>
      <c r="O672" s="51" t="s">
        <v>646</v>
      </c>
      <c r="P672" s="53" t="e">
        <f>CONCATENATE([1]!Tabela_FREQUENCIA_05_01_12[[#This Row],[QUANTITATIVO]]," - ",[1]!Tabela_FREQUENCIA_05_01_12[[#This Row],[GERÊNCIA]])</f>
        <v>#REF!</v>
      </c>
      <c r="Q672" s="49">
        <v>170</v>
      </c>
      <c r="R672" s="49" t="s">
        <v>3411</v>
      </c>
      <c r="S672" s="54">
        <v>27465614848</v>
      </c>
      <c r="T672" s="55">
        <v>39229049</v>
      </c>
      <c r="U672" s="56">
        <v>987614857</v>
      </c>
      <c r="V672" s="51" t="s">
        <v>3412</v>
      </c>
      <c r="W672" s="51" t="s">
        <v>3413</v>
      </c>
      <c r="X672" s="51" t="s">
        <v>142</v>
      </c>
      <c r="Y672" s="57">
        <v>2842260</v>
      </c>
    </row>
    <row r="673" spans="1:25" ht="90" x14ac:dyDescent="0.25">
      <c r="A673" s="39">
        <v>14955428</v>
      </c>
      <c r="B673" s="40" t="s">
        <v>52</v>
      </c>
      <c r="C673" s="41" t="s">
        <v>3414</v>
      </c>
      <c r="D673" s="40" t="s">
        <v>38</v>
      </c>
      <c r="E673" s="42" t="s">
        <v>3415</v>
      </c>
      <c r="F673" s="42" t="s">
        <v>323</v>
      </c>
      <c r="G673" s="42" t="s">
        <v>136</v>
      </c>
      <c r="H673" s="42" t="s">
        <v>136</v>
      </c>
      <c r="I673" s="42" t="s">
        <v>115</v>
      </c>
      <c r="J673" s="40" t="s">
        <v>43</v>
      </c>
      <c r="K673" s="43">
        <v>28095</v>
      </c>
      <c r="L673" s="43">
        <v>40485</v>
      </c>
      <c r="M673" s="40">
        <v>30</v>
      </c>
      <c r="N673" s="40" t="s">
        <v>93</v>
      </c>
      <c r="O673" s="33" t="s">
        <v>323</v>
      </c>
      <c r="P673" s="34" t="e">
        <f>CONCATENATE([1]!Tabela_FREQUENCIA_05_01_12[[#This Row],[QUANTITATIVO]]," - ",[1]!Tabela_FREQUENCIA_05_01_12[[#This Row],[GERÊNCIA]])</f>
        <v>#REF!</v>
      </c>
      <c r="Q673" s="40">
        <v>1008</v>
      </c>
      <c r="R673" s="40" t="s">
        <v>3416</v>
      </c>
      <c r="S673" s="44">
        <v>19997088816</v>
      </c>
      <c r="T673" s="45">
        <v>48116866</v>
      </c>
      <c r="U673" s="46">
        <v>986884082</v>
      </c>
      <c r="V673" s="42" t="s">
        <v>3417</v>
      </c>
      <c r="W673" s="42" t="s">
        <v>3418</v>
      </c>
      <c r="X673" s="42" t="s">
        <v>571</v>
      </c>
      <c r="Y673" s="47">
        <v>7861120</v>
      </c>
    </row>
    <row r="674" spans="1:25" ht="75" x14ac:dyDescent="0.25">
      <c r="A674" s="28">
        <v>10338779</v>
      </c>
      <c r="B674" s="29" t="s">
        <v>66</v>
      </c>
      <c r="C674" s="30" t="s">
        <v>3419</v>
      </c>
      <c r="D674" s="29"/>
      <c r="E674" s="31" t="s">
        <v>3420</v>
      </c>
      <c r="F674" s="31" t="s">
        <v>40</v>
      </c>
      <c r="G674" s="31" t="s">
        <v>944</v>
      </c>
      <c r="H674" s="31" t="s">
        <v>945</v>
      </c>
      <c r="I674" s="31" t="s">
        <v>92</v>
      </c>
      <c r="J674" s="29" t="s">
        <v>43</v>
      </c>
      <c r="K674" s="32">
        <v>24408</v>
      </c>
      <c r="L674" s="32">
        <v>35347</v>
      </c>
      <c r="M674" s="29">
        <v>20</v>
      </c>
      <c r="N674" s="29" t="s">
        <v>3421</v>
      </c>
      <c r="O674" s="33" t="s">
        <v>40</v>
      </c>
      <c r="P674" s="34" t="e">
        <f>CONCATENATE([1]!Tabela_FREQUENCIA_05_01_12[[#This Row],[QUANTITATIVO]]," - ",[1]!Tabela_FREQUENCIA_05_01_12[[#This Row],[GERÊNCIA]])</f>
        <v>#REF!</v>
      </c>
      <c r="Q674" s="29">
        <v>230</v>
      </c>
      <c r="R674" s="29" t="s">
        <v>3422</v>
      </c>
      <c r="S674" s="35">
        <v>7394700860</v>
      </c>
      <c r="T674" s="36">
        <v>25384727</v>
      </c>
      <c r="U674" s="37">
        <v>996495355</v>
      </c>
      <c r="V674" s="31" t="s">
        <v>3423</v>
      </c>
      <c r="W674" s="31" t="s">
        <v>3298</v>
      </c>
      <c r="X674" s="31" t="s">
        <v>142</v>
      </c>
      <c r="Y674" s="38">
        <v>4211000</v>
      </c>
    </row>
    <row r="675" spans="1:25" ht="90" x14ac:dyDescent="0.25">
      <c r="A675" s="39">
        <v>14691267</v>
      </c>
      <c r="B675" s="40" t="s">
        <v>66</v>
      </c>
      <c r="C675" s="41" t="s">
        <v>3424</v>
      </c>
      <c r="D675" s="40" t="s">
        <v>175</v>
      </c>
      <c r="E675" s="42" t="s">
        <v>3425</v>
      </c>
      <c r="F675" s="42" t="s">
        <v>229</v>
      </c>
      <c r="G675" s="42"/>
      <c r="H675" s="42"/>
      <c r="I675" s="42" t="s">
        <v>80</v>
      </c>
      <c r="J675" s="40" t="s">
        <v>43</v>
      </c>
      <c r="K675" s="43">
        <v>28305</v>
      </c>
      <c r="L675" s="43">
        <v>40380</v>
      </c>
      <c r="M675" s="40">
        <v>30</v>
      </c>
      <c r="N675" s="40" t="s">
        <v>567</v>
      </c>
      <c r="O675" s="33" t="s">
        <v>229</v>
      </c>
      <c r="P675" s="34" t="e">
        <f>CONCATENATE([1]!Tabela_FREQUENCIA_05_01_12[[#This Row],[QUANTITATIVO]]," - ",[1]!Tabela_FREQUENCIA_05_01_12[[#This Row],[GERÊNCIA]])</f>
        <v>#REF!</v>
      </c>
      <c r="Q675" s="40">
        <v>290</v>
      </c>
      <c r="R675" s="40" t="s">
        <v>3426</v>
      </c>
      <c r="S675" s="44">
        <v>25966062838</v>
      </c>
      <c r="T675" s="45">
        <v>39261258</v>
      </c>
      <c r="U675" s="46">
        <v>984608287</v>
      </c>
      <c r="V675" s="42" t="s">
        <v>3427</v>
      </c>
      <c r="W675" s="42" t="s">
        <v>1661</v>
      </c>
      <c r="X675" s="42" t="s">
        <v>64</v>
      </c>
      <c r="Y675" s="47">
        <v>7022070</v>
      </c>
    </row>
    <row r="676" spans="1:25" ht="135" x14ac:dyDescent="0.25">
      <c r="A676" s="28">
        <v>11423274</v>
      </c>
      <c r="B676" s="29" t="s">
        <v>52</v>
      </c>
      <c r="C676" s="30" t="s">
        <v>3428</v>
      </c>
      <c r="D676" s="29" t="s">
        <v>121</v>
      </c>
      <c r="E676" s="31" t="s">
        <v>3429</v>
      </c>
      <c r="F676" s="31" t="s">
        <v>89</v>
      </c>
      <c r="G676" s="31" t="s">
        <v>597</v>
      </c>
      <c r="H676" s="31" t="s">
        <v>598</v>
      </c>
      <c r="I676" s="31" t="s">
        <v>59</v>
      </c>
      <c r="J676" s="29" t="s">
        <v>137</v>
      </c>
      <c r="K676" s="32">
        <v>26633</v>
      </c>
      <c r="L676" s="32">
        <v>36172</v>
      </c>
      <c r="M676" s="29">
        <v>30</v>
      </c>
      <c r="N676" s="29" t="s">
        <v>81</v>
      </c>
      <c r="O676" s="33" t="s">
        <v>89</v>
      </c>
      <c r="P676" s="34" t="e">
        <f>CONCATENATE([1]!Tabela_FREQUENCIA_05_01_12[[#This Row],[QUANTITATIVO]]," - ",[1]!Tabela_FREQUENCIA_05_01_12[[#This Row],[GERÊNCIA]])</f>
        <v>#REF!</v>
      </c>
      <c r="Q676" s="29">
        <v>707</v>
      </c>
      <c r="R676" s="29" t="s">
        <v>3430</v>
      </c>
      <c r="S676" s="35">
        <v>17911130876</v>
      </c>
      <c r="T676" s="36"/>
      <c r="U676" s="37">
        <v>984481399</v>
      </c>
      <c r="V676" s="31" t="s">
        <v>3431</v>
      </c>
      <c r="W676" s="31" t="s">
        <v>1673</v>
      </c>
      <c r="X676" s="31" t="s">
        <v>64</v>
      </c>
      <c r="Y676" s="38">
        <v>7197250</v>
      </c>
    </row>
    <row r="677" spans="1:25" ht="105" x14ac:dyDescent="0.25">
      <c r="A677" s="39">
        <v>15494792</v>
      </c>
      <c r="B677" s="40" t="s">
        <v>52</v>
      </c>
      <c r="C677" s="41" t="s">
        <v>3432</v>
      </c>
      <c r="D677" s="40" t="s">
        <v>175</v>
      </c>
      <c r="E677" s="42" t="s">
        <v>3433</v>
      </c>
      <c r="F677" s="42" t="s">
        <v>268</v>
      </c>
      <c r="G677" s="42" t="s">
        <v>1010</v>
      </c>
      <c r="H677" s="42" t="s">
        <v>1010</v>
      </c>
      <c r="I677" s="42" t="s">
        <v>59</v>
      </c>
      <c r="J677" s="40" t="s">
        <v>43</v>
      </c>
      <c r="K677" s="43">
        <v>28465</v>
      </c>
      <c r="L677" s="43">
        <v>41027</v>
      </c>
      <c r="M677" s="40">
        <v>20</v>
      </c>
      <c r="N677" s="40" t="s">
        <v>1643</v>
      </c>
      <c r="O677" s="33" t="s">
        <v>268</v>
      </c>
      <c r="P677" s="34" t="e">
        <f>CONCATENATE([1]!Tabela_FREQUENCIA_05_01_12[[#This Row],[QUANTITATIVO]]," - ",[1]!Tabela_FREQUENCIA_05_01_12[[#This Row],[GERÊNCIA]])</f>
        <v>#REF!</v>
      </c>
      <c r="Q677" s="40">
        <v>142</v>
      </c>
      <c r="R677" s="40" t="s">
        <v>3434</v>
      </c>
      <c r="S677" s="44">
        <v>30164409890</v>
      </c>
      <c r="T677" s="45">
        <v>49671019</v>
      </c>
      <c r="U677" s="46" t="s">
        <v>3435</v>
      </c>
      <c r="V677" s="42" t="s">
        <v>3436</v>
      </c>
      <c r="W677" s="42" t="s">
        <v>591</v>
      </c>
      <c r="X677" s="42" t="s">
        <v>64</v>
      </c>
      <c r="Y677" s="47" t="s">
        <v>3437</v>
      </c>
    </row>
    <row r="678" spans="1:25" ht="90" x14ac:dyDescent="0.25">
      <c r="A678" s="28">
        <v>11432202</v>
      </c>
      <c r="B678" s="29" t="s">
        <v>52</v>
      </c>
      <c r="C678" s="30" t="s">
        <v>3438</v>
      </c>
      <c r="D678" s="29"/>
      <c r="E678" s="31" t="s">
        <v>3439</v>
      </c>
      <c r="F678" s="31" t="s">
        <v>113</v>
      </c>
      <c r="G678" s="31" t="s">
        <v>184</v>
      </c>
      <c r="H678" s="31" t="s">
        <v>114</v>
      </c>
      <c r="I678" s="31" t="s">
        <v>115</v>
      </c>
      <c r="J678" s="29" t="s">
        <v>43</v>
      </c>
      <c r="K678" s="32">
        <v>26127</v>
      </c>
      <c r="L678" s="32">
        <v>36189</v>
      </c>
      <c r="M678" s="29">
        <v>20</v>
      </c>
      <c r="N678" s="29" t="s">
        <v>3440</v>
      </c>
      <c r="O678" s="33" t="s">
        <v>113</v>
      </c>
      <c r="P678" s="34" t="e">
        <f>CONCATENATE([1]!Tabela_FREQUENCIA_05_01_12[[#This Row],[QUANTITATIVO]]," - ",[1]!Tabela_FREQUENCIA_05_01_12[[#This Row],[GERÊNCIA]])</f>
        <v>#REF!</v>
      </c>
      <c r="Q678" s="29">
        <v>521</v>
      </c>
      <c r="R678" s="29" t="s">
        <v>3441</v>
      </c>
      <c r="S678" s="35">
        <v>12511913801</v>
      </c>
      <c r="T678" s="36">
        <v>27176498</v>
      </c>
      <c r="U678" s="37">
        <v>995170571</v>
      </c>
      <c r="V678" s="31" t="s">
        <v>3442</v>
      </c>
      <c r="W678" s="31" t="s">
        <v>3443</v>
      </c>
      <c r="X678" s="31" t="s">
        <v>142</v>
      </c>
      <c r="Y678" s="38">
        <v>3223110</v>
      </c>
    </row>
    <row r="679" spans="1:25" ht="90" x14ac:dyDescent="0.25">
      <c r="A679" s="39">
        <v>9579205</v>
      </c>
      <c r="B679" s="40" t="s">
        <v>206</v>
      </c>
      <c r="C679" s="41" t="s">
        <v>3444</v>
      </c>
      <c r="D679" s="40"/>
      <c r="E679" s="42" t="s">
        <v>3445</v>
      </c>
      <c r="F679" s="42" t="s">
        <v>268</v>
      </c>
      <c r="G679" s="42" t="s">
        <v>171</v>
      </c>
      <c r="H679" s="42" t="s">
        <v>171</v>
      </c>
      <c r="I679" s="42" t="s">
        <v>80</v>
      </c>
      <c r="J679" s="40" t="s">
        <v>43</v>
      </c>
      <c r="K679" s="43">
        <v>19366</v>
      </c>
      <c r="L679" s="43">
        <v>40308</v>
      </c>
      <c r="M679" s="40">
        <v>24</v>
      </c>
      <c r="N679" s="40" t="s">
        <v>3446</v>
      </c>
      <c r="O679" s="33" t="s">
        <v>268</v>
      </c>
      <c r="P679" s="34" t="e">
        <f>CONCATENATE([1]!Tabela_FREQUENCIA_05_01_12[[#This Row],[QUANTITATIVO]]," - ",[1]!Tabela_FREQUENCIA_05_01_12[[#This Row],[GERÊNCIA]])</f>
        <v>#REF!</v>
      </c>
      <c r="Q679" s="40">
        <v>1047</v>
      </c>
      <c r="R679" s="40" t="s">
        <v>3447</v>
      </c>
      <c r="S679" s="44">
        <v>25716301649</v>
      </c>
      <c r="T679" s="45">
        <v>24433907</v>
      </c>
      <c r="U679" s="46">
        <v>999312085</v>
      </c>
      <c r="V679" s="42" t="s">
        <v>3448</v>
      </c>
      <c r="W679" s="42" t="s">
        <v>3449</v>
      </c>
      <c r="X679" s="42" t="s">
        <v>64</v>
      </c>
      <c r="Y679" s="47">
        <v>7115160</v>
      </c>
    </row>
    <row r="680" spans="1:25" ht="105" x14ac:dyDescent="0.25">
      <c r="A680" s="28">
        <v>11401680</v>
      </c>
      <c r="B680" s="29" t="s">
        <v>52</v>
      </c>
      <c r="C680" s="30" t="s">
        <v>3450</v>
      </c>
      <c r="D680" s="29">
        <v>3</v>
      </c>
      <c r="E680" s="31" t="s">
        <v>3451</v>
      </c>
      <c r="F680" s="31" t="s">
        <v>89</v>
      </c>
      <c r="G680" s="31" t="s">
        <v>851</v>
      </c>
      <c r="H680" s="31" t="s">
        <v>91</v>
      </c>
      <c r="I680" s="31" t="s">
        <v>92</v>
      </c>
      <c r="J680" s="29" t="s">
        <v>137</v>
      </c>
      <c r="K680" s="32">
        <v>20802</v>
      </c>
      <c r="L680" s="32">
        <v>40933</v>
      </c>
      <c r="M680" s="29">
        <v>30</v>
      </c>
      <c r="N680" s="29" t="s">
        <v>93</v>
      </c>
      <c r="O680" s="33" t="s">
        <v>89</v>
      </c>
      <c r="P680" s="34" t="e">
        <f>CONCATENATE([1]!Tabela_FREQUENCIA_05_01_12[[#This Row],[QUANTITATIVO]]," - ",[1]!Tabela_FREQUENCIA_05_01_12[[#This Row],[GERÊNCIA]])</f>
        <v>#REF!</v>
      </c>
      <c r="Q680" s="29">
        <v>680</v>
      </c>
      <c r="R680" s="29" t="s">
        <v>3452</v>
      </c>
      <c r="S680" s="35">
        <v>2753562806</v>
      </c>
      <c r="T680" s="36">
        <v>46553593</v>
      </c>
      <c r="U680" s="37">
        <v>972157243</v>
      </c>
      <c r="V680" s="31" t="s">
        <v>3453</v>
      </c>
      <c r="W680" s="31" t="s">
        <v>3454</v>
      </c>
      <c r="X680" s="31" t="s">
        <v>1129</v>
      </c>
      <c r="Y680" s="38">
        <v>7417320</v>
      </c>
    </row>
    <row r="681" spans="1:25" ht="75" x14ac:dyDescent="0.25">
      <c r="A681" s="39">
        <v>13745591</v>
      </c>
      <c r="B681" s="40" t="s">
        <v>52</v>
      </c>
      <c r="C681" s="41" t="s">
        <v>3455</v>
      </c>
      <c r="D681" s="40" t="s">
        <v>49</v>
      </c>
      <c r="E681" s="42" t="s">
        <v>3456</v>
      </c>
      <c r="F681" s="42" t="s">
        <v>89</v>
      </c>
      <c r="G681" s="42" t="s">
        <v>707</v>
      </c>
      <c r="H681" s="42" t="s">
        <v>91</v>
      </c>
      <c r="I681" s="42" t="s">
        <v>92</v>
      </c>
      <c r="J681" s="40" t="s">
        <v>137</v>
      </c>
      <c r="K681" s="43">
        <v>26248</v>
      </c>
      <c r="L681" s="43">
        <v>39401</v>
      </c>
      <c r="M681" s="40">
        <v>30</v>
      </c>
      <c r="N681" s="40" t="s">
        <v>81</v>
      </c>
      <c r="O681" s="33" t="s">
        <v>89</v>
      </c>
      <c r="P681" s="34" t="e">
        <f>CONCATENATE([1]!Tabela_FREQUENCIA_05_01_12[[#This Row],[QUANTITATIVO]]," - ",[1]!Tabela_FREQUENCIA_05_01_12[[#This Row],[GERÊNCIA]])</f>
        <v>#REF!</v>
      </c>
      <c r="Q681" s="40">
        <v>1136</v>
      </c>
      <c r="R681" s="40" t="s">
        <v>3457</v>
      </c>
      <c r="S681" s="44">
        <v>17909030843</v>
      </c>
      <c r="T681" s="45">
        <v>43786145</v>
      </c>
      <c r="U681" s="46">
        <v>985012747</v>
      </c>
      <c r="V681" s="42" t="s">
        <v>3458</v>
      </c>
      <c r="W681" s="42" t="s">
        <v>2032</v>
      </c>
      <c r="X681" s="42" t="s">
        <v>64</v>
      </c>
      <c r="Y681" s="47">
        <v>7131000</v>
      </c>
    </row>
    <row r="682" spans="1:25" ht="75" x14ac:dyDescent="0.25">
      <c r="A682" s="28">
        <v>15733233</v>
      </c>
      <c r="B682" s="29" t="s">
        <v>52</v>
      </c>
      <c r="C682" s="30" t="s">
        <v>3459</v>
      </c>
      <c r="D682" s="29" t="s">
        <v>206</v>
      </c>
      <c r="E682" s="31" t="s">
        <v>3460</v>
      </c>
      <c r="F682" s="31" t="s">
        <v>268</v>
      </c>
      <c r="G682" s="31" t="s">
        <v>944</v>
      </c>
      <c r="H682" s="31" t="s">
        <v>91</v>
      </c>
      <c r="I682" s="31" t="s">
        <v>92</v>
      </c>
      <c r="J682" s="29" t="s">
        <v>43</v>
      </c>
      <c r="K682" s="32">
        <v>22583</v>
      </c>
      <c r="L682" s="32">
        <v>41141</v>
      </c>
      <c r="M682" s="29">
        <v>20</v>
      </c>
      <c r="N682" s="29" t="s">
        <v>3461</v>
      </c>
      <c r="O682" s="33" t="s">
        <v>268</v>
      </c>
      <c r="P682" s="34" t="e">
        <f>CONCATENATE([1]!Tabela_FREQUENCIA_05_01_12[[#This Row],[QUANTITATIVO]]," - ",[1]!Tabela_FREQUENCIA_05_01_12[[#This Row],[GERÊNCIA]])</f>
        <v>#REF!</v>
      </c>
      <c r="Q682" s="29">
        <v>607</v>
      </c>
      <c r="R682" s="29" t="s">
        <v>3462</v>
      </c>
      <c r="S682" s="35">
        <v>23980001253</v>
      </c>
      <c r="T682" s="36">
        <v>24518657</v>
      </c>
      <c r="U682" s="37">
        <v>997618675</v>
      </c>
      <c r="V682" s="31" t="s">
        <v>3463</v>
      </c>
      <c r="W682" s="31" t="s">
        <v>2338</v>
      </c>
      <c r="X682" s="31" t="s">
        <v>64</v>
      </c>
      <c r="Y682" s="38">
        <v>7063030</v>
      </c>
    </row>
    <row r="683" spans="1:25" ht="60" x14ac:dyDescent="0.25">
      <c r="A683" s="39">
        <v>8647343</v>
      </c>
      <c r="B683" s="40" t="s">
        <v>38</v>
      </c>
      <c r="C683" s="41" t="s">
        <v>3464</v>
      </c>
      <c r="D683" s="40" t="s">
        <v>38</v>
      </c>
      <c r="E683" s="42" t="s">
        <v>3465</v>
      </c>
      <c r="F683" s="42" t="s">
        <v>113</v>
      </c>
      <c r="G683" s="42" t="s">
        <v>184</v>
      </c>
      <c r="H683" s="42" t="s">
        <v>114</v>
      </c>
      <c r="I683" s="42" t="s">
        <v>115</v>
      </c>
      <c r="J683" s="40" t="s">
        <v>43</v>
      </c>
      <c r="K683" s="43">
        <v>25362</v>
      </c>
      <c r="L683" s="43">
        <v>35741</v>
      </c>
      <c r="M683" s="40">
        <v>20</v>
      </c>
      <c r="N683" s="40" t="s">
        <v>356</v>
      </c>
      <c r="O683" s="33" t="s">
        <v>113</v>
      </c>
      <c r="P683" s="34" t="e">
        <f>CONCATENATE([1]!Tabela_FREQUENCIA_05_01_12[[#This Row],[QUANTITATIVO]]," - ",[1]!Tabela_FREQUENCIA_05_01_12[[#This Row],[GERÊNCIA]])</f>
        <v>#REF!</v>
      </c>
      <c r="Q683" s="40">
        <v>611</v>
      </c>
      <c r="R683" s="40" t="s">
        <v>3466</v>
      </c>
      <c r="S683" s="44">
        <v>12799885845</v>
      </c>
      <c r="T683" s="45">
        <v>22540331</v>
      </c>
      <c r="U683" s="46">
        <v>974988760</v>
      </c>
      <c r="V683" s="42" t="s">
        <v>3467</v>
      </c>
      <c r="W683" s="42" t="s">
        <v>3468</v>
      </c>
      <c r="X683" s="42" t="s">
        <v>142</v>
      </c>
      <c r="Y683" s="47">
        <v>3576100</v>
      </c>
    </row>
    <row r="684" spans="1:25" ht="75" x14ac:dyDescent="0.25">
      <c r="A684" s="28">
        <v>8189468</v>
      </c>
      <c r="B684" s="29" t="s">
        <v>38</v>
      </c>
      <c r="C684" s="30" t="s">
        <v>3469</v>
      </c>
      <c r="D684" s="29" t="s">
        <v>38</v>
      </c>
      <c r="E684" s="31" t="s">
        <v>3470</v>
      </c>
      <c r="F684" s="31" t="s">
        <v>40</v>
      </c>
      <c r="G684" s="31" t="s">
        <v>198</v>
      </c>
      <c r="H684" s="31" t="s">
        <v>864</v>
      </c>
      <c r="I684" s="31" t="s">
        <v>92</v>
      </c>
      <c r="J684" s="29" t="s">
        <v>43</v>
      </c>
      <c r="K684" s="32">
        <v>23449</v>
      </c>
      <c r="L684" s="32">
        <v>35317</v>
      </c>
      <c r="M684" s="29">
        <v>20</v>
      </c>
      <c r="N684" s="29" t="s">
        <v>3471</v>
      </c>
      <c r="O684" s="33" t="s">
        <v>40</v>
      </c>
      <c r="P684" s="34" t="e">
        <f>CONCATENATE([1]!Tabela_FREQUENCIA_05_01_12[[#This Row],[QUANTITATIVO]]," - ",[1]!Tabela_FREQUENCIA_05_01_12[[#This Row],[GERÊNCIA]])</f>
        <v>#REF!</v>
      </c>
      <c r="Q684" s="29">
        <v>507</v>
      </c>
      <c r="R684" s="29" t="s">
        <v>3472</v>
      </c>
      <c r="S684" s="35">
        <v>9289231858</v>
      </c>
      <c r="T684" s="36">
        <v>44822148</v>
      </c>
      <c r="U684" s="37">
        <v>987574472</v>
      </c>
      <c r="V684" s="31" t="s">
        <v>3473</v>
      </c>
      <c r="W684" s="31" t="s">
        <v>2779</v>
      </c>
      <c r="X684" s="31" t="s">
        <v>48</v>
      </c>
      <c r="Y684" s="38">
        <v>7600000</v>
      </c>
    </row>
    <row r="685" spans="1:25" ht="75" x14ac:dyDescent="0.25">
      <c r="A685" s="39">
        <v>9938280</v>
      </c>
      <c r="B685" s="40" t="s">
        <v>36</v>
      </c>
      <c r="C685" s="41" t="s">
        <v>3474</v>
      </c>
      <c r="D685" s="40" t="s">
        <v>54</v>
      </c>
      <c r="E685" s="42" t="s">
        <v>3475</v>
      </c>
      <c r="F685" s="42" t="s">
        <v>229</v>
      </c>
      <c r="G685" s="42" t="s">
        <v>236</v>
      </c>
      <c r="H685" s="42" t="s">
        <v>237</v>
      </c>
      <c r="I685" s="42" t="s">
        <v>92</v>
      </c>
      <c r="J685" s="40" t="s">
        <v>137</v>
      </c>
      <c r="K685" s="43">
        <v>24260</v>
      </c>
      <c r="L685" s="43">
        <v>37580</v>
      </c>
      <c r="M685" s="40">
        <v>30</v>
      </c>
      <c r="N685" s="40" t="s">
        <v>294</v>
      </c>
      <c r="O685" s="33" t="s">
        <v>229</v>
      </c>
      <c r="P685" s="34" t="e">
        <f>CONCATENATE([1]!Tabela_FREQUENCIA_05_01_12[[#This Row],[QUANTITATIVO]]," - ",[1]!Tabela_FREQUENCIA_05_01_12[[#This Row],[GERÊNCIA]])</f>
        <v>#REF!</v>
      </c>
      <c r="Q685" s="40">
        <v>1168</v>
      </c>
      <c r="R685" s="40" t="s">
        <v>3476</v>
      </c>
      <c r="S685" s="44">
        <v>9456989844</v>
      </c>
      <c r="T685" s="45">
        <v>27720119</v>
      </c>
      <c r="U685" s="46">
        <v>980518725</v>
      </c>
      <c r="V685" s="42" t="s">
        <v>3477</v>
      </c>
      <c r="W685" s="42" t="s">
        <v>2962</v>
      </c>
      <c r="X685" s="42" t="s">
        <v>64</v>
      </c>
      <c r="Y685" s="47">
        <v>7196240</v>
      </c>
    </row>
    <row r="686" spans="1:25" ht="90" x14ac:dyDescent="0.25">
      <c r="A686" s="28">
        <v>13433799</v>
      </c>
      <c r="B686" s="29" t="s">
        <v>66</v>
      </c>
      <c r="C686" s="30" t="s">
        <v>3478</v>
      </c>
      <c r="D686" s="29" t="s">
        <v>175</v>
      </c>
      <c r="E686" s="31" t="s">
        <v>3479</v>
      </c>
      <c r="F686" s="31" t="s">
        <v>1109</v>
      </c>
      <c r="G686" s="31" t="s">
        <v>739</v>
      </c>
      <c r="H686" s="31" t="s">
        <v>739</v>
      </c>
      <c r="I686" s="31" t="s">
        <v>125</v>
      </c>
      <c r="J686" s="29" t="s">
        <v>1825</v>
      </c>
      <c r="K686" s="32">
        <v>18114</v>
      </c>
      <c r="L686" s="32">
        <v>39101</v>
      </c>
      <c r="M686" s="29">
        <v>30</v>
      </c>
      <c r="N686" s="29" t="s">
        <v>2139</v>
      </c>
      <c r="O686" s="33" t="s">
        <v>220</v>
      </c>
      <c r="P686" s="34" t="e">
        <f>CONCATENATE([1]!Tabela_FREQUENCIA_05_01_12[[#This Row],[QUANTITATIVO]]," - ",[1]!Tabela_FREQUENCIA_05_01_12[[#This Row],[GERÊNCIA]])</f>
        <v>#REF!</v>
      </c>
      <c r="Q686" s="29">
        <v>212</v>
      </c>
      <c r="R686" s="29" t="s">
        <v>3480</v>
      </c>
      <c r="S686" s="35">
        <v>56905874868</v>
      </c>
      <c r="T686" s="36">
        <v>24681757</v>
      </c>
      <c r="U686" s="37">
        <v>981087526</v>
      </c>
      <c r="V686" s="31" t="s">
        <v>3481</v>
      </c>
      <c r="W686" s="31"/>
      <c r="X686" s="31"/>
      <c r="Y686" s="38"/>
    </row>
    <row r="687" spans="1:25" ht="90" x14ac:dyDescent="0.25">
      <c r="A687" s="39">
        <v>14961544</v>
      </c>
      <c r="B687" s="40" t="s">
        <v>52</v>
      </c>
      <c r="C687" s="41" t="s">
        <v>3482</v>
      </c>
      <c r="D687" s="40">
        <v>6</v>
      </c>
      <c r="E687" s="42" t="s">
        <v>3483</v>
      </c>
      <c r="F687" s="42" t="s">
        <v>268</v>
      </c>
      <c r="G687" s="42" t="s">
        <v>1010</v>
      </c>
      <c r="H687" s="42" t="s">
        <v>1010</v>
      </c>
      <c r="I687" s="42" t="s">
        <v>59</v>
      </c>
      <c r="J687" s="40" t="s">
        <v>43</v>
      </c>
      <c r="K687" s="43">
        <v>20142</v>
      </c>
      <c r="L687" s="43">
        <v>40508</v>
      </c>
      <c r="M687" s="40">
        <v>20</v>
      </c>
      <c r="N687" s="40" t="s">
        <v>1793</v>
      </c>
      <c r="O687" s="33" t="s">
        <v>268</v>
      </c>
      <c r="P687" s="34" t="e">
        <f>CONCATENATE([1]!Tabela_FREQUENCIA_05_01_12[[#This Row],[QUANTITATIVO]]," - ",[1]!Tabela_FREQUENCIA_05_01_12[[#This Row],[GERÊNCIA]])</f>
        <v>#REF!</v>
      </c>
      <c r="Q687" s="40">
        <v>1023</v>
      </c>
      <c r="R687" s="40" t="s">
        <v>3484</v>
      </c>
      <c r="S687" s="44">
        <v>1311712836</v>
      </c>
      <c r="T687" s="45">
        <v>29560273</v>
      </c>
      <c r="U687" s="46">
        <v>999384262</v>
      </c>
      <c r="V687" s="42" t="s">
        <v>3485</v>
      </c>
      <c r="W687" s="42" t="s">
        <v>3077</v>
      </c>
      <c r="X687" s="42" t="s">
        <v>142</v>
      </c>
      <c r="Y687" s="47">
        <v>8010240</v>
      </c>
    </row>
    <row r="688" spans="1:25" ht="75" x14ac:dyDescent="0.25">
      <c r="A688" s="28">
        <v>8967271</v>
      </c>
      <c r="B688" s="29" t="s">
        <v>52</v>
      </c>
      <c r="C688" s="30" t="s">
        <v>3486</v>
      </c>
      <c r="D688" s="29" t="s">
        <v>52</v>
      </c>
      <c r="E688" s="31" t="s">
        <v>3487</v>
      </c>
      <c r="F688" s="31" t="s">
        <v>40</v>
      </c>
      <c r="G688" s="31" t="s">
        <v>198</v>
      </c>
      <c r="H688" s="31" t="s">
        <v>864</v>
      </c>
      <c r="I688" s="31" t="s">
        <v>92</v>
      </c>
      <c r="J688" s="29" t="s">
        <v>106</v>
      </c>
      <c r="K688" s="32">
        <v>18455</v>
      </c>
      <c r="L688" s="32">
        <v>34176</v>
      </c>
      <c r="M688" s="29">
        <v>20</v>
      </c>
      <c r="N688" s="29" t="s">
        <v>3488</v>
      </c>
      <c r="O688" s="33" t="s">
        <v>40</v>
      </c>
      <c r="P688" s="34" t="e">
        <f>CONCATENATE([1]!Tabela_FREQUENCIA_05_01_12[[#This Row],[QUANTITATIVO]]," - ",[1]!Tabela_FREQUENCIA_05_01_12[[#This Row],[GERÊNCIA]])</f>
        <v>#REF!</v>
      </c>
      <c r="Q688" s="29">
        <v>335</v>
      </c>
      <c r="R688" s="29" t="s">
        <v>3489</v>
      </c>
      <c r="S688" s="35">
        <v>36371165704</v>
      </c>
      <c r="T688" s="36">
        <v>29509474</v>
      </c>
      <c r="U688" s="37">
        <v>969876579</v>
      </c>
      <c r="V688" s="31" t="s">
        <v>3490</v>
      </c>
      <c r="W688" s="31" t="s">
        <v>1096</v>
      </c>
      <c r="X688" s="31" t="s">
        <v>142</v>
      </c>
      <c r="Y688" s="38">
        <v>2021030</v>
      </c>
    </row>
    <row r="689" spans="1:25" ht="60" x14ac:dyDescent="0.25">
      <c r="A689" s="39">
        <v>16226781</v>
      </c>
      <c r="B689" s="40" t="s">
        <v>52</v>
      </c>
      <c r="C689" s="41" t="s">
        <v>3491</v>
      </c>
      <c r="D689" s="40"/>
      <c r="E689" s="42" t="s">
        <v>3492</v>
      </c>
      <c r="F689" s="42" t="s">
        <v>268</v>
      </c>
      <c r="G689" s="42" t="s">
        <v>342</v>
      </c>
      <c r="H689" s="42" t="s">
        <v>343</v>
      </c>
      <c r="I689" s="42" t="s">
        <v>59</v>
      </c>
      <c r="J689" s="40" t="s">
        <v>43</v>
      </c>
      <c r="K689" s="43">
        <v>21536</v>
      </c>
      <c r="L689" s="43">
        <v>41607</v>
      </c>
      <c r="M689" s="40">
        <v>20</v>
      </c>
      <c r="N689" s="40" t="s">
        <v>3493</v>
      </c>
      <c r="O689" s="33" t="s">
        <v>268</v>
      </c>
      <c r="P689" s="34" t="e">
        <f>CONCATENATE([1]!Tabela_FREQUENCIA_05_01_12[[#This Row],[QUANTITATIVO]]," - ",[1]!Tabela_FREQUENCIA_05_01_12[[#This Row],[GERÊNCIA]])</f>
        <v>#REF!</v>
      </c>
      <c r="Q689" s="40">
        <v>300</v>
      </c>
      <c r="R689" s="40" t="s">
        <v>3494</v>
      </c>
      <c r="S689" s="44">
        <v>16006380404</v>
      </c>
      <c r="T689" s="45">
        <v>26826839</v>
      </c>
      <c r="U689" s="46">
        <v>996897881</v>
      </c>
      <c r="V689" s="42" t="s">
        <v>3495</v>
      </c>
      <c r="W689" s="42" t="s">
        <v>1141</v>
      </c>
      <c r="X689" s="42" t="s">
        <v>142</v>
      </c>
      <c r="Y689" s="47">
        <v>3622000</v>
      </c>
    </row>
    <row r="690" spans="1:25" ht="90" x14ac:dyDescent="0.25">
      <c r="A690" s="28">
        <v>14806976</v>
      </c>
      <c r="B690" s="29" t="s">
        <v>38</v>
      </c>
      <c r="C690" s="30" t="s">
        <v>3496</v>
      </c>
      <c r="D690" s="29" t="s">
        <v>121</v>
      </c>
      <c r="E690" s="31" t="s">
        <v>3497</v>
      </c>
      <c r="F690" s="31" t="s">
        <v>268</v>
      </c>
      <c r="G690" s="31" t="s">
        <v>944</v>
      </c>
      <c r="H690" s="31" t="s">
        <v>945</v>
      </c>
      <c r="I690" s="31" t="s">
        <v>92</v>
      </c>
      <c r="J690" s="29" t="s">
        <v>43</v>
      </c>
      <c r="K690" s="32">
        <v>28443</v>
      </c>
      <c r="L690" s="32">
        <v>41192</v>
      </c>
      <c r="M690" s="29">
        <v>24</v>
      </c>
      <c r="N690" s="29" t="s">
        <v>3498</v>
      </c>
      <c r="O690" s="33" t="s">
        <v>268</v>
      </c>
      <c r="P690" s="34" t="e">
        <f>CONCATENATE([1]!Tabela_FREQUENCIA_05_01_12[[#This Row],[QUANTITATIVO]]," - ",[1]!Tabela_FREQUENCIA_05_01_12[[#This Row],[GERÊNCIA]])</f>
        <v>#REF!</v>
      </c>
      <c r="Q690" s="29">
        <v>1156</v>
      </c>
      <c r="R690" s="29" t="s">
        <v>3499</v>
      </c>
      <c r="S690" s="35">
        <v>24872354893</v>
      </c>
      <c r="T690" s="36">
        <v>29372161</v>
      </c>
      <c r="U690" s="37">
        <v>998599008</v>
      </c>
      <c r="V690" s="31" t="s">
        <v>3500</v>
      </c>
      <c r="W690" s="31" t="s">
        <v>2277</v>
      </c>
      <c r="X690" s="31" t="s">
        <v>64</v>
      </c>
      <c r="Y690" s="38">
        <v>7095070</v>
      </c>
    </row>
    <row r="691" spans="1:25" ht="75" x14ac:dyDescent="0.25">
      <c r="A691" s="39">
        <v>8530944</v>
      </c>
      <c r="B691" s="40" t="s">
        <v>66</v>
      </c>
      <c r="C691" s="41" t="s">
        <v>3501</v>
      </c>
      <c r="D691" s="40"/>
      <c r="E691" s="42" t="s">
        <v>3502</v>
      </c>
      <c r="F691" s="42" t="s">
        <v>229</v>
      </c>
      <c r="G691" s="42" t="s">
        <v>184</v>
      </c>
      <c r="H691" s="42" t="s">
        <v>114</v>
      </c>
      <c r="I691" s="42" t="s">
        <v>115</v>
      </c>
      <c r="J691" s="40" t="s">
        <v>137</v>
      </c>
      <c r="K691" s="43">
        <v>20708</v>
      </c>
      <c r="L691" s="43">
        <v>33935</v>
      </c>
      <c r="M691" s="40">
        <v>30</v>
      </c>
      <c r="N691" s="40" t="s">
        <v>405</v>
      </c>
      <c r="O691" s="33" t="s">
        <v>229</v>
      </c>
      <c r="P691" s="34" t="e">
        <f>CONCATENATE([1]!Tabela_FREQUENCIA_05_01_12[[#This Row],[QUANTITATIVO]]," - ",[1]!Tabela_FREQUENCIA_05_01_12[[#This Row],[GERÊNCIA]])</f>
        <v>#REF!</v>
      </c>
      <c r="Q691" s="40">
        <v>506</v>
      </c>
      <c r="R691" s="40" t="s">
        <v>3503</v>
      </c>
      <c r="S691" s="44">
        <v>86016920878</v>
      </c>
      <c r="T691" s="45">
        <v>24613529</v>
      </c>
      <c r="U691" s="46">
        <v>975491447</v>
      </c>
      <c r="V691" s="42" t="s">
        <v>3504</v>
      </c>
      <c r="W691" s="42" t="s">
        <v>3505</v>
      </c>
      <c r="X691" s="42" t="s">
        <v>64</v>
      </c>
      <c r="Y691" s="47">
        <v>7020020</v>
      </c>
    </row>
    <row r="692" spans="1:25" ht="90" x14ac:dyDescent="0.25">
      <c r="A692" s="28">
        <v>5208427</v>
      </c>
      <c r="B692" s="29" t="s">
        <v>52</v>
      </c>
      <c r="C692" s="30" t="s">
        <v>3506</v>
      </c>
      <c r="D692" s="29" t="s">
        <v>101</v>
      </c>
      <c r="E692" s="31" t="s">
        <v>3507</v>
      </c>
      <c r="F692" s="31" t="s">
        <v>1823</v>
      </c>
      <c r="G692" s="31" t="s">
        <v>820</v>
      </c>
      <c r="H692" s="31" t="s">
        <v>393</v>
      </c>
      <c r="I692" s="31" t="s">
        <v>69</v>
      </c>
      <c r="J692" s="29" t="s">
        <v>43</v>
      </c>
      <c r="K692" s="32">
        <v>23775</v>
      </c>
      <c r="L692" s="32">
        <v>31582</v>
      </c>
      <c r="M692" s="29">
        <v>40</v>
      </c>
      <c r="N692" s="29" t="s">
        <v>153</v>
      </c>
      <c r="O692" s="33" t="s">
        <v>56</v>
      </c>
      <c r="P692" s="34" t="e">
        <f>CONCATENATE([1]!Tabela_FREQUENCIA_05_01_12[[#This Row],[QUANTITATIVO]]," - ",[1]!Tabela_FREQUENCIA_05_01_12[[#This Row],[GERÊNCIA]])</f>
        <v>#REF!</v>
      </c>
      <c r="Q692" s="29">
        <v>296</v>
      </c>
      <c r="R692" s="29" t="s">
        <v>3508</v>
      </c>
      <c r="S692" s="35">
        <v>10853042802</v>
      </c>
      <c r="T692" s="36">
        <v>24212273</v>
      </c>
      <c r="U692" s="37">
        <v>999161971</v>
      </c>
      <c r="V692" s="31" t="s">
        <v>3509</v>
      </c>
      <c r="W692" s="31" t="s">
        <v>156</v>
      </c>
      <c r="X692" s="31" t="s">
        <v>64</v>
      </c>
      <c r="Y692" s="38">
        <v>7040190</v>
      </c>
    </row>
    <row r="693" spans="1:25" ht="105" x14ac:dyDescent="0.25">
      <c r="A693" s="39">
        <v>15598860</v>
      </c>
      <c r="B693" s="40">
        <v>2</v>
      </c>
      <c r="C693" s="41">
        <v>45889695</v>
      </c>
      <c r="D693" s="40">
        <v>0</v>
      </c>
      <c r="E693" s="42" t="s">
        <v>3510</v>
      </c>
      <c r="F693" s="42" t="s">
        <v>78</v>
      </c>
      <c r="G693" s="42" t="s">
        <v>79</v>
      </c>
      <c r="H693" s="42" t="s">
        <v>79</v>
      </c>
      <c r="I693" s="42" t="s">
        <v>80</v>
      </c>
      <c r="J693" s="40" t="s">
        <v>43</v>
      </c>
      <c r="K693" s="43">
        <v>32444</v>
      </c>
      <c r="L693" s="43">
        <v>42256</v>
      </c>
      <c r="M693" s="41">
        <v>30</v>
      </c>
      <c r="N693" s="43" t="s">
        <v>81</v>
      </c>
      <c r="O693" s="33" t="s">
        <v>78</v>
      </c>
      <c r="P693" s="34" t="e">
        <f>CONCATENATE([1]!Tabela_FREQUENCIA_05_01_12[[#This Row],[QUANTITATIVO]]," - ",[1]!Tabela_FREQUENCIA_05_01_12[[#This Row],[GERÊNCIA]])</f>
        <v>#REF!</v>
      </c>
      <c r="Q693" s="41">
        <v>114</v>
      </c>
      <c r="R693" s="40">
        <v>13545200859</v>
      </c>
      <c r="S693" s="44">
        <v>37717530821</v>
      </c>
      <c r="T693" s="45">
        <v>23044730</v>
      </c>
      <c r="U693" s="46">
        <v>987950043</v>
      </c>
      <c r="V693" s="113" t="s">
        <v>3511</v>
      </c>
      <c r="W693" s="42" t="s">
        <v>1754</v>
      </c>
      <c r="X693" s="42" t="s">
        <v>64</v>
      </c>
      <c r="Y693" s="47" t="s">
        <v>3512</v>
      </c>
    </row>
    <row r="694" spans="1:25" ht="120" x14ac:dyDescent="0.25">
      <c r="A694" s="58">
        <v>14887794</v>
      </c>
      <c r="B694" s="49" t="s">
        <v>66</v>
      </c>
      <c r="C694" s="50" t="s">
        <v>3513</v>
      </c>
      <c r="D694" s="49" t="s">
        <v>206</v>
      </c>
      <c r="E694" s="51" t="s">
        <v>3514</v>
      </c>
      <c r="F694" s="51" t="s">
        <v>220</v>
      </c>
      <c r="G694" s="51" t="s">
        <v>145</v>
      </c>
      <c r="H694" s="51" t="s">
        <v>124</v>
      </c>
      <c r="I694" s="51" t="s">
        <v>92</v>
      </c>
      <c r="J694" s="49" t="s">
        <v>43</v>
      </c>
      <c r="K694" s="52">
        <v>23058</v>
      </c>
      <c r="L694" s="52">
        <v>40507</v>
      </c>
      <c r="M694" s="49">
        <v>30</v>
      </c>
      <c r="N694" s="49" t="s">
        <v>567</v>
      </c>
      <c r="O694" s="51" t="s">
        <v>3515</v>
      </c>
      <c r="P694" s="53" t="e">
        <f>CONCATENATE([1]!Tabela_FREQUENCIA_05_01_12[[#This Row],[QUANTITATIVO]]," - ",[1]!Tabela_FREQUENCIA_05_01_12[[#This Row],[GERÊNCIA]])</f>
        <v>#REF!</v>
      </c>
      <c r="Q694" s="49">
        <v>1012</v>
      </c>
      <c r="R694" s="49" t="s">
        <v>3516</v>
      </c>
      <c r="S694" s="54">
        <v>40978257634</v>
      </c>
      <c r="T694" s="55">
        <v>24635708</v>
      </c>
      <c r="U694" s="56">
        <v>963384800</v>
      </c>
      <c r="V694" s="51" t="s">
        <v>3517</v>
      </c>
      <c r="W694" s="51" t="s">
        <v>156</v>
      </c>
      <c r="X694" s="51" t="s">
        <v>64</v>
      </c>
      <c r="Y694" s="57">
        <v>7050020</v>
      </c>
    </row>
    <row r="695" spans="1:25" ht="135" x14ac:dyDescent="0.25">
      <c r="A695" s="58">
        <v>16590132</v>
      </c>
      <c r="B695" s="49">
        <v>1</v>
      </c>
      <c r="C695" s="50">
        <v>34175941</v>
      </c>
      <c r="D695" s="49">
        <v>7</v>
      </c>
      <c r="E695" s="51" t="s">
        <v>3518</v>
      </c>
      <c r="F695" s="51" t="s">
        <v>268</v>
      </c>
      <c r="G695" s="51" t="s">
        <v>171</v>
      </c>
      <c r="H695" s="51" t="s">
        <v>171</v>
      </c>
      <c r="I695" s="51" t="s">
        <v>80</v>
      </c>
      <c r="J695" s="49" t="s">
        <v>1600</v>
      </c>
      <c r="K695" s="52">
        <v>29909</v>
      </c>
      <c r="L695" s="49" t="s">
        <v>3519</v>
      </c>
      <c r="M695" s="49">
        <v>12</v>
      </c>
      <c r="N695" s="49" t="s">
        <v>3520</v>
      </c>
      <c r="O695" s="51" t="s">
        <v>1603</v>
      </c>
      <c r="P695" s="53" t="e">
        <f>CONCATENATE([1]!Tabela_FREQUENCIA_05_01_12[[#This Row],[QUANTITATIVO]]," - ",[1]!Tabela_FREQUENCIA_05_01_12[[#This Row],[GERÊNCIA]])</f>
        <v>#REF!</v>
      </c>
      <c r="Q695" s="50">
        <v>12</v>
      </c>
      <c r="R695" s="49">
        <v>19024467147</v>
      </c>
      <c r="S695" s="54">
        <v>30320382869</v>
      </c>
      <c r="T695" s="55"/>
      <c r="U695" s="56">
        <v>951445684</v>
      </c>
      <c r="V695" s="51" t="s">
        <v>3521</v>
      </c>
      <c r="W695" s="51" t="s">
        <v>756</v>
      </c>
      <c r="X695" s="51" t="s">
        <v>142</v>
      </c>
      <c r="Y695" s="57">
        <v>6020190</v>
      </c>
    </row>
    <row r="696" spans="1:25" ht="105" x14ac:dyDescent="0.25">
      <c r="A696" s="28">
        <v>9133859</v>
      </c>
      <c r="B696" s="29" t="s">
        <v>52</v>
      </c>
      <c r="C696" s="30" t="s">
        <v>3522</v>
      </c>
      <c r="D696" s="29" t="s">
        <v>101</v>
      </c>
      <c r="E696" s="31" t="s">
        <v>3523</v>
      </c>
      <c r="F696" s="31" t="s">
        <v>56</v>
      </c>
      <c r="G696" s="31" t="s">
        <v>2744</v>
      </c>
      <c r="H696" s="31" t="s">
        <v>171</v>
      </c>
      <c r="I696" s="31" t="s">
        <v>80</v>
      </c>
      <c r="J696" s="29" t="s">
        <v>43</v>
      </c>
      <c r="K696" s="32">
        <v>17671</v>
      </c>
      <c r="L696" s="32">
        <v>34313</v>
      </c>
      <c r="M696" s="29">
        <v>40</v>
      </c>
      <c r="N696" s="29" t="s">
        <v>93</v>
      </c>
      <c r="O696" s="33" t="s">
        <v>56</v>
      </c>
      <c r="P696" s="34" t="e">
        <f>CONCATENATE([1]!Tabela_FREQUENCIA_05_01_12[[#This Row],[QUANTITATIVO]]," - ",[1]!Tabela_FREQUENCIA_05_01_12[[#This Row],[GERÊNCIA]])</f>
        <v>#REF!</v>
      </c>
      <c r="Q696" s="29">
        <v>394</v>
      </c>
      <c r="R696" s="29" t="s">
        <v>3524</v>
      </c>
      <c r="S696" s="35">
        <v>19542127391</v>
      </c>
      <c r="T696" s="36">
        <v>24717643</v>
      </c>
      <c r="U696" s="37">
        <v>976547713</v>
      </c>
      <c r="V696" s="31" t="s">
        <v>3525</v>
      </c>
      <c r="W696" s="31" t="s">
        <v>3090</v>
      </c>
      <c r="X696" s="31" t="s">
        <v>64</v>
      </c>
      <c r="Y696" s="38">
        <v>7161150</v>
      </c>
    </row>
    <row r="697" spans="1:25" ht="90" x14ac:dyDescent="0.25">
      <c r="A697" s="39">
        <v>6911560</v>
      </c>
      <c r="B697" s="40" t="s">
        <v>66</v>
      </c>
      <c r="C697" s="41" t="s">
        <v>3526</v>
      </c>
      <c r="D697" s="40" t="s">
        <v>206</v>
      </c>
      <c r="E697" s="42" t="s">
        <v>3527</v>
      </c>
      <c r="F697" s="42" t="s">
        <v>113</v>
      </c>
      <c r="G697" s="42" t="s">
        <v>184</v>
      </c>
      <c r="H697" s="42" t="s">
        <v>114</v>
      </c>
      <c r="I697" s="42" t="s">
        <v>115</v>
      </c>
      <c r="J697" s="40" t="s">
        <v>43</v>
      </c>
      <c r="K697" s="43">
        <v>19458</v>
      </c>
      <c r="L697" s="43">
        <v>31387</v>
      </c>
      <c r="M697" s="40">
        <v>20</v>
      </c>
      <c r="N697" s="40" t="s">
        <v>3528</v>
      </c>
      <c r="O697" s="33" t="s">
        <v>113</v>
      </c>
      <c r="P697" s="34" t="e">
        <f>CONCATENATE([1]!Tabela_FREQUENCIA_05_01_12[[#This Row],[QUANTITATIVO]]," - ",[1]!Tabela_FREQUENCIA_05_01_12[[#This Row],[GERÊNCIA]])</f>
        <v>#REF!</v>
      </c>
      <c r="Q697" s="40">
        <v>494</v>
      </c>
      <c r="R697" s="40" t="s">
        <v>3529</v>
      </c>
      <c r="S697" s="44">
        <v>91765676800</v>
      </c>
      <c r="T697" s="45">
        <v>29737995</v>
      </c>
      <c r="U697" s="46">
        <v>972592773</v>
      </c>
      <c r="V697" s="42" t="s">
        <v>3530</v>
      </c>
      <c r="W697" s="42" t="s">
        <v>3531</v>
      </c>
      <c r="X697" s="42" t="s">
        <v>142</v>
      </c>
      <c r="Y697" s="47">
        <v>2433070</v>
      </c>
    </row>
    <row r="698" spans="1:25" ht="90" x14ac:dyDescent="0.25">
      <c r="A698" s="28">
        <v>16725220</v>
      </c>
      <c r="B698" s="29">
        <v>1</v>
      </c>
      <c r="C698" s="30" t="s">
        <v>3532</v>
      </c>
      <c r="D698" s="29"/>
      <c r="E698" s="31" t="s">
        <v>3533</v>
      </c>
      <c r="F698" s="31" t="s">
        <v>268</v>
      </c>
      <c r="G698" s="31" t="s">
        <v>79</v>
      </c>
      <c r="H698" s="31" t="s">
        <v>79</v>
      </c>
      <c r="I698" s="31" t="s">
        <v>80</v>
      </c>
      <c r="J698" s="29" t="s">
        <v>43</v>
      </c>
      <c r="K698" s="32">
        <v>26136</v>
      </c>
      <c r="L698" s="32">
        <v>42597</v>
      </c>
      <c r="M698" s="30">
        <v>20</v>
      </c>
      <c r="N698" s="190" t="s">
        <v>3315</v>
      </c>
      <c r="O698" s="33" t="s">
        <v>268</v>
      </c>
      <c r="P698" s="34" t="e">
        <f>CONCATENATE([1]!Tabela_FREQUENCIA_05_01_12[[#This Row],[QUANTITATIVO]]," - ",[1]!Tabela_FREQUENCIA_05_01_12[[#This Row],[GERÊNCIA]])</f>
        <v>#REF!</v>
      </c>
      <c r="Q698" s="30">
        <v>51</v>
      </c>
      <c r="R698" s="29">
        <v>12860375343</v>
      </c>
      <c r="S698" s="35">
        <v>92908217600</v>
      </c>
      <c r="T698" s="36">
        <v>24089161</v>
      </c>
      <c r="U698" s="37">
        <v>984201205</v>
      </c>
      <c r="V698" s="97" t="s">
        <v>3534</v>
      </c>
      <c r="W698" s="31" t="s">
        <v>2012</v>
      </c>
      <c r="X698" s="31" t="s">
        <v>64</v>
      </c>
      <c r="Y698" s="38">
        <v>7111040</v>
      </c>
    </row>
    <row r="699" spans="1:25" ht="75" x14ac:dyDescent="0.25">
      <c r="A699" s="39">
        <v>11798403</v>
      </c>
      <c r="B699" s="40" t="s">
        <v>66</v>
      </c>
      <c r="C699" s="41" t="s">
        <v>3535</v>
      </c>
      <c r="D699" s="40" t="s">
        <v>206</v>
      </c>
      <c r="E699" s="42" t="s">
        <v>3536</v>
      </c>
      <c r="F699" s="42" t="s">
        <v>89</v>
      </c>
      <c r="G699" s="42" t="s">
        <v>851</v>
      </c>
      <c r="H699" s="42" t="s">
        <v>3048</v>
      </c>
      <c r="I699" s="42" t="s">
        <v>92</v>
      </c>
      <c r="J699" s="40" t="s">
        <v>137</v>
      </c>
      <c r="K699" s="43">
        <v>29408</v>
      </c>
      <c r="L699" s="43">
        <v>39533</v>
      </c>
      <c r="M699" s="40">
        <v>30</v>
      </c>
      <c r="N699" s="40" t="s">
        <v>81</v>
      </c>
      <c r="O699" s="33" t="s">
        <v>89</v>
      </c>
      <c r="P699" s="34" t="e">
        <f>CONCATENATE([1]!Tabela_FREQUENCIA_05_01_12[[#This Row],[QUANTITATIVO]]," - ",[1]!Tabela_FREQUENCIA_05_01_12[[#This Row],[GERÊNCIA]])</f>
        <v>#REF!</v>
      </c>
      <c r="Q699" s="40">
        <v>973</v>
      </c>
      <c r="R699" s="40" t="s">
        <v>3537</v>
      </c>
      <c r="S699" s="44">
        <v>27482789847</v>
      </c>
      <c r="T699" s="45">
        <v>39436552</v>
      </c>
      <c r="U699" s="46">
        <v>965097256</v>
      </c>
      <c r="V699" s="42" t="s">
        <v>3538</v>
      </c>
      <c r="W699" s="42" t="s">
        <v>957</v>
      </c>
      <c r="X699" s="42" t="s">
        <v>142</v>
      </c>
      <c r="Y699" s="47">
        <v>5187270</v>
      </c>
    </row>
    <row r="700" spans="1:25" ht="105" x14ac:dyDescent="0.25">
      <c r="A700" s="58">
        <v>2986693</v>
      </c>
      <c r="B700" s="49" t="s">
        <v>66</v>
      </c>
      <c r="C700" s="50" t="s">
        <v>3539</v>
      </c>
      <c r="D700" s="49" t="s">
        <v>54</v>
      </c>
      <c r="E700" s="51" t="s">
        <v>3540</v>
      </c>
      <c r="F700" s="51" t="s">
        <v>135</v>
      </c>
      <c r="G700" s="51" t="s">
        <v>362</v>
      </c>
      <c r="H700" s="51" t="s">
        <v>283</v>
      </c>
      <c r="I700" s="51" t="s">
        <v>115</v>
      </c>
      <c r="J700" s="49" t="s">
        <v>43</v>
      </c>
      <c r="K700" s="52">
        <v>19964</v>
      </c>
      <c r="L700" s="52">
        <v>29579</v>
      </c>
      <c r="M700" s="49">
        <v>40</v>
      </c>
      <c r="N700" s="49" t="s">
        <v>93</v>
      </c>
      <c r="O700" s="51" t="s">
        <v>3541</v>
      </c>
      <c r="P700" s="53" t="e">
        <f>CONCATENATE([1]!Tabela_FREQUENCIA_05_01_12[[#This Row],[QUANTITATIVO]]," - ",[1]!Tabela_FREQUENCIA_05_01_12[[#This Row],[GERÊNCIA]])</f>
        <v>#REF!</v>
      </c>
      <c r="Q700" s="49">
        <v>631</v>
      </c>
      <c r="R700" s="49" t="s">
        <v>3542</v>
      </c>
      <c r="S700" s="54">
        <v>92036546820</v>
      </c>
      <c r="T700" s="55">
        <v>22437794</v>
      </c>
      <c r="U700" s="56"/>
      <c r="V700" s="51" t="s">
        <v>3543</v>
      </c>
      <c r="W700" s="51" t="s">
        <v>3544</v>
      </c>
      <c r="X700" s="51" t="s">
        <v>142</v>
      </c>
      <c r="Y700" s="57">
        <v>2230040</v>
      </c>
    </row>
    <row r="701" spans="1:25" ht="105" x14ac:dyDescent="0.25">
      <c r="A701" s="90">
        <v>10299786</v>
      </c>
      <c r="B701" s="91" t="s">
        <v>66</v>
      </c>
      <c r="C701" s="92">
        <v>9025211691</v>
      </c>
      <c r="D701" s="91"/>
      <c r="E701" s="93" t="s">
        <v>3545</v>
      </c>
      <c r="F701" s="93" t="s">
        <v>40</v>
      </c>
      <c r="G701" s="42" t="s">
        <v>184</v>
      </c>
      <c r="H701" s="42" t="s">
        <v>114</v>
      </c>
      <c r="I701" s="93" t="s">
        <v>115</v>
      </c>
      <c r="J701" s="40" t="s">
        <v>137</v>
      </c>
      <c r="K701" s="43">
        <v>22226</v>
      </c>
      <c r="L701" s="43">
        <v>35317</v>
      </c>
      <c r="M701" s="91">
        <v>20</v>
      </c>
      <c r="N701" s="91" t="s">
        <v>3546</v>
      </c>
      <c r="O701" s="94" t="s">
        <v>40</v>
      </c>
      <c r="P701" s="95" t="e">
        <f>CONCATENATE([1]!Tabela_FREQUENCIA_05_01_12[[#This Row],[QUANTITATIVO]]," - ",[1]!Tabela_FREQUENCIA_05_01_12[[#This Row],[GERÊNCIA]])</f>
        <v>#REF!</v>
      </c>
      <c r="Q701" s="40">
        <v>375</v>
      </c>
      <c r="R701" s="40" t="s">
        <v>3547</v>
      </c>
      <c r="S701" s="44">
        <v>34502777072</v>
      </c>
      <c r="T701" s="45">
        <v>44195058</v>
      </c>
      <c r="U701" s="46">
        <v>984413333</v>
      </c>
      <c r="V701" s="42" t="s">
        <v>3548</v>
      </c>
      <c r="W701" s="42" t="s">
        <v>3549</v>
      </c>
      <c r="X701" s="42" t="s">
        <v>48</v>
      </c>
      <c r="Y701" s="47">
        <v>7600000</v>
      </c>
    </row>
    <row r="702" spans="1:25" ht="120" x14ac:dyDescent="0.25">
      <c r="A702" s="58">
        <v>8446647</v>
      </c>
      <c r="B702" s="49" t="s">
        <v>38</v>
      </c>
      <c r="C702" s="50" t="s">
        <v>3550</v>
      </c>
      <c r="D702" s="49" t="s">
        <v>36</v>
      </c>
      <c r="E702" s="51" t="s">
        <v>3551</v>
      </c>
      <c r="F702" s="51" t="s">
        <v>268</v>
      </c>
      <c r="G702" s="51" t="s">
        <v>171</v>
      </c>
      <c r="H702" s="51" t="s">
        <v>171</v>
      </c>
      <c r="I702" s="51" t="s">
        <v>80</v>
      </c>
      <c r="J702" s="49" t="s">
        <v>137</v>
      </c>
      <c r="K702" s="52">
        <v>22309</v>
      </c>
      <c r="L702" s="52">
        <v>39465</v>
      </c>
      <c r="M702" s="49">
        <v>20</v>
      </c>
      <c r="N702" s="49" t="s">
        <v>3552</v>
      </c>
      <c r="O702" s="51" t="s">
        <v>987</v>
      </c>
      <c r="P702" s="53" t="e">
        <f>CONCATENATE([1]!Tabela_FREQUENCIA_05_01_12[[#This Row],[QUANTITATIVO]]," - ",[1]!Tabela_FREQUENCIA_05_01_12[[#This Row],[GERÊNCIA]])</f>
        <v>#REF!</v>
      </c>
      <c r="Q702" s="49">
        <v>959</v>
      </c>
      <c r="R702" s="49" t="s">
        <v>3553</v>
      </c>
      <c r="S702" s="54">
        <v>1564915832</v>
      </c>
      <c r="T702" s="55">
        <v>24821026</v>
      </c>
      <c r="U702" s="56">
        <v>999451772</v>
      </c>
      <c r="V702" s="51" t="s">
        <v>3554</v>
      </c>
      <c r="W702" s="51" t="s">
        <v>1673</v>
      </c>
      <c r="X702" s="51" t="s">
        <v>64</v>
      </c>
      <c r="Y702" s="57">
        <v>7113000</v>
      </c>
    </row>
    <row r="703" spans="1:25" ht="105" x14ac:dyDescent="0.25">
      <c r="A703" s="58">
        <v>15864352</v>
      </c>
      <c r="B703" s="49" t="s">
        <v>66</v>
      </c>
      <c r="C703" s="50" t="s">
        <v>3555</v>
      </c>
      <c r="D703" s="49"/>
      <c r="E703" s="51" t="s">
        <v>3556</v>
      </c>
      <c r="F703" s="51" t="s">
        <v>268</v>
      </c>
      <c r="G703" s="51" t="s">
        <v>342</v>
      </c>
      <c r="H703" s="51" t="s">
        <v>343</v>
      </c>
      <c r="I703" s="51" t="s">
        <v>59</v>
      </c>
      <c r="J703" s="49" t="s">
        <v>43</v>
      </c>
      <c r="K703" s="52">
        <v>27084</v>
      </c>
      <c r="L703" s="52">
        <v>41607</v>
      </c>
      <c r="M703" s="49">
        <v>20</v>
      </c>
      <c r="N703" s="49" t="s">
        <v>3557</v>
      </c>
      <c r="O703" s="51" t="s">
        <v>1813</v>
      </c>
      <c r="P703" s="53" t="e">
        <f>CONCATENATE([1]!Tabela_FREQUENCIA_05_01_12[[#This Row],[QUANTITATIVO]]," - ",[1]!Tabela_FREQUENCIA_05_01_12[[#This Row],[GERÊNCIA]])</f>
        <v>#REF!</v>
      </c>
      <c r="Q703" s="49">
        <v>387</v>
      </c>
      <c r="R703" s="49" t="s">
        <v>3558</v>
      </c>
      <c r="S703" s="54">
        <v>86603426404</v>
      </c>
      <c r="T703" s="55">
        <v>32585052</v>
      </c>
      <c r="U703" s="56"/>
      <c r="V703" s="51" t="s">
        <v>3559</v>
      </c>
      <c r="W703" s="51" t="s">
        <v>3279</v>
      </c>
      <c r="X703" s="51" t="s">
        <v>142</v>
      </c>
      <c r="Y703" s="57">
        <v>1239020</v>
      </c>
    </row>
    <row r="704" spans="1:25" ht="90" x14ac:dyDescent="0.25">
      <c r="A704" s="58">
        <v>7654200</v>
      </c>
      <c r="B704" s="49" t="s">
        <v>52</v>
      </c>
      <c r="C704" s="50" t="s">
        <v>3560</v>
      </c>
      <c r="D704" s="49"/>
      <c r="E704" s="51" t="s">
        <v>3561</v>
      </c>
      <c r="F704" s="51" t="s">
        <v>197</v>
      </c>
      <c r="G704" s="51" t="s">
        <v>463</v>
      </c>
      <c r="H704" s="51" t="s">
        <v>464</v>
      </c>
      <c r="I704" s="51" t="s">
        <v>59</v>
      </c>
      <c r="J704" s="49" t="s">
        <v>106</v>
      </c>
      <c r="K704" s="52">
        <v>17320</v>
      </c>
      <c r="L704" s="52">
        <v>33399</v>
      </c>
      <c r="M704" s="49">
        <v>20</v>
      </c>
      <c r="N704" s="49" t="s">
        <v>3562</v>
      </c>
      <c r="O704" s="51" t="s">
        <v>3563</v>
      </c>
      <c r="P704" s="53" t="e">
        <f>CONCATENATE([1]!Tabela_FREQUENCIA_05_01_12[[#This Row],[QUANTITATIVO]]," - ",[1]!Tabela_FREQUENCIA_05_01_12[[#This Row],[GERÊNCIA]])</f>
        <v>#REF!</v>
      </c>
      <c r="Q704" s="49">
        <v>153</v>
      </c>
      <c r="R704" s="49" t="s">
        <v>3564</v>
      </c>
      <c r="S704" s="54">
        <v>2505541434</v>
      </c>
      <c r="T704" s="55">
        <v>24516537</v>
      </c>
      <c r="U704" s="56">
        <v>994074092</v>
      </c>
      <c r="V704" s="51" t="s">
        <v>3565</v>
      </c>
      <c r="W704" s="51" t="s">
        <v>591</v>
      </c>
      <c r="X704" s="51" t="s">
        <v>64</v>
      </c>
      <c r="Y704" s="57">
        <v>7070030</v>
      </c>
    </row>
    <row r="705" spans="1:25" ht="90" x14ac:dyDescent="0.25">
      <c r="A705" s="39">
        <v>15599796</v>
      </c>
      <c r="B705" s="40" t="s">
        <v>52</v>
      </c>
      <c r="C705" s="41" t="s">
        <v>3566</v>
      </c>
      <c r="D705" s="40" t="s">
        <v>101</v>
      </c>
      <c r="E705" s="42" t="s">
        <v>3567</v>
      </c>
      <c r="F705" s="42" t="s">
        <v>113</v>
      </c>
      <c r="G705" s="42" t="s">
        <v>114</v>
      </c>
      <c r="H705" s="42" t="s">
        <v>114</v>
      </c>
      <c r="I705" s="42" t="s">
        <v>115</v>
      </c>
      <c r="J705" s="40" t="s">
        <v>43</v>
      </c>
      <c r="K705" s="43">
        <v>27815</v>
      </c>
      <c r="L705" s="43">
        <v>41096</v>
      </c>
      <c r="M705" s="40">
        <v>20</v>
      </c>
      <c r="N705" s="115" t="s">
        <v>3568</v>
      </c>
      <c r="O705" s="33" t="s">
        <v>113</v>
      </c>
      <c r="P705" s="34" t="e">
        <f>CONCATENATE([1]!Tabela_FREQUENCIA_05_01_12[[#This Row],[QUANTITATIVO]]," - ",[1]!Tabela_FREQUENCIA_05_01_12[[#This Row],[GERÊNCIA]])</f>
        <v>#REF!</v>
      </c>
      <c r="Q705" s="40">
        <v>94</v>
      </c>
      <c r="R705" s="40" t="s">
        <v>3569</v>
      </c>
      <c r="S705" s="44">
        <v>23163381863</v>
      </c>
      <c r="T705" s="45">
        <v>24435473</v>
      </c>
      <c r="U705" s="46">
        <v>982862861</v>
      </c>
      <c r="V705" s="42" t="s">
        <v>3570</v>
      </c>
      <c r="W705" s="42" t="s">
        <v>3571</v>
      </c>
      <c r="X705" s="42" t="s">
        <v>64</v>
      </c>
      <c r="Y705" s="47">
        <v>7114340</v>
      </c>
    </row>
    <row r="706" spans="1:25" ht="105" x14ac:dyDescent="0.25">
      <c r="A706" s="48">
        <v>9133938</v>
      </c>
      <c r="B706" s="49" t="s">
        <v>52</v>
      </c>
      <c r="C706" s="50" t="s">
        <v>3572</v>
      </c>
      <c r="D706" s="49" t="s">
        <v>49</v>
      </c>
      <c r="E706" s="51" t="s">
        <v>3573</v>
      </c>
      <c r="F706" s="51" t="s">
        <v>89</v>
      </c>
      <c r="G706" s="51" t="s">
        <v>2334</v>
      </c>
      <c r="H706" s="51" t="s">
        <v>2335</v>
      </c>
      <c r="I706" s="51" t="s">
        <v>59</v>
      </c>
      <c r="J706" s="49" t="s">
        <v>43</v>
      </c>
      <c r="K706" s="52">
        <v>21534</v>
      </c>
      <c r="L706" s="52">
        <v>34296</v>
      </c>
      <c r="M706" s="49">
        <v>30</v>
      </c>
      <c r="N706" s="49" t="s">
        <v>60</v>
      </c>
      <c r="O706" s="51" t="s">
        <v>489</v>
      </c>
      <c r="P706" s="53" t="e">
        <f>CONCATENATE([1]!Tabela_FREQUENCIA_05_01_12[[#This Row],[QUANTITATIVO]]," - ",[1]!Tabela_FREQUENCIA_05_01_12[[#This Row],[GERÊNCIA]])</f>
        <v>#REF!</v>
      </c>
      <c r="Q706" s="49">
        <v>386</v>
      </c>
      <c r="R706" s="49" t="s">
        <v>3574</v>
      </c>
      <c r="S706" s="54">
        <v>3266140877</v>
      </c>
      <c r="T706" s="55">
        <v>24794088</v>
      </c>
      <c r="U706" s="56"/>
      <c r="V706" s="51" t="s">
        <v>3575</v>
      </c>
      <c r="W706" s="51" t="s">
        <v>3576</v>
      </c>
      <c r="X706" s="51" t="s">
        <v>64</v>
      </c>
      <c r="Y706" s="57">
        <v>7051230</v>
      </c>
    </row>
    <row r="707" spans="1:25" ht="90" x14ac:dyDescent="0.25">
      <c r="A707" s="39">
        <v>13427817</v>
      </c>
      <c r="B707" s="40" t="s">
        <v>38</v>
      </c>
      <c r="C707" s="41" t="s">
        <v>3577</v>
      </c>
      <c r="D707" s="40" t="s">
        <v>38</v>
      </c>
      <c r="E707" s="42" t="s">
        <v>3578</v>
      </c>
      <c r="F707" s="42" t="s">
        <v>89</v>
      </c>
      <c r="G707" s="42" t="s">
        <v>79</v>
      </c>
      <c r="H707" s="42" t="s">
        <v>79</v>
      </c>
      <c r="I707" s="42" t="s">
        <v>80</v>
      </c>
      <c r="J707" s="40" t="s">
        <v>43</v>
      </c>
      <c r="K707" s="43">
        <v>30686</v>
      </c>
      <c r="L707" s="43">
        <v>39429</v>
      </c>
      <c r="M707" s="40">
        <v>30</v>
      </c>
      <c r="N707" s="40" t="s">
        <v>93</v>
      </c>
      <c r="O707" s="33" t="s">
        <v>89</v>
      </c>
      <c r="P707" s="34" t="e">
        <f>CONCATENATE([1]!Tabela_FREQUENCIA_05_01_12[[#This Row],[QUANTITATIVO]]," - ",[1]!Tabela_FREQUENCIA_05_01_12[[#This Row],[GERÊNCIA]])</f>
        <v>#REF!</v>
      </c>
      <c r="Q707" s="40">
        <v>943</v>
      </c>
      <c r="R707" s="40" t="s">
        <v>3579</v>
      </c>
      <c r="S707" s="44">
        <v>32296443877</v>
      </c>
      <c r="T707" s="45">
        <v>24968532</v>
      </c>
      <c r="U707" s="46">
        <v>970470597</v>
      </c>
      <c r="V707" s="42" t="s">
        <v>3580</v>
      </c>
      <c r="W707" s="42" t="s">
        <v>3284</v>
      </c>
      <c r="X707" s="42" t="s">
        <v>64</v>
      </c>
      <c r="Y707" s="47">
        <v>7243172</v>
      </c>
    </row>
    <row r="708" spans="1:25" ht="90" x14ac:dyDescent="0.25">
      <c r="A708" s="28">
        <v>10509460</v>
      </c>
      <c r="B708" s="29" t="s">
        <v>66</v>
      </c>
      <c r="C708" s="30" t="s">
        <v>3581</v>
      </c>
      <c r="D708" s="29" t="s">
        <v>54</v>
      </c>
      <c r="E708" s="31" t="s">
        <v>3582</v>
      </c>
      <c r="F708" s="31" t="s">
        <v>89</v>
      </c>
      <c r="G708" s="31" t="s">
        <v>1209</v>
      </c>
      <c r="H708" s="31" t="s">
        <v>1209</v>
      </c>
      <c r="I708" s="31" t="s">
        <v>92</v>
      </c>
      <c r="J708" s="29" t="s">
        <v>137</v>
      </c>
      <c r="K708" s="32">
        <v>21865</v>
      </c>
      <c r="L708" s="32">
        <v>36166</v>
      </c>
      <c r="M708" s="29">
        <v>30</v>
      </c>
      <c r="N708" s="29" t="s">
        <v>93</v>
      </c>
      <c r="O708" s="33" t="s">
        <v>89</v>
      </c>
      <c r="P708" s="34" t="e">
        <f>CONCATENATE([1]!Tabela_FREQUENCIA_05_01_12[[#This Row],[QUANTITATIVO]]," - ",[1]!Tabela_FREQUENCIA_05_01_12[[#This Row],[GERÊNCIA]])</f>
        <v>#REF!</v>
      </c>
      <c r="Q708" s="29">
        <v>693</v>
      </c>
      <c r="R708" s="29" t="s">
        <v>3583</v>
      </c>
      <c r="S708" s="35">
        <v>355717808</v>
      </c>
      <c r="T708" s="36">
        <v>981053628</v>
      </c>
      <c r="U708" s="37">
        <v>981053628</v>
      </c>
      <c r="V708" s="31" t="s">
        <v>3584</v>
      </c>
      <c r="W708" s="31" t="s">
        <v>693</v>
      </c>
      <c r="X708" s="31" t="s">
        <v>64</v>
      </c>
      <c r="Y708" s="38">
        <v>7091033</v>
      </c>
    </row>
    <row r="709" spans="1:25" ht="90" x14ac:dyDescent="0.25">
      <c r="A709" s="39">
        <v>5767416</v>
      </c>
      <c r="B709" s="40" t="s">
        <v>38</v>
      </c>
      <c r="C709" s="41" t="s">
        <v>3585</v>
      </c>
      <c r="D709" s="40" t="s">
        <v>52</v>
      </c>
      <c r="E709" s="42" t="s">
        <v>3586</v>
      </c>
      <c r="F709" s="42" t="s">
        <v>135</v>
      </c>
      <c r="G709" s="42" t="s">
        <v>243</v>
      </c>
      <c r="H709" s="42" t="s">
        <v>243</v>
      </c>
      <c r="I709" s="42" t="s">
        <v>42</v>
      </c>
      <c r="J709" s="40" t="s">
        <v>43</v>
      </c>
      <c r="K709" s="43">
        <v>22904</v>
      </c>
      <c r="L709" s="43">
        <v>32031</v>
      </c>
      <c r="M709" s="40">
        <v>30</v>
      </c>
      <c r="N709" s="40" t="s">
        <v>60</v>
      </c>
      <c r="O709" s="33" t="s">
        <v>135</v>
      </c>
      <c r="P709" s="34" t="e">
        <f>CONCATENATE([1]!Tabela_FREQUENCIA_05_01_12[[#This Row],[QUANTITATIVO]]," - ",[1]!Tabela_FREQUENCIA_05_01_12[[#This Row],[GERÊNCIA]])</f>
        <v>#REF!</v>
      </c>
      <c r="Q709" s="40">
        <v>36</v>
      </c>
      <c r="R709" s="40" t="s">
        <v>3587</v>
      </c>
      <c r="S709" s="44">
        <v>5299924852</v>
      </c>
      <c r="T709" s="45">
        <v>20862569</v>
      </c>
      <c r="U709" s="46">
        <v>983459197</v>
      </c>
      <c r="V709" s="42" t="s">
        <v>3588</v>
      </c>
      <c r="W709" s="42" t="s">
        <v>156</v>
      </c>
      <c r="X709" s="42" t="s">
        <v>64</v>
      </c>
      <c r="Y709" s="47">
        <v>7092010</v>
      </c>
    </row>
    <row r="710" spans="1:25" ht="75" x14ac:dyDescent="0.25">
      <c r="A710" s="28">
        <v>9578249</v>
      </c>
      <c r="B710" s="29" t="s">
        <v>52</v>
      </c>
      <c r="C710" s="30" t="s">
        <v>3589</v>
      </c>
      <c r="D710" s="29"/>
      <c r="E710" s="31" t="s">
        <v>3590</v>
      </c>
      <c r="F710" s="31" t="s">
        <v>56</v>
      </c>
      <c r="G710" s="31" t="s">
        <v>283</v>
      </c>
      <c r="H710" s="31" t="s">
        <v>283</v>
      </c>
      <c r="I710" s="31" t="s">
        <v>115</v>
      </c>
      <c r="J710" s="29" t="s">
        <v>43</v>
      </c>
      <c r="K710" s="32">
        <v>24694</v>
      </c>
      <c r="L710" s="32">
        <v>34621</v>
      </c>
      <c r="M710" s="29">
        <v>30</v>
      </c>
      <c r="N710" s="29" t="s">
        <v>81</v>
      </c>
      <c r="O710" s="33" t="s">
        <v>56</v>
      </c>
      <c r="P710" s="34" t="e">
        <f>CONCATENATE([1]!Tabela_FREQUENCIA_05_01_12[[#This Row],[QUANTITATIVO]]," - ",[1]!Tabela_FREQUENCIA_05_01_12[[#This Row],[GERÊNCIA]])</f>
        <v>#REF!</v>
      </c>
      <c r="Q710" s="29">
        <v>787</v>
      </c>
      <c r="R710" s="29" t="s">
        <v>3591</v>
      </c>
      <c r="S710" s="35">
        <v>10855940840</v>
      </c>
      <c r="T710" s="36">
        <v>24212319</v>
      </c>
      <c r="U710" s="37">
        <v>989681000</v>
      </c>
      <c r="V710" s="31" t="s">
        <v>3592</v>
      </c>
      <c r="W710" s="31" t="s">
        <v>1586</v>
      </c>
      <c r="X710" s="31" t="s">
        <v>64</v>
      </c>
      <c r="Y710" s="38">
        <v>7033000</v>
      </c>
    </row>
    <row r="711" spans="1:25" ht="75" x14ac:dyDescent="0.25">
      <c r="A711" s="39">
        <v>9184521</v>
      </c>
      <c r="B711" s="40" t="s">
        <v>38</v>
      </c>
      <c r="C711" s="41" t="s">
        <v>3593</v>
      </c>
      <c r="D711" s="40" t="s">
        <v>49</v>
      </c>
      <c r="E711" s="42" t="s">
        <v>3594</v>
      </c>
      <c r="F711" s="42" t="s">
        <v>89</v>
      </c>
      <c r="G711" s="42" t="s">
        <v>424</v>
      </c>
      <c r="H711" s="42" t="s">
        <v>425</v>
      </c>
      <c r="I711" s="42" t="s">
        <v>59</v>
      </c>
      <c r="J711" s="40" t="s">
        <v>43</v>
      </c>
      <c r="K711" s="43">
        <v>27149</v>
      </c>
      <c r="L711" s="43">
        <v>40400</v>
      </c>
      <c r="M711" s="40">
        <v>30</v>
      </c>
      <c r="N711" s="40" t="s">
        <v>81</v>
      </c>
      <c r="O711" s="33" t="s">
        <v>89</v>
      </c>
      <c r="P711" s="34" t="e">
        <f>CONCATENATE([1]!Tabela_FREQUENCIA_05_01_12[[#This Row],[QUANTITATIVO]]," - ",[1]!Tabela_FREQUENCIA_05_01_12[[#This Row],[GERÊNCIA]])</f>
        <v>#REF!</v>
      </c>
      <c r="Q711" s="40">
        <v>495</v>
      </c>
      <c r="R711" s="40" t="s">
        <v>3595</v>
      </c>
      <c r="S711" s="44">
        <v>14237540855</v>
      </c>
      <c r="T711" s="45">
        <v>25453610</v>
      </c>
      <c r="U711" s="46">
        <v>949542029</v>
      </c>
      <c r="V711" s="42" t="s">
        <v>3596</v>
      </c>
      <c r="W711" s="42" t="s">
        <v>2350</v>
      </c>
      <c r="X711" s="42" t="s">
        <v>142</v>
      </c>
      <c r="Y711" s="47">
        <v>3823030</v>
      </c>
    </row>
    <row r="712" spans="1:25" ht="90" x14ac:dyDescent="0.25">
      <c r="A712" s="28">
        <v>8440645</v>
      </c>
      <c r="B712" s="29" t="s">
        <v>52</v>
      </c>
      <c r="C712" s="30" t="s">
        <v>3597</v>
      </c>
      <c r="D712" s="29"/>
      <c r="E712" s="31" t="s">
        <v>3598</v>
      </c>
      <c r="F712" s="31" t="s">
        <v>103</v>
      </c>
      <c r="G712" s="31" t="s">
        <v>502</v>
      </c>
      <c r="H712" s="31" t="s">
        <v>1733</v>
      </c>
      <c r="I712" s="31" t="s">
        <v>59</v>
      </c>
      <c r="J712" s="29" t="s">
        <v>137</v>
      </c>
      <c r="K712" s="32">
        <v>21313</v>
      </c>
      <c r="L712" s="32">
        <v>33863</v>
      </c>
      <c r="M712" s="29">
        <v>30</v>
      </c>
      <c r="N712" s="29" t="s">
        <v>81</v>
      </c>
      <c r="O712" s="33" t="s">
        <v>103</v>
      </c>
      <c r="P712" s="34" t="e">
        <f>CONCATENATE([1]!Tabela_FREQUENCIA_05_01_12[[#This Row],[QUANTITATIVO]]," - ",[1]!Tabela_FREQUENCIA_05_01_12[[#This Row],[GERÊNCIA]])</f>
        <v>#REF!</v>
      </c>
      <c r="Q712" s="29">
        <v>79</v>
      </c>
      <c r="R712" s="29" t="s">
        <v>3599</v>
      </c>
      <c r="S712" s="35">
        <v>17911228841</v>
      </c>
      <c r="T712" s="36">
        <v>24614345</v>
      </c>
      <c r="U712" s="37">
        <v>963883256</v>
      </c>
      <c r="V712" s="31" t="s">
        <v>3600</v>
      </c>
      <c r="W712" s="31" t="s">
        <v>156</v>
      </c>
      <c r="X712" s="31" t="s">
        <v>64</v>
      </c>
      <c r="Y712" s="38">
        <v>7062010</v>
      </c>
    </row>
    <row r="713" spans="1:25" ht="75" x14ac:dyDescent="0.25">
      <c r="A713" s="39">
        <v>9399150</v>
      </c>
      <c r="B713" s="40" t="s">
        <v>52</v>
      </c>
      <c r="C713" s="41" t="s">
        <v>3601</v>
      </c>
      <c r="D713" s="40" t="s">
        <v>36</v>
      </c>
      <c r="E713" s="42" t="s">
        <v>3602</v>
      </c>
      <c r="F713" s="42" t="s">
        <v>56</v>
      </c>
      <c r="G713" s="42" t="s">
        <v>41</v>
      </c>
      <c r="H713" s="42" t="s">
        <v>41</v>
      </c>
      <c r="I713" s="42" t="s">
        <v>42</v>
      </c>
      <c r="J713" s="40" t="s">
        <v>43</v>
      </c>
      <c r="K713" s="43">
        <v>23905</v>
      </c>
      <c r="L713" s="43">
        <v>34494</v>
      </c>
      <c r="M713" s="40">
        <v>40</v>
      </c>
      <c r="N713" s="40" t="s">
        <v>93</v>
      </c>
      <c r="O713" s="33" t="s">
        <v>56</v>
      </c>
      <c r="P713" s="34" t="e">
        <f>CONCATENATE([1]!Tabela_FREQUENCIA_05_01_12[[#This Row],[QUANTITATIVO]]," - ",[1]!Tabela_FREQUENCIA_05_01_12[[#This Row],[GERÊNCIA]])</f>
        <v>#REF!</v>
      </c>
      <c r="Q713" s="40">
        <v>788</v>
      </c>
      <c r="R713" s="40" t="s">
        <v>3603</v>
      </c>
      <c r="S713" s="44">
        <v>6464761811</v>
      </c>
      <c r="T713" s="45">
        <v>24864526</v>
      </c>
      <c r="U713" s="46"/>
      <c r="V713" s="42" t="s">
        <v>3604</v>
      </c>
      <c r="W713" s="42" t="s">
        <v>128</v>
      </c>
      <c r="X713" s="42" t="s">
        <v>64</v>
      </c>
      <c r="Y713" s="47">
        <v>7244060</v>
      </c>
    </row>
    <row r="714" spans="1:25" ht="90" x14ac:dyDescent="0.25">
      <c r="A714" s="28">
        <v>16636727</v>
      </c>
      <c r="B714" s="29">
        <v>1</v>
      </c>
      <c r="C714" s="30">
        <v>39396492</v>
      </c>
      <c r="D714" s="29">
        <v>9</v>
      </c>
      <c r="E714" s="31" t="s">
        <v>3605</v>
      </c>
      <c r="F714" s="31" t="s">
        <v>220</v>
      </c>
      <c r="G714" s="31" t="s">
        <v>124</v>
      </c>
      <c r="H714" s="31" t="s">
        <v>124</v>
      </c>
      <c r="I714" s="31" t="s">
        <v>92</v>
      </c>
      <c r="J714" s="29" t="s">
        <v>43</v>
      </c>
      <c r="K714" s="32">
        <v>31007</v>
      </c>
      <c r="L714" s="32">
        <v>42209</v>
      </c>
      <c r="M714" s="29">
        <v>30</v>
      </c>
      <c r="N714" s="29" t="s">
        <v>405</v>
      </c>
      <c r="O714" s="33" t="s">
        <v>220</v>
      </c>
      <c r="P714" s="34" t="e">
        <f>CONCATENATE([1]!Tabela_FREQUENCIA_05_01_12[[#This Row],[QUANTITATIVO]]," - ",[1]!Tabela_FREQUENCIA_05_01_12[[#This Row],[GERÊNCIA]])</f>
        <v>#REF!</v>
      </c>
      <c r="Q714" s="29">
        <v>1051</v>
      </c>
      <c r="R714" s="29">
        <v>20608037251</v>
      </c>
      <c r="S714" s="35">
        <v>1704360552</v>
      </c>
      <c r="T714" s="36">
        <v>45743184</v>
      </c>
      <c r="U714" s="37">
        <v>961174551</v>
      </c>
      <c r="V714" s="31" t="s">
        <v>3606</v>
      </c>
      <c r="W714" s="31" t="s">
        <v>2751</v>
      </c>
      <c r="X714" s="31" t="s">
        <v>64</v>
      </c>
      <c r="Y714" s="38">
        <v>7091002</v>
      </c>
    </row>
    <row r="715" spans="1:25" ht="75" x14ac:dyDescent="0.25">
      <c r="A715" s="39">
        <v>10161892</v>
      </c>
      <c r="B715" s="40" t="s">
        <v>66</v>
      </c>
      <c r="C715" s="41" t="s">
        <v>3607</v>
      </c>
      <c r="D715" s="40" t="s">
        <v>49</v>
      </c>
      <c r="E715" s="42" t="s">
        <v>3608</v>
      </c>
      <c r="F715" s="42" t="s">
        <v>89</v>
      </c>
      <c r="G715" s="42" t="s">
        <v>208</v>
      </c>
      <c r="H715" s="42" t="s">
        <v>91</v>
      </c>
      <c r="I715" s="42" t="s">
        <v>92</v>
      </c>
      <c r="J715" s="40" t="s">
        <v>137</v>
      </c>
      <c r="K715" s="43">
        <v>21972</v>
      </c>
      <c r="L715" s="43">
        <v>36168</v>
      </c>
      <c r="M715" s="40">
        <v>30</v>
      </c>
      <c r="N715" s="40" t="s">
        <v>93</v>
      </c>
      <c r="O715" s="33" t="s">
        <v>89</v>
      </c>
      <c r="P715" s="34" t="e">
        <f>CONCATENATE([1]!Tabela_FREQUENCIA_05_01_12[[#This Row],[QUANTITATIVO]]," - ",[1]!Tabela_FREQUENCIA_05_01_12[[#This Row],[GERÊNCIA]])</f>
        <v>#REF!</v>
      </c>
      <c r="Q715" s="40">
        <v>350</v>
      </c>
      <c r="R715" s="40" t="s">
        <v>3609</v>
      </c>
      <c r="S715" s="44">
        <v>2729384839</v>
      </c>
      <c r="T715" s="45">
        <v>24082014</v>
      </c>
      <c r="U715" s="46">
        <v>963655464</v>
      </c>
      <c r="V715" s="42" t="s">
        <v>3610</v>
      </c>
      <c r="W715" s="42" t="s">
        <v>156</v>
      </c>
      <c r="X715" s="42" t="s">
        <v>64</v>
      </c>
      <c r="Y715" s="47">
        <v>7041071</v>
      </c>
    </row>
    <row r="716" spans="1:25" ht="90" x14ac:dyDescent="0.25">
      <c r="A716" s="28">
        <v>12231976</v>
      </c>
      <c r="B716" s="29" t="s">
        <v>52</v>
      </c>
      <c r="C716" s="30" t="s">
        <v>3611</v>
      </c>
      <c r="D716" s="29" t="s">
        <v>49</v>
      </c>
      <c r="E716" s="31" t="s">
        <v>3612</v>
      </c>
      <c r="F716" s="31" t="s">
        <v>89</v>
      </c>
      <c r="G716" s="31" t="s">
        <v>502</v>
      </c>
      <c r="H716" s="31" t="s">
        <v>1010</v>
      </c>
      <c r="I716" s="31" t="s">
        <v>59</v>
      </c>
      <c r="J716" s="29" t="s">
        <v>137</v>
      </c>
      <c r="K716" s="32">
        <v>22819</v>
      </c>
      <c r="L716" s="32">
        <v>37347</v>
      </c>
      <c r="M716" s="29">
        <v>30</v>
      </c>
      <c r="N716" s="29" t="s">
        <v>81</v>
      </c>
      <c r="O716" s="33" t="s">
        <v>89</v>
      </c>
      <c r="P716" s="34" t="e">
        <f>CONCATENATE([1]!Tabela_FREQUENCIA_05_01_12[[#This Row],[QUANTITATIVO]]," - ",[1]!Tabela_FREQUENCIA_05_01_12[[#This Row],[GERÊNCIA]])</f>
        <v>#REF!</v>
      </c>
      <c r="Q716" s="29">
        <v>890</v>
      </c>
      <c r="R716" s="29" t="s">
        <v>3613</v>
      </c>
      <c r="S716" s="35">
        <v>3850999831</v>
      </c>
      <c r="T716" s="36">
        <v>20937880</v>
      </c>
      <c r="U716" s="37">
        <v>976700389</v>
      </c>
      <c r="V716" s="31" t="s">
        <v>3614</v>
      </c>
      <c r="W716" s="31" t="s">
        <v>2108</v>
      </c>
      <c r="X716" s="31" t="s">
        <v>142</v>
      </c>
      <c r="Y716" s="38">
        <v>3425020</v>
      </c>
    </row>
    <row r="717" spans="1:25" ht="90" x14ac:dyDescent="0.25">
      <c r="A717" s="39">
        <v>14968952</v>
      </c>
      <c r="B717" s="40" t="s">
        <v>52</v>
      </c>
      <c r="C717" s="41" t="s">
        <v>3615</v>
      </c>
      <c r="D717" s="40" t="s">
        <v>76</v>
      </c>
      <c r="E717" s="42" t="s">
        <v>3616</v>
      </c>
      <c r="F717" s="42" t="s">
        <v>229</v>
      </c>
      <c r="G717" s="42" t="s">
        <v>171</v>
      </c>
      <c r="H717" s="42" t="s">
        <v>171</v>
      </c>
      <c r="I717" s="42" t="s">
        <v>80</v>
      </c>
      <c r="J717" s="40" t="s">
        <v>43</v>
      </c>
      <c r="K717" s="43">
        <v>29551</v>
      </c>
      <c r="L717" s="43">
        <v>40548</v>
      </c>
      <c r="M717" s="40">
        <v>30</v>
      </c>
      <c r="N717" s="40" t="s">
        <v>93</v>
      </c>
      <c r="O717" s="33" t="s">
        <v>229</v>
      </c>
      <c r="P717" s="34" t="e">
        <f>CONCATENATE([1]!Tabela_FREQUENCIA_05_01_12[[#This Row],[QUANTITATIVO]]," - ",[1]!Tabela_FREQUENCIA_05_01_12[[#This Row],[GERÊNCIA]])</f>
        <v>#REF!</v>
      </c>
      <c r="Q717" s="40">
        <v>1033</v>
      </c>
      <c r="R717" s="40" t="s">
        <v>3617</v>
      </c>
      <c r="S717" s="44">
        <v>28656041878</v>
      </c>
      <c r="T717" s="45">
        <v>24859288</v>
      </c>
      <c r="U717" s="46">
        <v>985014601</v>
      </c>
      <c r="V717" s="42" t="s">
        <v>3618</v>
      </c>
      <c r="W717" s="42" t="s">
        <v>3619</v>
      </c>
      <c r="X717" s="42" t="s">
        <v>64</v>
      </c>
      <c r="Y717" s="47">
        <v>7061032</v>
      </c>
    </row>
    <row r="718" spans="1:25" ht="105" x14ac:dyDescent="0.25">
      <c r="A718" s="28">
        <v>6933956</v>
      </c>
      <c r="B718" s="29" t="s">
        <v>52</v>
      </c>
      <c r="C718" s="30" t="s">
        <v>3620</v>
      </c>
      <c r="D718" s="29">
        <v>2</v>
      </c>
      <c r="E718" s="31" t="s">
        <v>3621</v>
      </c>
      <c r="F718" s="31" t="s">
        <v>197</v>
      </c>
      <c r="G718" s="31" t="s">
        <v>198</v>
      </c>
      <c r="H718" s="31" t="s">
        <v>864</v>
      </c>
      <c r="I718" s="31" t="s">
        <v>92</v>
      </c>
      <c r="J718" s="29" t="s">
        <v>106</v>
      </c>
      <c r="K718" s="32">
        <v>22840</v>
      </c>
      <c r="L718" s="32">
        <v>32735</v>
      </c>
      <c r="M718" s="29">
        <v>20</v>
      </c>
      <c r="N718" s="29" t="s">
        <v>3622</v>
      </c>
      <c r="O718" s="33" t="s">
        <v>197</v>
      </c>
      <c r="P718" s="34" t="e">
        <f>CONCATENATE([1]!Tabela_FREQUENCIA_05_01_12[[#This Row],[QUANTITATIVO]]," - ",[1]!Tabela_FREQUENCIA_05_01_12[[#This Row],[GERÊNCIA]])</f>
        <v>#REF!</v>
      </c>
      <c r="Q718" s="29">
        <v>631</v>
      </c>
      <c r="R718" s="29" t="s">
        <v>3623</v>
      </c>
      <c r="S718" s="35">
        <v>5498656831</v>
      </c>
      <c r="T718" s="36">
        <v>24095725</v>
      </c>
      <c r="U718" s="37">
        <v>993467348</v>
      </c>
      <c r="V718" s="31" t="s">
        <v>3624</v>
      </c>
      <c r="W718" s="31" t="s">
        <v>3625</v>
      </c>
      <c r="X718" s="31" t="s">
        <v>64</v>
      </c>
      <c r="Y718" s="38">
        <v>7093090</v>
      </c>
    </row>
    <row r="719" spans="1:25" ht="120" x14ac:dyDescent="0.25">
      <c r="A719" s="69">
        <v>11828043</v>
      </c>
      <c r="B719" s="70">
        <v>6</v>
      </c>
      <c r="C719" s="71">
        <v>11108234</v>
      </c>
      <c r="D719" s="70">
        <v>1</v>
      </c>
      <c r="E719" s="72" t="s">
        <v>3626</v>
      </c>
      <c r="F719" s="72" t="s">
        <v>268</v>
      </c>
      <c r="G719" s="72"/>
      <c r="H719" s="72"/>
      <c r="I719" s="72" t="s">
        <v>80</v>
      </c>
      <c r="J719" s="70" t="s">
        <v>43</v>
      </c>
      <c r="K719" s="73"/>
      <c r="L719" s="73"/>
      <c r="M719" s="70"/>
      <c r="N719" s="70"/>
      <c r="O719" s="51" t="s">
        <v>987</v>
      </c>
      <c r="P719" s="53" t="e">
        <f>CONCATENATE([1]!Tabela_FREQUENCIA_05_01_12[[#This Row],[QUANTITATIVO]]," - ",[1]!Tabela_FREQUENCIA_05_01_12[[#This Row],[GERÊNCIA]])</f>
        <v>#REF!</v>
      </c>
      <c r="Q719" s="70"/>
      <c r="R719" s="70"/>
      <c r="S719" s="75"/>
      <c r="T719" s="76"/>
      <c r="U719" s="77"/>
      <c r="V719" s="72"/>
      <c r="W719" s="72"/>
      <c r="X719" s="72"/>
      <c r="Y719" s="78"/>
    </row>
    <row r="720" spans="1:25" ht="90" x14ac:dyDescent="0.25">
      <c r="A720" s="28">
        <v>11432214</v>
      </c>
      <c r="B720" s="29" t="s">
        <v>52</v>
      </c>
      <c r="C720" s="30" t="s">
        <v>3627</v>
      </c>
      <c r="D720" s="29" t="s">
        <v>38</v>
      </c>
      <c r="E720" s="31" t="s">
        <v>3628</v>
      </c>
      <c r="F720" s="31" t="s">
        <v>40</v>
      </c>
      <c r="G720" s="31" t="s">
        <v>171</v>
      </c>
      <c r="H720" s="31" t="s">
        <v>171</v>
      </c>
      <c r="I720" s="31" t="s">
        <v>80</v>
      </c>
      <c r="J720" s="29" t="s">
        <v>137</v>
      </c>
      <c r="K720" s="32">
        <v>25338</v>
      </c>
      <c r="L720" s="32">
        <v>36174</v>
      </c>
      <c r="M720" s="29">
        <v>20</v>
      </c>
      <c r="N720" s="29" t="s">
        <v>1683</v>
      </c>
      <c r="O720" s="33" t="s">
        <v>40</v>
      </c>
      <c r="P720" s="34" t="e">
        <f>CONCATENATE([1]!Tabela_FREQUENCIA_05_01_12[[#This Row],[QUANTITATIVO]]," - ",[1]!Tabela_FREQUENCIA_05_01_12[[#This Row],[GERÊNCIA]])</f>
        <v>#REF!</v>
      </c>
      <c r="Q720" s="29">
        <v>711</v>
      </c>
      <c r="R720" s="29" t="s">
        <v>3629</v>
      </c>
      <c r="S720" s="35">
        <v>12643542827</v>
      </c>
      <c r="T720" s="36">
        <v>26722456</v>
      </c>
      <c r="U720" s="37">
        <v>992650020</v>
      </c>
      <c r="V720" s="31" t="s">
        <v>3630</v>
      </c>
      <c r="W720" s="31" t="s">
        <v>3631</v>
      </c>
      <c r="X720" s="31" t="s">
        <v>142</v>
      </c>
      <c r="Y720" s="38">
        <v>3413030</v>
      </c>
    </row>
    <row r="721" spans="1:25" ht="90" x14ac:dyDescent="0.25">
      <c r="A721" s="39">
        <v>11432214</v>
      </c>
      <c r="B721" s="40" t="s">
        <v>38</v>
      </c>
      <c r="C721" s="41" t="s">
        <v>3627</v>
      </c>
      <c r="D721" s="40" t="s">
        <v>38</v>
      </c>
      <c r="E721" s="42" t="s">
        <v>3632</v>
      </c>
      <c r="F721" s="42" t="s">
        <v>268</v>
      </c>
      <c r="G721" s="42" t="s">
        <v>463</v>
      </c>
      <c r="H721" s="42" t="s">
        <v>463</v>
      </c>
      <c r="I721" s="42" t="s">
        <v>59</v>
      </c>
      <c r="J721" s="40" t="s">
        <v>137</v>
      </c>
      <c r="K721" s="43">
        <v>25338</v>
      </c>
      <c r="L721" s="43">
        <v>37324</v>
      </c>
      <c r="M721" s="40">
        <v>20</v>
      </c>
      <c r="N721" s="40" t="s">
        <v>3633</v>
      </c>
      <c r="O721" s="33" t="s">
        <v>268</v>
      </c>
      <c r="P721" s="34" t="e">
        <f>CONCATENATE([1]!Tabela_FREQUENCIA_05_01_12[[#This Row],[QUANTITATIVO]]," - ",[1]!Tabela_FREQUENCIA_05_01_12[[#This Row],[GERÊNCIA]])</f>
        <v>#REF!</v>
      </c>
      <c r="Q721" s="40">
        <v>509</v>
      </c>
      <c r="R721" s="40" t="s">
        <v>3634</v>
      </c>
      <c r="S721" s="44">
        <v>12643542827</v>
      </c>
      <c r="T721" s="45">
        <v>26722456</v>
      </c>
      <c r="U721" s="46">
        <v>992650020</v>
      </c>
      <c r="V721" s="42" t="s">
        <v>3630</v>
      </c>
      <c r="W721" s="42" t="s">
        <v>3631</v>
      </c>
      <c r="X721" s="42" t="s">
        <v>142</v>
      </c>
      <c r="Y721" s="47">
        <v>3413030</v>
      </c>
    </row>
    <row r="722" spans="1:25" ht="105" x14ac:dyDescent="0.25">
      <c r="A722" s="28">
        <v>14870733</v>
      </c>
      <c r="B722" s="29" t="s">
        <v>66</v>
      </c>
      <c r="C722" s="30" t="s">
        <v>3635</v>
      </c>
      <c r="D722" s="29" t="s">
        <v>76</v>
      </c>
      <c r="E722" s="31" t="s">
        <v>3636</v>
      </c>
      <c r="F722" s="31" t="s">
        <v>220</v>
      </c>
      <c r="G722" s="31"/>
      <c r="H722" s="31"/>
      <c r="I722" s="31" t="s">
        <v>80</v>
      </c>
      <c r="J722" s="29" t="s">
        <v>43</v>
      </c>
      <c r="K722" s="32">
        <v>28473</v>
      </c>
      <c r="L722" s="32">
        <v>40507</v>
      </c>
      <c r="M722" s="29">
        <v>30</v>
      </c>
      <c r="N722" s="29" t="s">
        <v>405</v>
      </c>
      <c r="O722" s="33" t="s">
        <v>220</v>
      </c>
      <c r="P722" s="34" t="e">
        <f>CONCATENATE([1]!Tabela_FREQUENCIA_05_01_12[[#This Row],[QUANTITATIVO]]," - ",[1]!Tabela_FREQUENCIA_05_01_12[[#This Row],[GERÊNCIA]])</f>
        <v>#REF!</v>
      </c>
      <c r="Q722" s="29">
        <v>1010</v>
      </c>
      <c r="R722" s="29" t="s">
        <v>3637</v>
      </c>
      <c r="S722" s="35">
        <v>25191737857</v>
      </c>
      <c r="T722" s="36">
        <v>24867275</v>
      </c>
      <c r="U722" s="37">
        <v>982760674</v>
      </c>
      <c r="V722" s="31" t="s">
        <v>3638</v>
      </c>
      <c r="W722" s="31" t="s">
        <v>141</v>
      </c>
      <c r="X722" s="31" t="s">
        <v>64</v>
      </c>
      <c r="Y722" s="38">
        <v>7270395</v>
      </c>
    </row>
    <row r="723" spans="1:25" ht="90" x14ac:dyDescent="0.25">
      <c r="A723" s="39">
        <v>12169511</v>
      </c>
      <c r="B723" s="40" t="s">
        <v>38</v>
      </c>
      <c r="C723" s="41" t="s">
        <v>3639</v>
      </c>
      <c r="D723" s="40" t="s">
        <v>121</v>
      </c>
      <c r="E723" s="42" t="s">
        <v>3640</v>
      </c>
      <c r="F723" s="42" t="s">
        <v>1138</v>
      </c>
      <c r="G723" s="42" t="s">
        <v>544</v>
      </c>
      <c r="H723" s="42" t="s">
        <v>544</v>
      </c>
      <c r="I723" s="42" t="s">
        <v>115</v>
      </c>
      <c r="J723" s="40" t="s">
        <v>43</v>
      </c>
      <c r="K723" s="43">
        <v>25627</v>
      </c>
      <c r="L723" s="43">
        <v>40561</v>
      </c>
      <c r="M723" s="40">
        <v>30</v>
      </c>
      <c r="N723" s="40" t="s">
        <v>3641</v>
      </c>
      <c r="O723" s="33" t="s">
        <v>1138</v>
      </c>
      <c r="P723" s="34" t="e">
        <f>CONCATENATE([1]!Tabela_FREQUENCIA_05_01_12[[#This Row],[QUANTITATIVO]]," - ",[1]!Tabela_FREQUENCIA_05_01_12[[#This Row],[GERÊNCIA]])</f>
        <v>#REF!</v>
      </c>
      <c r="Q723" s="40">
        <v>1058</v>
      </c>
      <c r="R723" s="40" t="s">
        <v>3642</v>
      </c>
      <c r="S723" s="44">
        <v>15179652847</v>
      </c>
      <c r="T723" s="45">
        <v>20376861</v>
      </c>
      <c r="U723" s="46">
        <v>986201681</v>
      </c>
      <c r="V723" s="42" t="s">
        <v>3643</v>
      </c>
      <c r="W723" s="42" t="s">
        <v>886</v>
      </c>
      <c r="X723" s="42" t="s">
        <v>142</v>
      </c>
      <c r="Y723" s="47">
        <v>8040250</v>
      </c>
    </row>
    <row r="724" spans="1:25" ht="90" x14ac:dyDescent="0.25">
      <c r="A724" s="28">
        <v>7795518</v>
      </c>
      <c r="B724" s="29" t="s">
        <v>66</v>
      </c>
      <c r="C724" s="30" t="s">
        <v>3644</v>
      </c>
      <c r="D724" s="29">
        <v>5</v>
      </c>
      <c r="E724" s="31" t="s">
        <v>3645</v>
      </c>
      <c r="F724" s="31" t="s">
        <v>1355</v>
      </c>
      <c r="G724" s="31" t="s">
        <v>544</v>
      </c>
      <c r="H724" s="31" t="s">
        <v>864</v>
      </c>
      <c r="I724" s="31" t="s">
        <v>92</v>
      </c>
      <c r="J724" s="29" t="s">
        <v>43</v>
      </c>
      <c r="K724" s="32">
        <v>23046</v>
      </c>
      <c r="L724" s="32">
        <v>39517</v>
      </c>
      <c r="M724" s="29">
        <v>30</v>
      </c>
      <c r="N724" s="29" t="s">
        <v>871</v>
      </c>
      <c r="O724" s="33" t="s">
        <v>1355</v>
      </c>
      <c r="P724" s="34" t="e">
        <f>CONCATENATE([1]!Tabela_FREQUENCIA_05_01_12[[#This Row],[QUANTITATIVO]]," - ",[1]!Tabela_FREQUENCIA_05_01_12[[#This Row],[GERÊNCIA]])</f>
        <v>#REF!</v>
      </c>
      <c r="Q724" s="29">
        <v>168</v>
      </c>
      <c r="R724" s="29" t="s">
        <v>3646</v>
      </c>
      <c r="S724" s="35">
        <v>4170242823</v>
      </c>
      <c r="T724" s="36">
        <v>24689101</v>
      </c>
      <c r="U724" s="37">
        <v>992225148</v>
      </c>
      <c r="V724" s="31" t="s">
        <v>3647</v>
      </c>
      <c r="W724" s="31" t="s">
        <v>1673</v>
      </c>
      <c r="X724" s="31" t="s">
        <v>64</v>
      </c>
      <c r="Y724" s="38">
        <v>7130030</v>
      </c>
    </row>
    <row r="725" spans="1:25" ht="90" x14ac:dyDescent="0.25">
      <c r="A725" s="39">
        <v>10507206</v>
      </c>
      <c r="B725" s="40" t="s">
        <v>38</v>
      </c>
      <c r="C725" s="41">
        <v>58949538</v>
      </c>
      <c r="D725" s="40">
        <v>0</v>
      </c>
      <c r="E725" s="42" t="s">
        <v>3648</v>
      </c>
      <c r="F725" s="42" t="s">
        <v>89</v>
      </c>
      <c r="G725" s="42" t="s">
        <v>171</v>
      </c>
      <c r="H725" s="42" t="s">
        <v>171</v>
      </c>
      <c r="I725" s="42" t="s">
        <v>80</v>
      </c>
      <c r="J725" s="40" t="s">
        <v>137</v>
      </c>
      <c r="K725" s="43">
        <v>22534</v>
      </c>
      <c r="L725" s="43">
        <v>35564</v>
      </c>
      <c r="M725" s="40">
        <v>30</v>
      </c>
      <c r="N725" s="40" t="s">
        <v>93</v>
      </c>
      <c r="O725" s="33" t="s">
        <v>89</v>
      </c>
      <c r="P725" s="34" t="e">
        <f>CONCATENATE([1]!Tabela_FREQUENCIA_05_01_12[[#This Row],[QUANTITATIVO]]," - ",[1]!Tabela_FREQUENCIA_05_01_12[[#This Row],[GERÊNCIA]])</f>
        <v>#REF!</v>
      </c>
      <c r="Q725" s="40">
        <v>89</v>
      </c>
      <c r="R725" s="40" t="s">
        <v>3649</v>
      </c>
      <c r="S725" s="44">
        <v>20998490130</v>
      </c>
      <c r="T725" s="45">
        <v>24678331</v>
      </c>
      <c r="U725" s="46">
        <v>982995440</v>
      </c>
      <c r="V725" s="42" t="s">
        <v>3650</v>
      </c>
      <c r="W725" s="42" t="s">
        <v>698</v>
      </c>
      <c r="X725" s="42" t="s">
        <v>64</v>
      </c>
      <c r="Y725" s="47">
        <v>7162320</v>
      </c>
    </row>
    <row r="726" spans="1:25" ht="105" x14ac:dyDescent="0.25">
      <c r="A726" s="98">
        <v>7283878</v>
      </c>
      <c r="B726" s="99" t="s">
        <v>38</v>
      </c>
      <c r="C726" s="100" t="s">
        <v>3651</v>
      </c>
      <c r="D726" s="99" t="s">
        <v>49</v>
      </c>
      <c r="E726" s="101" t="s">
        <v>3652</v>
      </c>
      <c r="F726" s="101" t="s">
        <v>56</v>
      </c>
      <c r="G726" s="101" t="s">
        <v>783</v>
      </c>
      <c r="H726" s="101" t="s">
        <v>783</v>
      </c>
      <c r="I726" s="101" t="s">
        <v>223</v>
      </c>
      <c r="J726" s="99" t="s">
        <v>43</v>
      </c>
      <c r="K726" s="117">
        <v>25973</v>
      </c>
      <c r="L726" s="117">
        <v>32647</v>
      </c>
      <c r="M726" s="99">
        <v>30</v>
      </c>
      <c r="N726" s="99" t="s">
        <v>60</v>
      </c>
      <c r="O726" s="94" t="s">
        <v>56</v>
      </c>
      <c r="P726" s="95" t="e">
        <f>CONCATENATE([1]!Tabela_FREQUENCIA_05_01_12[[#This Row],[QUANTITATIVO]]," - ",[1]!Tabela_FREQUENCIA_05_01_12[[#This Row],[GERÊNCIA]])</f>
        <v>#REF!</v>
      </c>
      <c r="Q726" s="99">
        <v>789</v>
      </c>
      <c r="R726" s="99" t="s">
        <v>3653</v>
      </c>
      <c r="S726" s="191">
        <v>14525347805</v>
      </c>
      <c r="T726" s="192">
        <v>20868049</v>
      </c>
      <c r="U726" s="193">
        <v>969911971</v>
      </c>
      <c r="V726" s="101" t="s">
        <v>3654</v>
      </c>
      <c r="W726" s="31" t="s">
        <v>63</v>
      </c>
      <c r="X726" s="101" t="s">
        <v>64</v>
      </c>
      <c r="Y726" s="194">
        <v>7054110</v>
      </c>
    </row>
    <row r="727" spans="1:25" ht="75" x14ac:dyDescent="0.25">
      <c r="A727" s="39">
        <v>11588731</v>
      </c>
      <c r="B727" s="40" t="s">
        <v>52</v>
      </c>
      <c r="C727" s="41" t="s">
        <v>3655</v>
      </c>
      <c r="D727" s="40" t="s">
        <v>38</v>
      </c>
      <c r="E727" s="42" t="s">
        <v>3656</v>
      </c>
      <c r="F727" s="42" t="s">
        <v>89</v>
      </c>
      <c r="G727" s="42" t="s">
        <v>3029</v>
      </c>
      <c r="H727" s="42" t="s">
        <v>945</v>
      </c>
      <c r="I727" s="42" t="s">
        <v>92</v>
      </c>
      <c r="J727" s="40" t="s">
        <v>137</v>
      </c>
      <c r="K727" s="43">
        <v>26519</v>
      </c>
      <c r="L727" s="43">
        <v>36346</v>
      </c>
      <c r="M727" s="40">
        <v>30</v>
      </c>
      <c r="N727" s="40" t="s">
        <v>405</v>
      </c>
      <c r="O727" s="33" t="s">
        <v>89</v>
      </c>
      <c r="P727" s="34" t="e">
        <f>CONCATENATE([1]!Tabela_FREQUENCIA_05_01_12[[#This Row],[QUANTITATIVO]]," - ",[1]!Tabela_FREQUENCIA_05_01_12[[#This Row],[GERÊNCIA]])</f>
        <v>#REF!</v>
      </c>
      <c r="Q727" s="40">
        <v>732</v>
      </c>
      <c r="R727" s="40" t="s">
        <v>3657</v>
      </c>
      <c r="S727" s="44">
        <v>12321005874</v>
      </c>
      <c r="T727" s="45">
        <v>24063133</v>
      </c>
      <c r="U727" s="46">
        <v>954469539</v>
      </c>
      <c r="V727" s="42" t="s">
        <v>3658</v>
      </c>
      <c r="W727" s="42" t="s">
        <v>444</v>
      </c>
      <c r="X727" s="42" t="s">
        <v>64</v>
      </c>
      <c r="Y727" s="47">
        <v>7124230</v>
      </c>
    </row>
    <row r="728" spans="1:25" ht="90" x14ac:dyDescent="0.25">
      <c r="A728" s="28">
        <v>16504951</v>
      </c>
      <c r="B728" s="29" t="s">
        <v>52</v>
      </c>
      <c r="C728" s="30" t="s">
        <v>3659</v>
      </c>
      <c r="D728" s="29" t="s">
        <v>76</v>
      </c>
      <c r="E728" s="31" t="s">
        <v>3660</v>
      </c>
      <c r="F728" s="31" t="s">
        <v>229</v>
      </c>
      <c r="G728" s="31" t="s">
        <v>79</v>
      </c>
      <c r="H728" s="31" t="s">
        <v>79</v>
      </c>
      <c r="I728" s="31" t="s">
        <v>80</v>
      </c>
      <c r="J728" s="29" t="s">
        <v>43</v>
      </c>
      <c r="K728" s="32">
        <v>27901</v>
      </c>
      <c r="L728" s="32">
        <v>41988</v>
      </c>
      <c r="M728" s="29">
        <v>30</v>
      </c>
      <c r="N728" s="29" t="s">
        <v>60</v>
      </c>
      <c r="O728" s="33" t="s">
        <v>229</v>
      </c>
      <c r="P728" s="34" t="e">
        <f>CONCATENATE([1]!Tabela_FREQUENCIA_05_01_12[[#This Row],[QUANTITATIVO]]," - ",[1]!Tabela_FREQUENCIA_05_01_12[[#This Row],[GERÊNCIA]])</f>
        <v>#REF!</v>
      </c>
      <c r="Q728" s="29">
        <v>849</v>
      </c>
      <c r="R728" s="29" t="s">
        <v>3661</v>
      </c>
      <c r="S728" s="35">
        <v>24917576806</v>
      </c>
      <c r="T728" s="36">
        <v>24461929</v>
      </c>
      <c r="U728" s="37" t="s">
        <v>3662</v>
      </c>
      <c r="V728" s="31" t="s">
        <v>3663</v>
      </c>
      <c r="W728" s="31" t="s">
        <v>1173</v>
      </c>
      <c r="X728" s="31" t="s">
        <v>64</v>
      </c>
      <c r="Y728" s="38">
        <v>7182150</v>
      </c>
    </row>
    <row r="729" spans="1:25" ht="75" x14ac:dyDescent="0.25">
      <c r="A729" s="39">
        <v>12388233</v>
      </c>
      <c r="B729" s="40" t="s">
        <v>66</v>
      </c>
      <c r="C729" s="41" t="s">
        <v>3664</v>
      </c>
      <c r="D729" s="40" t="s">
        <v>175</v>
      </c>
      <c r="E729" s="42" t="s">
        <v>3665</v>
      </c>
      <c r="F729" s="42" t="s">
        <v>229</v>
      </c>
      <c r="G729" s="42"/>
      <c r="H729" s="42"/>
      <c r="I729" s="42" t="s">
        <v>125</v>
      </c>
      <c r="J729" s="40" t="s">
        <v>43</v>
      </c>
      <c r="K729" s="43">
        <v>27138</v>
      </c>
      <c r="L729" s="43">
        <v>41988</v>
      </c>
      <c r="M729" s="40">
        <v>30</v>
      </c>
      <c r="N729" s="40" t="s">
        <v>294</v>
      </c>
      <c r="O729" s="33" t="s">
        <v>229</v>
      </c>
      <c r="P729" s="34" t="e">
        <f>CONCATENATE([1]!Tabela_FREQUENCIA_05_01_12[[#This Row],[QUANTITATIVO]]," - ",[1]!Tabela_FREQUENCIA_05_01_12[[#This Row],[GERÊNCIA]])</f>
        <v>#REF!</v>
      </c>
      <c r="Q729" s="40">
        <v>866</v>
      </c>
      <c r="R729" s="40" t="s">
        <v>3666</v>
      </c>
      <c r="S729" s="44">
        <v>14677140898</v>
      </c>
      <c r="T729" s="45">
        <v>20580644</v>
      </c>
      <c r="U729" s="46" t="s">
        <v>3667</v>
      </c>
      <c r="V729" s="42" t="s">
        <v>3668</v>
      </c>
      <c r="W729" s="42" t="s">
        <v>3669</v>
      </c>
      <c r="X729" s="42" t="s">
        <v>142</v>
      </c>
      <c r="Y729" s="47">
        <v>8061300</v>
      </c>
    </row>
    <row r="730" spans="1:25" ht="75" x14ac:dyDescent="0.25">
      <c r="A730" s="28">
        <v>11458161</v>
      </c>
      <c r="B730" s="29" t="s">
        <v>52</v>
      </c>
      <c r="C730" s="30" t="s">
        <v>3670</v>
      </c>
      <c r="D730" s="29" t="s">
        <v>36</v>
      </c>
      <c r="E730" s="31" t="s">
        <v>3671</v>
      </c>
      <c r="F730" s="31" t="s">
        <v>89</v>
      </c>
      <c r="G730" s="31" t="s">
        <v>90</v>
      </c>
      <c r="H730" s="31" t="s">
        <v>91</v>
      </c>
      <c r="I730" s="31" t="s">
        <v>92</v>
      </c>
      <c r="J730" s="29" t="s">
        <v>137</v>
      </c>
      <c r="K730" s="32">
        <v>27033</v>
      </c>
      <c r="L730" s="32">
        <v>36241</v>
      </c>
      <c r="M730" s="29">
        <v>30</v>
      </c>
      <c r="N730" s="29" t="s">
        <v>81</v>
      </c>
      <c r="O730" s="33" t="s">
        <v>89</v>
      </c>
      <c r="P730" s="34" t="e">
        <f>CONCATENATE([1]!Tabela_FREQUENCIA_05_01_12[[#This Row],[QUANTITATIVO]]," - ",[1]!Tabela_FREQUENCIA_05_01_12[[#This Row],[GERÊNCIA]])</f>
        <v>#REF!</v>
      </c>
      <c r="Q730" s="29">
        <v>710</v>
      </c>
      <c r="R730" s="29" t="s">
        <v>3672</v>
      </c>
      <c r="S730" s="35">
        <v>18749633805</v>
      </c>
      <c r="T730" s="36">
        <v>43726905</v>
      </c>
      <c r="U730" s="37">
        <v>967177037</v>
      </c>
      <c r="V730" s="31" t="s">
        <v>3673</v>
      </c>
      <c r="W730" s="31" t="s">
        <v>3674</v>
      </c>
      <c r="X730" s="31" t="s">
        <v>64</v>
      </c>
      <c r="Y730" s="38">
        <v>7124530</v>
      </c>
    </row>
    <row r="731" spans="1:25" ht="120" x14ac:dyDescent="0.25">
      <c r="A731" s="39">
        <v>14691255</v>
      </c>
      <c r="B731" s="40" t="s">
        <v>66</v>
      </c>
      <c r="C731" s="41">
        <v>4024255806</v>
      </c>
      <c r="D731" s="40"/>
      <c r="E731" s="42" t="s">
        <v>3675</v>
      </c>
      <c r="F731" s="42" t="s">
        <v>229</v>
      </c>
      <c r="G731" s="42" t="s">
        <v>236</v>
      </c>
      <c r="H731" s="42" t="s">
        <v>236</v>
      </c>
      <c r="I731" s="42" t="s">
        <v>59</v>
      </c>
      <c r="J731" s="40" t="s">
        <v>43</v>
      </c>
      <c r="K731" s="43">
        <v>23591</v>
      </c>
      <c r="L731" s="43">
        <v>40380</v>
      </c>
      <c r="M731" s="40">
        <v>30</v>
      </c>
      <c r="N731" s="40" t="s">
        <v>545</v>
      </c>
      <c r="O731" s="33" t="s">
        <v>229</v>
      </c>
      <c r="P731" s="34" t="e">
        <f>CONCATENATE([1]!Tabela_FREQUENCIA_05_01_12[[#This Row],[QUANTITATIVO]]," - ",[1]!Tabela_FREQUENCIA_05_01_12[[#This Row],[GERÊNCIA]])</f>
        <v>#REF!</v>
      </c>
      <c r="Q731" s="40">
        <v>291</v>
      </c>
      <c r="R731" s="40" t="s">
        <v>3676</v>
      </c>
      <c r="S731" s="44">
        <v>6511294862</v>
      </c>
      <c r="T731" s="45">
        <v>24472121</v>
      </c>
      <c r="U731" s="46"/>
      <c r="V731" s="42" t="s">
        <v>3677</v>
      </c>
      <c r="W731" s="42" t="s">
        <v>1661</v>
      </c>
      <c r="X731" s="42" t="s">
        <v>64</v>
      </c>
      <c r="Y731" s="47">
        <v>7020001</v>
      </c>
    </row>
    <row r="732" spans="1:25" ht="90" x14ac:dyDescent="0.25">
      <c r="A732" s="28">
        <v>8198445</v>
      </c>
      <c r="B732" s="29" t="s">
        <v>52</v>
      </c>
      <c r="C732" s="30" t="s">
        <v>3678</v>
      </c>
      <c r="D732" s="29">
        <v>8</v>
      </c>
      <c r="E732" s="31" t="s">
        <v>3679</v>
      </c>
      <c r="F732" s="31" t="s">
        <v>103</v>
      </c>
      <c r="G732" s="31" t="s">
        <v>2223</v>
      </c>
      <c r="H732" s="31" t="s">
        <v>124</v>
      </c>
      <c r="I732" s="31" t="s">
        <v>92</v>
      </c>
      <c r="J732" s="29" t="s">
        <v>106</v>
      </c>
      <c r="K732" s="32">
        <v>23233</v>
      </c>
      <c r="L732" s="32">
        <v>33802</v>
      </c>
      <c r="M732" s="29">
        <v>30</v>
      </c>
      <c r="N732" s="29" t="s">
        <v>60</v>
      </c>
      <c r="O732" s="33" t="s">
        <v>103</v>
      </c>
      <c r="P732" s="34" t="e">
        <f>CONCATENATE([1]!Tabela_FREQUENCIA_05_01_12[[#This Row],[QUANTITATIVO]]," - ",[1]!Tabela_FREQUENCIA_05_01_12[[#This Row],[GERÊNCIA]])</f>
        <v>#REF!</v>
      </c>
      <c r="Q732" s="29">
        <v>527</v>
      </c>
      <c r="R732" s="29" t="s">
        <v>3680</v>
      </c>
      <c r="S732" s="35">
        <v>9326640833</v>
      </c>
      <c r="T732" s="36">
        <v>24063855</v>
      </c>
      <c r="U732" s="37">
        <v>962841704</v>
      </c>
      <c r="V732" s="31" t="s">
        <v>3681</v>
      </c>
      <c r="W732" s="31" t="s">
        <v>2607</v>
      </c>
      <c r="X732" s="31" t="s">
        <v>64</v>
      </c>
      <c r="Y732" s="38">
        <v>7143410</v>
      </c>
    </row>
    <row r="733" spans="1:25" ht="135" x14ac:dyDescent="0.25">
      <c r="A733" s="39">
        <v>14837067</v>
      </c>
      <c r="B733" s="40" t="s">
        <v>52</v>
      </c>
      <c r="C733" s="41" t="s">
        <v>3682</v>
      </c>
      <c r="D733" s="40" t="s">
        <v>206</v>
      </c>
      <c r="E733" s="42" t="s">
        <v>3683</v>
      </c>
      <c r="F733" s="42" t="s">
        <v>229</v>
      </c>
      <c r="G733" s="42" t="s">
        <v>424</v>
      </c>
      <c r="H733" s="42" t="s">
        <v>425</v>
      </c>
      <c r="I733" s="42" t="s">
        <v>59</v>
      </c>
      <c r="J733" s="40" t="s">
        <v>43</v>
      </c>
      <c r="K733" s="43">
        <v>26006</v>
      </c>
      <c r="L733" s="43">
        <v>40331</v>
      </c>
      <c r="M733" s="40">
        <v>30</v>
      </c>
      <c r="N733" s="40" t="s">
        <v>294</v>
      </c>
      <c r="O733" s="33" t="s">
        <v>229</v>
      </c>
      <c r="P733" s="34" t="e">
        <f>CONCATENATE([1]!Tabela_FREQUENCIA_05_01_12[[#This Row],[QUANTITATIVO]]," - ",[1]!Tabela_FREQUENCIA_05_01_12[[#This Row],[GERÊNCIA]])</f>
        <v>#REF!</v>
      </c>
      <c r="Q733" s="40">
        <v>184</v>
      </c>
      <c r="R733" s="40" t="s">
        <v>3684</v>
      </c>
      <c r="S733" s="44">
        <v>16054193899</v>
      </c>
      <c r="T733" s="45">
        <v>24092794</v>
      </c>
      <c r="U733" s="46">
        <v>999389044</v>
      </c>
      <c r="V733" s="42" t="s">
        <v>3685</v>
      </c>
      <c r="W733" s="42" t="s">
        <v>693</v>
      </c>
      <c r="X733" s="42" t="s">
        <v>64</v>
      </c>
      <c r="Y733" s="47">
        <v>7242210</v>
      </c>
    </row>
    <row r="734" spans="1:25" ht="150" x14ac:dyDescent="0.25">
      <c r="A734" s="28">
        <v>10576514</v>
      </c>
      <c r="B734" s="29" t="s">
        <v>66</v>
      </c>
      <c r="C734" s="30" t="s">
        <v>3686</v>
      </c>
      <c r="D734" s="29" t="s">
        <v>38</v>
      </c>
      <c r="E734" s="31" t="s">
        <v>3687</v>
      </c>
      <c r="F734" s="31" t="s">
        <v>673</v>
      </c>
      <c r="G734" s="31" t="s">
        <v>671</v>
      </c>
      <c r="H734" s="31" t="s">
        <v>671</v>
      </c>
      <c r="I734" s="31" t="s">
        <v>588</v>
      </c>
      <c r="J734" s="29" t="s">
        <v>137</v>
      </c>
      <c r="K734" s="32">
        <v>24002</v>
      </c>
      <c r="L734" s="32">
        <v>38429</v>
      </c>
      <c r="M734" s="29">
        <v>30</v>
      </c>
      <c r="N734" s="29" t="s">
        <v>871</v>
      </c>
      <c r="O734" s="33" t="s">
        <v>673</v>
      </c>
      <c r="P734" s="34" t="e">
        <f>CONCATENATE([1]!Tabela_FREQUENCIA_05_01_12[[#This Row],[QUANTITATIVO]]," - ",[1]!Tabela_FREQUENCIA_05_01_12[[#This Row],[GERÊNCIA]])</f>
        <v>#REF!</v>
      </c>
      <c r="Q734" s="29">
        <v>310</v>
      </c>
      <c r="R734" s="29" t="s">
        <v>3688</v>
      </c>
      <c r="S734" s="35">
        <v>2361151898</v>
      </c>
      <c r="T734" s="36">
        <v>28250044</v>
      </c>
      <c r="U734" s="37">
        <v>981883861</v>
      </c>
      <c r="V734" s="31" t="s">
        <v>3689</v>
      </c>
      <c r="W734" s="31" t="s">
        <v>3690</v>
      </c>
      <c r="X734" s="31" t="s">
        <v>142</v>
      </c>
      <c r="Y734" s="38">
        <v>5003020</v>
      </c>
    </row>
    <row r="735" spans="1:25" ht="105" x14ac:dyDescent="0.25">
      <c r="A735" s="58">
        <v>3678362</v>
      </c>
      <c r="B735" s="49" t="s">
        <v>66</v>
      </c>
      <c r="C735" s="50" t="s">
        <v>3691</v>
      </c>
      <c r="D735" s="49" t="s">
        <v>54</v>
      </c>
      <c r="E735" s="51" t="s">
        <v>3692</v>
      </c>
      <c r="F735" s="51" t="s">
        <v>1963</v>
      </c>
      <c r="G735" s="51"/>
      <c r="H735" s="51" t="s">
        <v>68</v>
      </c>
      <c r="I735" s="51" t="s">
        <v>69</v>
      </c>
      <c r="J735" s="49" t="s">
        <v>43</v>
      </c>
      <c r="K735" s="52">
        <v>22692</v>
      </c>
      <c r="L735" s="52">
        <v>39613</v>
      </c>
      <c r="M735" s="49">
        <v>40</v>
      </c>
      <c r="N735" s="49" t="s">
        <v>478</v>
      </c>
      <c r="O735" s="51" t="s">
        <v>3693</v>
      </c>
      <c r="P735" s="53" t="e">
        <f>CONCATENATE([1]!Tabela_FREQUENCIA_05_01_12[[#This Row],[QUANTITATIVO]]," - ",[1]!Tabela_FREQUENCIA_05_01_12[[#This Row],[GERÊNCIA]])</f>
        <v>#REF!</v>
      </c>
      <c r="Q735" s="49">
        <v>72</v>
      </c>
      <c r="R735" s="49" t="s">
        <v>3694</v>
      </c>
      <c r="S735" s="54">
        <v>3606676867</v>
      </c>
      <c r="T735" s="55">
        <v>20881819</v>
      </c>
      <c r="U735" s="56">
        <v>991678712</v>
      </c>
      <c r="V735" s="51" t="s">
        <v>3695</v>
      </c>
      <c r="W735" s="51" t="s">
        <v>649</v>
      </c>
      <c r="X735" s="51" t="s">
        <v>64</v>
      </c>
      <c r="Y735" s="57">
        <v>7121390</v>
      </c>
    </row>
    <row r="736" spans="1:25" ht="90" x14ac:dyDescent="0.25">
      <c r="A736" s="28">
        <v>11086180</v>
      </c>
      <c r="B736" s="29" t="s">
        <v>52</v>
      </c>
      <c r="C736" s="30" t="s">
        <v>3696</v>
      </c>
      <c r="D736" s="29" t="s">
        <v>52</v>
      </c>
      <c r="E736" s="31" t="s">
        <v>3697</v>
      </c>
      <c r="F736" s="31" t="s">
        <v>229</v>
      </c>
      <c r="G736" s="31" t="s">
        <v>1551</v>
      </c>
      <c r="H736" s="31" t="s">
        <v>1551</v>
      </c>
      <c r="I736" s="31" t="s">
        <v>1552</v>
      </c>
      <c r="J736" s="29" t="s">
        <v>137</v>
      </c>
      <c r="K736" s="32">
        <v>26049</v>
      </c>
      <c r="L736" s="32">
        <v>35727</v>
      </c>
      <c r="M736" s="29">
        <v>30</v>
      </c>
      <c r="N736" s="29" t="s">
        <v>60</v>
      </c>
      <c r="O736" s="33" t="s">
        <v>229</v>
      </c>
      <c r="P736" s="34" t="e">
        <f>CONCATENATE([1]!Tabela_FREQUENCIA_05_01_12[[#This Row],[QUANTITATIVO]]," - ",[1]!Tabela_FREQUENCIA_05_01_12[[#This Row],[GERÊNCIA]])</f>
        <v>#REF!</v>
      </c>
      <c r="Q736" s="29">
        <v>549</v>
      </c>
      <c r="R736" s="29" t="s">
        <v>3698</v>
      </c>
      <c r="S736" s="35">
        <v>15650254826</v>
      </c>
      <c r="T736" s="36">
        <v>24096521</v>
      </c>
      <c r="U736" s="37">
        <v>994461526</v>
      </c>
      <c r="V736" s="31" t="s">
        <v>3699</v>
      </c>
      <c r="W736" s="31" t="s">
        <v>2751</v>
      </c>
      <c r="X736" s="31" t="s">
        <v>64</v>
      </c>
      <c r="Y736" s="38">
        <v>7091000</v>
      </c>
    </row>
    <row r="737" spans="1:25" ht="105" x14ac:dyDescent="0.25">
      <c r="A737" s="39">
        <v>10370766</v>
      </c>
      <c r="B737" s="40" t="s">
        <v>66</v>
      </c>
      <c r="C737" s="41" t="s">
        <v>3700</v>
      </c>
      <c r="D737" s="40"/>
      <c r="E737" s="42" t="s">
        <v>3701</v>
      </c>
      <c r="F737" s="42" t="s">
        <v>103</v>
      </c>
      <c r="G737" s="42" t="s">
        <v>3702</v>
      </c>
      <c r="H737" s="42" t="s">
        <v>2040</v>
      </c>
      <c r="I737" s="42" t="s">
        <v>42</v>
      </c>
      <c r="J737" s="40" t="s">
        <v>137</v>
      </c>
      <c r="K737" s="43">
        <v>24430</v>
      </c>
      <c r="L737" s="43">
        <v>35782</v>
      </c>
      <c r="M737" s="40">
        <v>30</v>
      </c>
      <c r="N737" s="40" t="s">
        <v>60</v>
      </c>
      <c r="O737" s="33" t="s">
        <v>103</v>
      </c>
      <c r="P737" s="34" t="e">
        <f>CONCATENATE([1]!Tabela_FREQUENCIA_05_01_12[[#This Row],[QUANTITATIVO]]," - ",[1]!Tabela_FREQUENCIA_05_01_12[[#This Row],[GERÊNCIA]])</f>
        <v>#REF!</v>
      </c>
      <c r="Q737" s="40">
        <v>627</v>
      </c>
      <c r="R737" s="40" t="s">
        <v>3703</v>
      </c>
      <c r="S737" s="44">
        <v>8623579852</v>
      </c>
      <c r="T737" s="45">
        <v>24834750</v>
      </c>
      <c r="U737" s="46">
        <v>998350040</v>
      </c>
      <c r="V737" s="42" t="s">
        <v>3704</v>
      </c>
      <c r="W737" s="42" t="s">
        <v>1173</v>
      </c>
      <c r="X737" s="42" t="s">
        <v>64</v>
      </c>
      <c r="Y737" s="47">
        <v>7183210</v>
      </c>
    </row>
    <row r="738" spans="1:25" ht="75" x14ac:dyDescent="0.25">
      <c r="A738" s="28">
        <v>12967622</v>
      </c>
      <c r="B738" s="29" t="s">
        <v>66</v>
      </c>
      <c r="C738" s="30" t="s">
        <v>3705</v>
      </c>
      <c r="D738" s="29" t="s">
        <v>38</v>
      </c>
      <c r="E738" s="31" t="s">
        <v>3706</v>
      </c>
      <c r="F738" s="31" t="s">
        <v>1514</v>
      </c>
      <c r="G738" s="31" t="s">
        <v>3707</v>
      </c>
      <c r="H738" s="31" t="s">
        <v>3364</v>
      </c>
      <c r="I738" s="31" t="s">
        <v>42</v>
      </c>
      <c r="J738" s="29" t="s">
        <v>137</v>
      </c>
      <c r="K738" s="32">
        <v>29669</v>
      </c>
      <c r="L738" s="32">
        <v>38250</v>
      </c>
      <c r="M738" s="29">
        <v>40</v>
      </c>
      <c r="N738" s="29" t="s">
        <v>484</v>
      </c>
      <c r="O738" s="33" t="s">
        <v>56</v>
      </c>
      <c r="P738" s="34" t="e">
        <f>CONCATENATE([1]!Tabela_FREQUENCIA_05_01_12[[#This Row],[QUANTITATIVO]]," - ",[1]!Tabela_FREQUENCIA_05_01_12[[#This Row],[GERÊNCIA]])</f>
        <v>#REF!</v>
      </c>
      <c r="Q738" s="29">
        <v>220</v>
      </c>
      <c r="R738" s="29" t="s">
        <v>3708</v>
      </c>
      <c r="S738" s="35">
        <v>30090766814</v>
      </c>
      <c r="T738" s="36">
        <v>25678720</v>
      </c>
      <c r="U738" s="37">
        <v>973630665</v>
      </c>
      <c r="V738" s="31" t="s">
        <v>3709</v>
      </c>
      <c r="W738" s="31" t="s">
        <v>3710</v>
      </c>
      <c r="X738" s="31" t="s">
        <v>142</v>
      </c>
      <c r="Y738" s="38">
        <v>8160000</v>
      </c>
    </row>
    <row r="739" spans="1:25" ht="60" x14ac:dyDescent="0.25">
      <c r="A739" s="39">
        <v>7861394</v>
      </c>
      <c r="B739" s="40" t="s">
        <v>52</v>
      </c>
      <c r="C739" s="41" t="s">
        <v>3711</v>
      </c>
      <c r="D739" s="40" t="s">
        <v>66</v>
      </c>
      <c r="E739" s="42" t="s">
        <v>3712</v>
      </c>
      <c r="F739" s="42" t="s">
        <v>135</v>
      </c>
      <c r="G739" s="42" t="s">
        <v>68</v>
      </c>
      <c r="H739" s="42" t="s">
        <v>68</v>
      </c>
      <c r="I739" s="42" t="s">
        <v>69</v>
      </c>
      <c r="J739" s="40" t="s">
        <v>106</v>
      </c>
      <c r="K739" s="43">
        <v>26476</v>
      </c>
      <c r="L739" s="43">
        <v>33625</v>
      </c>
      <c r="M739" s="40">
        <v>30</v>
      </c>
      <c r="N739" s="40" t="s">
        <v>324</v>
      </c>
      <c r="O739" s="33" t="s">
        <v>135</v>
      </c>
      <c r="P739" s="34" t="e">
        <f>CONCATENATE([1]!Tabela_FREQUENCIA_05_01_12[[#This Row],[QUANTITATIVO]]," - ",[1]!Tabela_FREQUENCIA_05_01_12[[#This Row],[GERÊNCIA]])</f>
        <v>#REF!</v>
      </c>
      <c r="Q739" s="40">
        <v>611</v>
      </c>
      <c r="R739" s="40" t="s">
        <v>3713</v>
      </c>
      <c r="S739" s="44">
        <v>9535139800</v>
      </c>
      <c r="T739" s="45">
        <v>24217884</v>
      </c>
      <c r="U739" s="46">
        <v>987824022</v>
      </c>
      <c r="V739" s="42" t="s">
        <v>3714</v>
      </c>
      <c r="W739" s="42" t="s">
        <v>3715</v>
      </c>
      <c r="X739" s="42" t="s">
        <v>64</v>
      </c>
      <c r="Y739" s="47">
        <v>7123000</v>
      </c>
    </row>
    <row r="740" spans="1:25" ht="60" x14ac:dyDescent="0.25">
      <c r="A740" s="28">
        <v>12053260</v>
      </c>
      <c r="B740" s="29" t="s">
        <v>36</v>
      </c>
      <c r="C740" s="30" t="s">
        <v>3716</v>
      </c>
      <c r="D740" s="29"/>
      <c r="E740" s="31" t="s">
        <v>3717</v>
      </c>
      <c r="F740" s="31" t="s">
        <v>268</v>
      </c>
      <c r="G740" s="31" t="s">
        <v>463</v>
      </c>
      <c r="H740" s="31" t="s">
        <v>463</v>
      </c>
      <c r="I740" s="31" t="s">
        <v>59</v>
      </c>
      <c r="J740" s="29" t="s">
        <v>43</v>
      </c>
      <c r="K740" s="32">
        <v>22903</v>
      </c>
      <c r="L740" s="32">
        <v>37091</v>
      </c>
      <c r="M740" s="29">
        <v>20</v>
      </c>
      <c r="N740" s="29" t="s">
        <v>3718</v>
      </c>
      <c r="O740" s="33" t="s">
        <v>268</v>
      </c>
      <c r="P740" s="34" t="e">
        <f>CONCATENATE([1]!Tabela_FREQUENCIA_05_01_12[[#This Row],[QUANTITATIVO]]," - ",[1]!Tabela_FREQUENCIA_05_01_12[[#This Row],[GERÊNCIA]])</f>
        <v>#REF!</v>
      </c>
      <c r="Q740" s="29">
        <v>505</v>
      </c>
      <c r="R740" s="29" t="s">
        <v>3719</v>
      </c>
      <c r="S740" s="35">
        <v>47931426649</v>
      </c>
      <c r="T740" s="36">
        <v>24552802</v>
      </c>
      <c r="U740" s="37">
        <v>999137168</v>
      </c>
      <c r="V740" s="31" t="s">
        <v>3720</v>
      </c>
      <c r="W740" s="31" t="s">
        <v>591</v>
      </c>
      <c r="X740" s="31" t="s">
        <v>64</v>
      </c>
      <c r="Y740" s="38">
        <v>7064070</v>
      </c>
    </row>
    <row r="741" spans="1:25" ht="90" x14ac:dyDescent="0.25">
      <c r="A741" s="39">
        <v>12053260</v>
      </c>
      <c r="B741" s="40" t="s">
        <v>175</v>
      </c>
      <c r="C741" s="41" t="s">
        <v>3716</v>
      </c>
      <c r="D741" s="40"/>
      <c r="E741" s="42" t="s">
        <v>3721</v>
      </c>
      <c r="F741" s="42" t="s">
        <v>1109</v>
      </c>
      <c r="G741" s="42" t="s">
        <v>3722</v>
      </c>
      <c r="H741" s="42" t="s">
        <v>3723</v>
      </c>
      <c r="I741" s="42" t="s">
        <v>125</v>
      </c>
      <c r="J741" s="40" t="s">
        <v>43</v>
      </c>
      <c r="K741" s="43">
        <v>22903</v>
      </c>
      <c r="L741" s="43">
        <v>39503</v>
      </c>
      <c r="M741" s="40">
        <v>30</v>
      </c>
      <c r="N741" s="40" t="s">
        <v>3724</v>
      </c>
      <c r="O741" s="33" t="s">
        <v>40</v>
      </c>
      <c r="P741" s="34" t="e">
        <f>CONCATENATE([1]!Tabela_FREQUENCIA_05_01_12[[#This Row],[QUANTITATIVO]]," - ",[1]!Tabela_FREQUENCIA_05_01_12[[#This Row],[GERÊNCIA]])</f>
        <v>#REF!</v>
      </c>
      <c r="Q741" s="40">
        <v>968</v>
      </c>
      <c r="R741" s="40" t="s">
        <v>3719</v>
      </c>
      <c r="S741" s="44">
        <v>47931426649</v>
      </c>
      <c r="T741" s="45">
        <v>24552802</v>
      </c>
      <c r="U741" s="46">
        <v>999137168</v>
      </c>
      <c r="V741" s="42" t="s">
        <v>3720</v>
      </c>
      <c r="W741" s="42" t="s">
        <v>591</v>
      </c>
      <c r="X741" s="42" t="s">
        <v>64</v>
      </c>
      <c r="Y741" s="47">
        <v>7064070</v>
      </c>
    </row>
    <row r="742" spans="1:25" ht="90" x14ac:dyDescent="0.25">
      <c r="A742" s="28">
        <v>7809839</v>
      </c>
      <c r="B742" s="29" t="s">
        <v>52</v>
      </c>
      <c r="C742" s="30" t="s">
        <v>3725</v>
      </c>
      <c r="D742" s="29"/>
      <c r="E742" s="31" t="s">
        <v>3726</v>
      </c>
      <c r="F742" s="31" t="s">
        <v>197</v>
      </c>
      <c r="G742" s="31" t="s">
        <v>463</v>
      </c>
      <c r="H742" s="31" t="s">
        <v>463</v>
      </c>
      <c r="I742" s="31" t="s">
        <v>59</v>
      </c>
      <c r="J742" s="29" t="s">
        <v>106</v>
      </c>
      <c r="K742" s="32">
        <v>22510</v>
      </c>
      <c r="L742" s="32">
        <v>33501</v>
      </c>
      <c r="M742" s="29">
        <v>20</v>
      </c>
      <c r="N742" s="29" t="s">
        <v>3727</v>
      </c>
      <c r="O742" s="33" t="s">
        <v>197</v>
      </c>
      <c r="P742" s="34" t="e">
        <f>CONCATENATE([1]!Tabela_FREQUENCIA_05_01_12[[#This Row],[QUANTITATIVO]]," - ",[1]!Tabela_FREQUENCIA_05_01_12[[#This Row],[GERÊNCIA]])</f>
        <v>#REF!</v>
      </c>
      <c r="Q742" s="29">
        <v>575</v>
      </c>
      <c r="R742" s="29" t="s">
        <v>3728</v>
      </c>
      <c r="S742" s="35">
        <v>6495107803</v>
      </c>
      <c r="T742" s="36">
        <v>24681329</v>
      </c>
      <c r="U742" s="37">
        <v>996852214</v>
      </c>
      <c r="V742" s="31" t="s">
        <v>3729</v>
      </c>
      <c r="W742" s="31" t="s">
        <v>3730</v>
      </c>
      <c r="X742" s="31" t="s">
        <v>64</v>
      </c>
      <c r="Y742" s="38">
        <v>7090160</v>
      </c>
    </row>
    <row r="743" spans="1:25" ht="90" x14ac:dyDescent="0.25">
      <c r="A743" s="39">
        <v>7809839</v>
      </c>
      <c r="B743" s="40" t="s">
        <v>38</v>
      </c>
      <c r="C743" s="41" t="s">
        <v>3725</v>
      </c>
      <c r="D743" s="40"/>
      <c r="E743" s="42" t="s">
        <v>3731</v>
      </c>
      <c r="F743" s="42" t="s">
        <v>268</v>
      </c>
      <c r="G743" s="42" t="s">
        <v>463</v>
      </c>
      <c r="H743" s="42" t="s">
        <v>463</v>
      </c>
      <c r="I743" s="42" t="s">
        <v>59</v>
      </c>
      <c r="J743" s="40" t="s">
        <v>43</v>
      </c>
      <c r="K743" s="43">
        <v>22510</v>
      </c>
      <c r="L743" s="43">
        <v>40536</v>
      </c>
      <c r="M743" s="40">
        <v>20</v>
      </c>
      <c r="N743" s="40" t="s">
        <v>3315</v>
      </c>
      <c r="O743" s="33" t="s">
        <v>268</v>
      </c>
      <c r="P743" s="34" t="e">
        <f>CONCATENATE([1]!Tabela_FREQUENCIA_05_01_12[[#This Row],[QUANTITATIVO]]," - ",[1]!Tabela_FREQUENCIA_05_01_12[[#This Row],[GERÊNCIA]])</f>
        <v>#REF!</v>
      </c>
      <c r="Q743" s="40">
        <v>1049</v>
      </c>
      <c r="R743" s="40" t="s">
        <v>3728</v>
      </c>
      <c r="S743" s="44">
        <v>6495107803</v>
      </c>
      <c r="T743" s="45">
        <v>24681329</v>
      </c>
      <c r="U743" s="46">
        <v>996852214</v>
      </c>
      <c r="V743" s="42" t="s">
        <v>3729</v>
      </c>
      <c r="W743" s="42" t="s">
        <v>3730</v>
      </c>
      <c r="X743" s="42" t="s">
        <v>64</v>
      </c>
      <c r="Y743" s="47">
        <v>7090160</v>
      </c>
    </row>
    <row r="744" spans="1:25" ht="90" x14ac:dyDescent="0.25">
      <c r="A744" s="28">
        <v>14955453</v>
      </c>
      <c r="B744" s="29">
        <v>3</v>
      </c>
      <c r="C744" s="30" t="s">
        <v>3732</v>
      </c>
      <c r="D744" s="29"/>
      <c r="E744" s="31" t="s">
        <v>3733</v>
      </c>
      <c r="F744" s="31" t="s">
        <v>316</v>
      </c>
      <c r="G744" s="31" t="s">
        <v>114</v>
      </c>
      <c r="H744" s="31" t="s">
        <v>114</v>
      </c>
      <c r="I744" s="31" t="s">
        <v>115</v>
      </c>
      <c r="J744" s="29" t="s">
        <v>1825</v>
      </c>
      <c r="K744" s="32">
        <v>23381</v>
      </c>
      <c r="L744" s="32">
        <v>40485</v>
      </c>
      <c r="M744" s="29">
        <v>20</v>
      </c>
      <c r="N744" s="29" t="s">
        <v>3734</v>
      </c>
      <c r="O744" s="33" t="s">
        <v>268</v>
      </c>
      <c r="P744" s="34" t="e">
        <f>CONCATENATE([1]!Tabela_FREQUENCIA_05_01_12[[#This Row],[QUANTITATIVO]]," - ",[1]!Tabela_FREQUENCIA_05_01_12[[#This Row],[GERÊNCIA]])</f>
        <v>#REF!</v>
      </c>
      <c r="Q744" s="29">
        <v>985</v>
      </c>
      <c r="R744" s="29" t="s">
        <v>3735</v>
      </c>
      <c r="S744" s="35">
        <v>8571978867</v>
      </c>
      <c r="T744" s="36">
        <v>26739814</v>
      </c>
      <c r="U744" s="37">
        <v>998553411</v>
      </c>
      <c r="V744" s="31" t="s">
        <v>3736</v>
      </c>
      <c r="W744" s="31" t="s">
        <v>3737</v>
      </c>
      <c r="X744" s="31" t="s">
        <v>142</v>
      </c>
      <c r="Y744" s="38">
        <v>3414050</v>
      </c>
    </row>
    <row r="745" spans="1:25" ht="90" x14ac:dyDescent="0.25">
      <c r="A745" s="90">
        <v>14955453</v>
      </c>
      <c r="B745" s="91" t="s">
        <v>66</v>
      </c>
      <c r="C745" s="92" t="s">
        <v>3732</v>
      </c>
      <c r="D745" s="91"/>
      <c r="E745" s="93" t="s">
        <v>3738</v>
      </c>
      <c r="F745" s="93" t="s">
        <v>268</v>
      </c>
      <c r="G745" s="42" t="s">
        <v>114</v>
      </c>
      <c r="H745" s="42" t="s">
        <v>114</v>
      </c>
      <c r="I745" s="93" t="s">
        <v>115</v>
      </c>
      <c r="J745" s="91" t="s">
        <v>43</v>
      </c>
      <c r="K745" s="43">
        <v>23381</v>
      </c>
      <c r="L745" s="43">
        <v>40950</v>
      </c>
      <c r="M745" s="91">
        <v>20</v>
      </c>
      <c r="N745" s="91" t="s">
        <v>3739</v>
      </c>
      <c r="O745" s="94" t="s">
        <v>268</v>
      </c>
      <c r="P745" s="95" t="e">
        <f>CONCATENATE([1]!Tabela_FREQUENCIA_05_01_12[[#This Row],[QUANTITATIVO]]," - ",[1]!Tabela_FREQUENCIA_05_01_12[[#This Row],[GERÊNCIA]])</f>
        <v>#REF!</v>
      </c>
      <c r="Q745" s="40">
        <v>379</v>
      </c>
      <c r="R745" s="40" t="s">
        <v>3735</v>
      </c>
      <c r="S745" s="44">
        <v>8571978867</v>
      </c>
      <c r="T745" s="45">
        <v>26739814</v>
      </c>
      <c r="U745" s="46">
        <v>999853411</v>
      </c>
      <c r="V745" s="42" t="s">
        <v>3736</v>
      </c>
      <c r="W745" s="42" t="s">
        <v>3737</v>
      </c>
      <c r="X745" s="42" t="s">
        <v>142</v>
      </c>
      <c r="Y745" s="47">
        <v>3414050</v>
      </c>
    </row>
    <row r="746" spans="1:25" ht="90" x14ac:dyDescent="0.25">
      <c r="A746" s="28">
        <v>10157153</v>
      </c>
      <c r="B746" s="29" t="s">
        <v>66</v>
      </c>
      <c r="C746" s="30" t="s">
        <v>3740</v>
      </c>
      <c r="D746" s="29" t="s">
        <v>38</v>
      </c>
      <c r="E746" s="31" t="s">
        <v>3741</v>
      </c>
      <c r="F746" s="31" t="s">
        <v>98</v>
      </c>
      <c r="G746" s="31" t="s">
        <v>136</v>
      </c>
      <c r="H746" s="31" t="s">
        <v>136</v>
      </c>
      <c r="I746" s="31" t="s">
        <v>115</v>
      </c>
      <c r="J746" s="29" t="s">
        <v>137</v>
      </c>
      <c r="K746" s="32">
        <v>22921</v>
      </c>
      <c r="L746" s="32">
        <v>35132</v>
      </c>
      <c r="M746" s="29">
        <v>30</v>
      </c>
      <c r="N746" s="29" t="s">
        <v>60</v>
      </c>
      <c r="O746" s="33" t="s">
        <v>98</v>
      </c>
      <c r="P746" s="34" t="e">
        <f>CONCATENATE([1]!Tabela_FREQUENCIA_05_01_12[[#This Row],[QUANTITATIVO]]," - ",[1]!Tabela_FREQUENCIA_05_01_12[[#This Row],[GERÊNCIA]])</f>
        <v>#REF!</v>
      </c>
      <c r="Q746" s="29">
        <v>18</v>
      </c>
      <c r="R746" s="29" t="s">
        <v>3742</v>
      </c>
      <c r="S746" s="35">
        <v>3877975801</v>
      </c>
      <c r="T746" s="36">
        <v>37981996</v>
      </c>
      <c r="U746" s="37"/>
      <c r="V746" s="31" t="s">
        <v>3743</v>
      </c>
      <c r="W746" s="31" t="s">
        <v>3744</v>
      </c>
      <c r="X746" s="31" t="s">
        <v>142</v>
      </c>
      <c r="Y746" s="38">
        <v>2316060</v>
      </c>
    </row>
    <row r="747" spans="1:25" ht="90" x14ac:dyDescent="0.25">
      <c r="A747" s="39">
        <v>7736885</v>
      </c>
      <c r="B747" s="40" t="s">
        <v>52</v>
      </c>
      <c r="C747" s="41" t="s">
        <v>3745</v>
      </c>
      <c r="D747" s="40">
        <v>1</v>
      </c>
      <c r="E747" s="42" t="s">
        <v>3746</v>
      </c>
      <c r="F747" s="42" t="s">
        <v>56</v>
      </c>
      <c r="G747" s="42" t="s">
        <v>1099</v>
      </c>
      <c r="H747" s="42" t="s">
        <v>393</v>
      </c>
      <c r="I747" s="42" t="s">
        <v>69</v>
      </c>
      <c r="J747" s="40" t="s">
        <v>137</v>
      </c>
      <c r="K747" s="43">
        <v>20767</v>
      </c>
      <c r="L747" s="43">
        <v>33445</v>
      </c>
      <c r="M747" s="40">
        <v>40</v>
      </c>
      <c r="N747" s="40" t="s">
        <v>508</v>
      </c>
      <c r="O747" s="33" t="s">
        <v>56</v>
      </c>
      <c r="P747" s="34" t="e">
        <f>CONCATENATE([1]!Tabela_FREQUENCIA_05_01_12[[#This Row],[QUANTITATIVO]]," - ",[1]!Tabela_FREQUENCIA_05_01_12[[#This Row],[GERÊNCIA]])</f>
        <v>#REF!</v>
      </c>
      <c r="Q747" s="40">
        <v>914</v>
      </c>
      <c r="R747" s="40" t="s">
        <v>3747</v>
      </c>
      <c r="S747" s="44">
        <v>98676628815</v>
      </c>
      <c r="T747" s="45"/>
      <c r="U747" s="46">
        <v>973539802</v>
      </c>
      <c r="V747" s="42" t="s">
        <v>3748</v>
      </c>
      <c r="W747" s="42" t="s">
        <v>2021</v>
      </c>
      <c r="X747" s="42" t="s">
        <v>64</v>
      </c>
      <c r="Y747" s="47">
        <v>7144473</v>
      </c>
    </row>
    <row r="748" spans="1:25" ht="90" x14ac:dyDescent="0.25">
      <c r="A748" s="28">
        <v>5203909</v>
      </c>
      <c r="B748" s="29" t="s">
        <v>52</v>
      </c>
      <c r="C748" s="30" t="s">
        <v>3749</v>
      </c>
      <c r="D748" s="29"/>
      <c r="E748" s="31" t="s">
        <v>3750</v>
      </c>
      <c r="F748" s="31" t="s">
        <v>56</v>
      </c>
      <c r="G748" s="31" t="s">
        <v>1864</v>
      </c>
      <c r="H748" s="31" t="s">
        <v>605</v>
      </c>
      <c r="I748" s="31" t="s">
        <v>69</v>
      </c>
      <c r="J748" s="29" t="s">
        <v>43</v>
      </c>
      <c r="K748" s="32">
        <v>21022</v>
      </c>
      <c r="L748" s="32">
        <v>31568</v>
      </c>
      <c r="M748" s="29">
        <v>30</v>
      </c>
      <c r="N748" s="29" t="s">
        <v>60</v>
      </c>
      <c r="O748" s="33" t="s">
        <v>56</v>
      </c>
      <c r="P748" s="34" t="e">
        <f>CONCATENATE([1]!Tabela_FREQUENCIA_05_01_12[[#This Row],[QUANTITATIVO]]," - ",[1]!Tabela_FREQUENCIA_05_01_12[[#This Row],[GERÊNCIA]])</f>
        <v>#REF!</v>
      </c>
      <c r="Q748" s="29">
        <v>44</v>
      </c>
      <c r="R748" s="29" t="s">
        <v>3751</v>
      </c>
      <c r="S748" s="35">
        <v>92093825872</v>
      </c>
      <c r="T748" s="36">
        <v>23821661</v>
      </c>
      <c r="U748" s="37">
        <v>967356023</v>
      </c>
      <c r="V748" s="31" t="s">
        <v>3752</v>
      </c>
      <c r="W748" s="31" t="s">
        <v>1666</v>
      </c>
      <c r="X748" s="31" t="s">
        <v>64</v>
      </c>
      <c r="Y748" s="38">
        <v>7060040</v>
      </c>
    </row>
    <row r="749" spans="1:25" ht="90" x14ac:dyDescent="0.25">
      <c r="A749" s="39">
        <v>4395750</v>
      </c>
      <c r="B749" s="40" t="s">
        <v>52</v>
      </c>
      <c r="C749" s="41" t="s">
        <v>3753</v>
      </c>
      <c r="D749" s="40" t="s">
        <v>121</v>
      </c>
      <c r="E749" s="42" t="s">
        <v>3754</v>
      </c>
      <c r="F749" s="42" t="s">
        <v>56</v>
      </c>
      <c r="G749" s="42" t="s">
        <v>393</v>
      </c>
      <c r="H749" s="42" t="s">
        <v>393</v>
      </c>
      <c r="I749" s="42" t="s">
        <v>69</v>
      </c>
      <c r="J749" s="40" t="s">
        <v>137</v>
      </c>
      <c r="K749" s="43">
        <v>22494</v>
      </c>
      <c r="L749" s="43">
        <v>29531</v>
      </c>
      <c r="M749" s="40">
        <v>40</v>
      </c>
      <c r="N749" s="40" t="s">
        <v>93</v>
      </c>
      <c r="O749" s="33" t="s">
        <v>56</v>
      </c>
      <c r="P749" s="34" t="e">
        <f>CONCATENATE([1]!Tabela_FREQUENCIA_05_01_12[[#This Row],[QUANTITATIVO]]," - ",[1]!Tabela_FREQUENCIA_05_01_12[[#This Row],[GERÊNCIA]])</f>
        <v>#REF!</v>
      </c>
      <c r="Q749" s="40">
        <v>193</v>
      </c>
      <c r="R749" s="40" t="s">
        <v>3755</v>
      </c>
      <c r="S749" s="44">
        <v>990491803</v>
      </c>
      <c r="T749" s="45">
        <v>24566444</v>
      </c>
      <c r="U749" s="46"/>
      <c r="V749" s="42" t="s">
        <v>3756</v>
      </c>
      <c r="W749" s="42" t="s">
        <v>3674</v>
      </c>
      <c r="X749" s="42" t="s">
        <v>64</v>
      </c>
      <c r="Y749" s="47">
        <v>7124471</v>
      </c>
    </row>
    <row r="750" spans="1:25" ht="90" x14ac:dyDescent="0.25">
      <c r="A750" s="28">
        <v>14929946</v>
      </c>
      <c r="B750" s="29" t="s">
        <v>52</v>
      </c>
      <c r="C750" s="30" t="s">
        <v>3757</v>
      </c>
      <c r="D750" s="29" t="s">
        <v>101</v>
      </c>
      <c r="E750" s="31" t="s">
        <v>3758</v>
      </c>
      <c r="F750" s="31" t="s">
        <v>220</v>
      </c>
      <c r="G750" s="31" t="s">
        <v>58</v>
      </c>
      <c r="H750" s="31" t="s">
        <v>124</v>
      </c>
      <c r="I750" s="31" t="s">
        <v>59</v>
      </c>
      <c r="J750" s="29" t="s">
        <v>43</v>
      </c>
      <c r="K750" s="32">
        <v>30207</v>
      </c>
      <c r="L750" s="32">
        <v>40436</v>
      </c>
      <c r="M750" s="29">
        <v>30</v>
      </c>
      <c r="N750" s="29" t="s">
        <v>60</v>
      </c>
      <c r="O750" s="33" t="s">
        <v>220</v>
      </c>
      <c r="P750" s="34" t="e">
        <f>CONCATENATE([1]!Tabela_FREQUENCIA_05_01_12[[#This Row],[QUANTITATIVO]]," - ",[1]!Tabela_FREQUENCIA_05_01_12[[#This Row],[GERÊNCIA]])</f>
        <v>#REF!</v>
      </c>
      <c r="Q750" s="29">
        <v>969</v>
      </c>
      <c r="R750" s="29" t="s">
        <v>3759</v>
      </c>
      <c r="S750" s="35">
        <v>31314971816</v>
      </c>
      <c r="T750" s="36"/>
      <c r="U750" s="37">
        <v>976743906</v>
      </c>
      <c r="V750" s="31"/>
      <c r="W750" s="31"/>
      <c r="X750" s="31"/>
      <c r="Y750" s="38">
        <v>0</v>
      </c>
    </row>
    <row r="751" spans="1:25" ht="90" x14ac:dyDescent="0.25">
      <c r="A751" s="39">
        <v>10583506</v>
      </c>
      <c r="B751" s="40" t="s">
        <v>38</v>
      </c>
      <c r="C751" s="41" t="s">
        <v>3760</v>
      </c>
      <c r="D751" s="40" t="s">
        <v>38</v>
      </c>
      <c r="E751" s="42" t="s">
        <v>3761</v>
      </c>
      <c r="F751" s="42" t="s">
        <v>229</v>
      </c>
      <c r="G751" s="42" t="s">
        <v>171</v>
      </c>
      <c r="H751" s="42" t="s">
        <v>171</v>
      </c>
      <c r="I751" s="42" t="s">
        <v>80</v>
      </c>
      <c r="J751" s="40" t="s">
        <v>43</v>
      </c>
      <c r="K751" s="43">
        <v>25339</v>
      </c>
      <c r="L751" s="43">
        <v>40756</v>
      </c>
      <c r="M751" s="40">
        <v>30</v>
      </c>
      <c r="N751" s="40" t="s">
        <v>93</v>
      </c>
      <c r="O751" s="33" t="s">
        <v>229</v>
      </c>
      <c r="P751" s="34" t="e">
        <f>CONCATENATE([1]!Tabela_FREQUENCIA_05_01_12[[#This Row],[QUANTITATIVO]]," - ",[1]!Tabela_FREQUENCIA_05_01_12[[#This Row],[GERÊNCIA]])</f>
        <v>#REF!</v>
      </c>
      <c r="Q751" s="40">
        <v>575</v>
      </c>
      <c r="R751" s="40" t="s">
        <v>3762</v>
      </c>
      <c r="S751" s="44">
        <v>11655805860</v>
      </c>
      <c r="T751" s="45">
        <v>40860761</v>
      </c>
      <c r="U751" s="46">
        <v>980293881</v>
      </c>
      <c r="V751" s="42" t="s">
        <v>3763</v>
      </c>
      <c r="W751" s="42" t="s">
        <v>3218</v>
      </c>
      <c r="X751" s="42" t="s">
        <v>64</v>
      </c>
      <c r="Y751" s="47">
        <v>7082560</v>
      </c>
    </row>
    <row r="752" spans="1:25" ht="90" x14ac:dyDescent="0.25">
      <c r="A752" s="28">
        <v>15779695</v>
      </c>
      <c r="B752" s="29" t="s">
        <v>52</v>
      </c>
      <c r="C752" s="30" t="s">
        <v>3764</v>
      </c>
      <c r="D752" s="29" t="s">
        <v>76</v>
      </c>
      <c r="E752" s="31" t="s">
        <v>3765</v>
      </c>
      <c r="F752" s="31" t="s">
        <v>113</v>
      </c>
      <c r="G752" s="31" t="s">
        <v>184</v>
      </c>
      <c r="H752" s="31" t="s">
        <v>114</v>
      </c>
      <c r="I752" s="31" t="s">
        <v>115</v>
      </c>
      <c r="J752" s="29" t="s">
        <v>43</v>
      </c>
      <c r="K752" s="32">
        <v>28792</v>
      </c>
      <c r="L752" s="32">
        <v>41234</v>
      </c>
      <c r="M752" s="29">
        <v>20</v>
      </c>
      <c r="N752" s="29" t="s">
        <v>3766</v>
      </c>
      <c r="O752" s="33" t="s">
        <v>113</v>
      </c>
      <c r="P752" s="34" t="e">
        <f>CONCATENATE([1]!Tabela_FREQUENCIA_05_01_12[[#This Row],[QUANTITATIVO]]," - ",[1]!Tabela_FREQUENCIA_05_01_12[[#This Row],[GERÊNCIA]])</f>
        <v>#REF!</v>
      </c>
      <c r="Q752" s="29">
        <v>1169</v>
      </c>
      <c r="R752" s="29" t="s">
        <v>3767</v>
      </c>
      <c r="S752" s="35">
        <v>27614806867</v>
      </c>
      <c r="T752" s="36">
        <v>46414958</v>
      </c>
      <c r="U752" s="37">
        <v>982668043</v>
      </c>
      <c r="V752" s="31" t="s">
        <v>3768</v>
      </c>
      <c r="W752" s="31" t="s">
        <v>3769</v>
      </c>
      <c r="X752" s="31" t="s">
        <v>925</v>
      </c>
      <c r="Y752" s="38">
        <v>8599040</v>
      </c>
    </row>
    <row r="753" spans="1:25" ht="120" x14ac:dyDescent="0.25">
      <c r="A753" s="39">
        <v>8976946</v>
      </c>
      <c r="B753" s="40" t="s">
        <v>66</v>
      </c>
      <c r="C753" s="41" t="s">
        <v>3770</v>
      </c>
      <c r="D753" s="40"/>
      <c r="E753" s="42" t="s">
        <v>3771</v>
      </c>
      <c r="F753" s="42" t="s">
        <v>40</v>
      </c>
      <c r="G753" s="42" t="s">
        <v>1010</v>
      </c>
      <c r="H753" s="42" t="s">
        <v>1010</v>
      </c>
      <c r="I753" s="42" t="s">
        <v>59</v>
      </c>
      <c r="J753" s="40" t="s">
        <v>43</v>
      </c>
      <c r="K753" s="43">
        <v>24818</v>
      </c>
      <c r="L753" s="43">
        <v>34402</v>
      </c>
      <c r="M753" s="40">
        <v>24</v>
      </c>
      <c r="N753" s="40" t="s">
        <v>3772</v>
      </c>
      <c r="O753" s="33" t="s">
        <v>40</v>
      </c>
      <c r="P753" s="34" t="e">
        <f>CONCATENATE([1]!Tabela_FREQUENCIA_05_01_12[[#This Row],[QUANTITATIVO]]," - ",[1]!Tabela_FREQUENCIA_05_01_12[[#This Row],[GERÊNCIA]])</f>
        <v>#REF!</v>
      </c>
      <c r="Q753" s="40">
        <v>415</v>
      </c>
      <c r="R753" s="40" t="s">
        <v>3773</v>
      </c>
      <c r="S753" s="44">
        <v>7267465846</v>
      </c>
      <c r="T753" s="45">
        <v>48252268</v>
      </c>
      <c r="U753" s="46">
        <v>999401314</v>
      </c>
      <c r="V753" s="42" t="s">
        <v>3774</v>
      </c>
      <c r="W753" s="42" t="s">
        <v>3775</v>
      </c>
      <c r="X753" s="42" t="s">
        <v>3776</v>
      </c>
      <c r="Y753" s="47">
        <v>9423550</v>
      </c>
    </row>
    <row r="754" spans="1:25" ht="135" x14ac:dyDescent="0.25">
      <c r="A754" s="28">
        <v>8976946</v>
      </c>
      <c r="B754" s="29" t="s">
        <v>52</v>
      </c>
      <c r="C754" s="30" t="s">
        <v>3770</v>
      </c>
      <c r="D754" s="29"/>
      <c r="E754" s="31" t="s">
        <v>3777</v>
      </c>
      <c r="F754" s="31" t="s">
        <v>40</v>
      </c>
      <c r="G754" s="31" t="s">
        <v>1010</v>
      </c>
      <c r="H754" s="31" t="s">
        <v>1010</v>
      </c>
      <c r="I754" s="31" t="s">
        <v>59</v>
      </c>
      <c r="J754" s="29" t="s">
        <v>106</v>
      </c>
      <c r="K754" s="32">
        <v>24818</v>
      </c>
      <c r="L754" s="32">
        <v>34148</v>
      </c>
      <c r="M754" s="29">
        <v>20</v>
      </c>
      <c r="N754" s="136" t="s">
        <v>3778</v>
      </c>
      <c r="O754" s="33" t="s">
        <v>40</v>
      </c>
      <c r="P754" s="34" t="e">
        <f>CONCATENATE([1]!Tabela_FREQUENCIA_05_01_12[[#This Row],[QUANTITATIVO]]," - ",[1]!Tabela_FREQUENCIA_05_01_12[[#This Row],[GERÊNCIA]])</f>
        <v>#REF!</v>
      </c>
      <c r="Q754" s="29">
        <v>325</v>
      </c>
      <c r="R754" s="29" t="s">
        <v>3773</v>
      </c>
      <c r="S754" s="35">
        <v>7267465846</v>
      </c>
      <c r="T754" s="36">
        <v>48252268</v>
      </c>
      <c r="U754" s="37">
        <v>999401314</v>
      </c>
      <c r="V754" s="31" t="s">
        <v>3779</v>
      </c>
      <c r="W754" s="31" t="s">
        <v>3775</v>
      </c>
      <c r="X754" s="31" t="s">
        <v>3776</v>
      </c>
      <c r="Y754" s="38">
        <v>9423550</v>
      </c>
    </row>
    <row r="755" spans="1:25" ht="90" x14ac:dyDescent="0.25">
      <c r="A755" s="39">
        <v>11458094</v>
      </c>
      <c r="B755" s="40" t="s">
        <v>66</v>
      </c>
      <c r="C755" s="41" t="s">
        <v>3780</v>
      </c>
      <c r="D755" s="40" t="s">
        <v>54</v>
      </c>
      <c r="E755" s="42" t="s">
        <v>3781</v>
      </c>
      <c r="F755" s="42" t="s">
        <v>801</v>
      </c>
      <c r="G755" s="42" t="s">
        <v>184</v>
      </c>
      <c r="H755" s="42" t="s">
        <v>114</v>
      </c>
      <c r="I755" s="42" t="s">
        <v>115</v>
      </c>
      <c r="J755" s="40" t="s">
        <v>43</v>
      </c>
      <c r="K755" s="43">
        <v>25409</v>
      </c>
      <c r="L755" s="43">
        <v>36220</v>
      </c>
      <c r="M755" s="40">
        <v>20</v>
      </c>
      <c r="N755" s="40" t="s">
        <v>3782</v>
      </c>
      <c r="O755" s="33" t="s">
        <v>801</v>
      </c>
      <c r="P755" s="34" t="e">
        <f>CONCATENATE([1]!Tabela_FREQUENCIA_05_01_12[[#This Row],[QUANTITATIVO]]," - ",[1]!Tabela_FREQUENCIA_05_01_12[[#This Row],[GERÊNCIA]])</f>
        <v>#REF!</v>
      </c>
      <c r="Q755" s="40">
        <v>57</v>
      </c>
      <c r="R755" s="40" t="s">
        <v>3783</v>
      </c>
      <c r="S755" s="44">
        <v>12543362819</v>
      </c>
      <c r="T755" s="45">
        <v>65672761</v>
      </c>
      <c r="U755" s="46">
        <v>987668680</v>
      </c>
      <c r="V755" s="42" t="s">
        <v>3784</v>
      </c>
      <c r="W755" s="42" t="s">
        <v>3785</v>
      </c>
      <c r="X755" s="42" t="s">
        <v>142</v>
      </c>
      <c r="Y755" s="47">
        <v>8151120</v>
      </c>
    </row>
    <row r="756" spans="1:25" ht="75" x14ac:dyDescent="0.25">
      <c r="A756" s="28">
        <v>7847932</v>
      </c>
      <c r="B756" s="29" t="s">
        <v>38</v>
      </c>
      <c r="C756" s="30" t="s">
        <v>3786</v>
      </c>
      <c r="D756" s="29" t="s">
        <v>175</v>
      </c>
      <c r="E756" s="31" t="s">
        <v>3787</v>
      </c>
      <c r="F756" s="31" t="s">
        <v>40</v>
      </c>
      <c r="G756" s="31" t="s">
        <v>463</v>
      </c>
      <c r="H756" s="31" t="s">
        <v>464</v>
      </c>
      <c r="I756" s="31" t="s">
        <v>59</v>
      </c>
      <c r="J756" s="29" t="s">
        <v>43</v>
      </c>
      <c r="K756" s="32">
        <v>22268</v>
      </c>
      <c r="L756" s="32">
        <v>36066</v>
      </c>
      <c r="M756" s="29">
        <v>20</v>
      </c>
      <c r="N756" s="29" t="s">
        <v>3788</v>
      </c>
      <c r="O756" s="33" t="s">
        <v>40</v>
      </c>
      <c r="P756" s="34" t="e">
        <f>CONCATENATE([1]!Tabela_FREQUENCIA_05_01_12[[#This Row],[QUANTITATIVO]]," - ",[1]!Tabela_FREQUENCIA_05_01_12[[#This Row],[GERÊNCIA]])</f>
        <v>#REF!</v>
      </c>
      <c r="Q756" s="29">
        <v>351</v>
      </c>
      <c r="R756" s="29" t="s">
        <v>3789</v>
      </c>
      <c r="S756" s="35">
        <v>43428711904</v>
      </c>
      <c r="T756" s="36">
        <v>49640590</v>
      </c>
      <c r="U756" s="37">
        <v>977151938</v>
      </c>
      <c r="V756" s="31" t="s">
        <v>3790</v>
      </c>
      <c r="W756" s="31" t="s">
        <v>2252</v>
      </c>
      <c r="X756" s="31" t="s">
        <v>64</v>
      </c>
      <c r="Y756" s="38">
        <v>7020240</v>
      </c>
    </row>
    <row r="757" spans="1:25" ht="75" x14ac:dyDescent="0.25">
      <c r="A757" s="39">
        <v>8358539</v>
      </c>
      <c r="B757" s="40" t="s">
        <v>38</v>
      </c>
      <c r="C757" s="41" t="s">
        <v>3791</v>
      </c>
      <c r="D757" s="40" t="s">
        <v>54</v>
      </c>
      <c r="E757" s="42" t="s">
        <v>3792</v>
      </c>
      <c r="F757" s="42" t="s">
        <v>1109</v>
      </c>
      <c r="G757" s="42" t="s">
        <v>739</v>
      </c>
      <c r="H757" s="42" t="s">
        <v>3793</v>
      </c>
      <c r="I757" s="42" t="s">
        <v>125</v>
      </c>
      <c r="J757" s="40" t="s">
        <v>43</v>
      </c>
      <c r="K757" s="43">
        <v>24707</v>
      </c>
      <c r="L757" s="43">
        <v>35359</v>
      </c>
      <c r="M757" s="40">
        <v>20</v>
      </c>
      <c r="N757" s="40" t="s">
        <v>3794</v>
      </c>
      <c r="O757" s="33" t="s">
        <v>40</v>
      </c>
      <c r="P757" s="34" t="e">
        <f>CONCATENATE([1]!Tabela_FREQUENCIA_05_01_12[[#This Row],[QUANTITATIVO]]," - ",[1]!Tabela_FREQUENCIA_05_01_12[[#This Row],[GERÊNCIA]])</f>
        <v>#REF!</v>
      </c>
      <c r="Q757" s="40">
        <v>653</v>
      </c>
      <c r="R757" s="40" t="s">
        <v>3795</v>
      </c>
      <c r="S757" s="44">
        <v>8713932802</v>
      </c>
      <c r="T757" s="45">
        <v>35399628</v>
      </c>
      <c r="U757" s="46">
        <v>999472421</v>
      </c>
      <c r="V757" s="42" t="s">
        <v>3796</v>
      </c>
      <c r="W757" s="42" t="s">
        <v>3797</v>
      </c>
      <c r="X757" s="42" t="s">
        <v>142</v>
      </c>
      <c r="Y757" s="47">
        <v>5017000</v>
      </c>
    </row>
    <row r="758" spans="1:25" ht="75" x14ac:dyDescent="0.25">
      <c r="A758" s="28">
        <v>7039803</v>
      </c>
      <c r="B758" s="29" t="s">
        <v>38</v>
      </c>
      <c r="C758" s="30" t="s">
        <v>3798</v>
      </c>
      <c r="D758" s="29" t="s">
        <v>66</v>
      </c>
      <c r="E758" s="31" t="s">
        <v>3799</v>
      </c>
      <c r="F758" s="31" t="s">
        <v>229</v>
      </c>
      <c r="G758" s="31" t="s">
        <v>236</v>
      </c>
      <c r="H758" s="31" t="s">
        <v>237</v>
      </c>
      <c r="I758" s="31" t="s">
        <v>92</v>
      </c>
      <c r="J758" s="29" t="s">
        <v>137</v>
      </c>
      <c r="K758" s="32">
        <v>21853</v>
      </c>
      <c r="L758" s="32">
        <v>37293</v>
      </c>
      <c r="M758" s="29">
        <v>30</v>
      </c>
      <c r="N758" s="29" t="s">
        <v>545</v>
      </c>
      <c r="O758" s="33" t="s">
        <v>229</v>
      </c>
      <c r="P758" s="34" t="e">
        <f>CONCATENATE([1]!Tabela_FREQUENCIA_05_01_12[[#This Row],[QUANTITATIVO]]," - ",[1]!Tabela_FREQUENCIA_05_01_12[[#This Row],[GERÊNCIA]])</f>
        <v>#REF!</v>
      </c>
      <c r="Q758" s="29">
        <v>156</v>
      </c>
      <c r="R758" s="29" t="s">
        <v>3795</v>
      </c>
      <c r="S758" s="35">
        <v>1371183848</v>
      </c>
      <c r="T758" s="36">
        <v>24526545</v>
      </c>
      <c r="U758" s="37">
        <v>996235161</v>
      </c>
      <c r="V758" s="31" t="s">
        <v>3800</v>
      </c>
      <c r="W758" s="31" t="s">
        <v>1885</v>
      </c>
      <c r="X758" s="31" t="s">
        <v>64</v>
      </c>
      <c r="Y758" s="38">
        <v>7020280</v>
      </c>
    </row>
    <row r="759" spans="1:25" ht="105" x14ac:dyDescent="0.25">
      <c r="A759" s="58">
        <v>9721290</v>
      </c>
      <c r="B759" s="49" t="s">
        <v>38</v>
      </c>
      <c r="C759" s="50" t="s">
        <v>3801</v>
      </c>
      <c r="D759" s="49" t="s">
        <v>101</v>
      </c>
      <c r="E759" s="51" t="s">
        <v>3802</v>
      </c>
      <c r="F759" s="51" t="s">
        <v>89</v>
      </c>
      <c r="G759" s="51" t="s">
        <v>944</v>
      </c>
      <c r="H759" s="51" t="s">
        <v>945</v>
      </c>
      <c r="I759" s="51" t="s">
        <v>92</v>
      </c>
      <c r="J759" s="49" t="s">
        <v>137</v>
      </c>
      <c r="K759" s="52">
        <v>25139</v>
      </c>
      <c r="L759" s="52">
        <v>37089</v>
      </c>
      <c r="M759" s="49">
        <v>30</v>
      </c>
      <c r="N759" s="49" t="s">
        <v>545</v>
      </c>
      <c r="O759" s="51" t="s">
        <v>929</v>
      </c>
      <c r="P759" s="53" t="e">
        <f>CONCATENATE([1]!Tabela_FREQUENCIA_05_01_12[[#This Row],[QUANTITATIVO]]," - ",[1]!Tabela_FREQUENCIA_05_01_12[[#This Row],[GERÊNCIA]])</f>
        <v>#REF!</v>
      </c>
      <c r="Q759" s="49">
        <v>858</v>
      </c>
      <c r="R759" s="49" t="s">
        <v>3803</v>
      </c>
      <c r="S759" s="54">
        <v>11277388873</v>
      </c>
      <c r="T759" s="55">
        <v>29832912</v>
      </c>
      <c r="U759" s="56">
        <v>996117843</v>
      </c>
      <c r="V759" s="51" t="s">
        <v>3804</v>
      </c>
      <c r="W759" s="51" t="s">
        <v>141</v>
      </c>
      <c r="X759" s="51" t="s">
        <v>142</v>
      </c>
      <c r="Y759" s="57">
        <v>2235000</v>
      </c>
    </row>
    <row r="760" spans="1:25" ht="75" x14ac:dyDescent="0.25">
      <c r="A760" s="28">
        <v>9413911</v>
      </c>
      <c r="B760" s="29" t="s">
        <v>175</v>
      </c>
      <c r="C760" s="30" t="s">
        <v>3805</v>
      </c>
      <c r="D760" s="29"/>
      <c r="E760" s="31" t="s">
        <v>3806</v>
      </c>
      <c r="F760" s="31" t="s">
        <v>40</v>
      </c>
      <c r="G760" s="31" t="s">
        <v>1010</v>
      </c>
      <c r="H760" s="31" t="s">
        <v>1010</v>
      </c>
      <c r="I760" s="31" t="s">
        <v>59</v>
      </c>
      <c r="J760" s="29" t="s">
        <v>137</v>
      </c>
      <c r="K760" s="32">
        <v>23794</v>
      </c>
      <c r="L760" s="32">
        <v>35688</v>
      </c>
      <c r="M760" s="29">
        <v>24</v>
      </c>
      <c r="N760" s="29" t="s">
        <v>3807</v>
      </c>
      <c r="O760" s="33" t="s">
        <v>40</v>
      </c>
      <c r="P760" s="34" t="e">
        <f>CONCATENATE([1]!Tabela_FREQUENCIA_05_01_12[[#This Row],[QUANTITATIVO]]," - ",[1]!Tabela_FREQUENCIA_05_01_12[[#This Row],[GERÊNCIA]])</f>
        <v>#REF!</v>
      </c>
      <c r="Q760" s="29">
        <v>223</v>
      </c>
      <c r="R760" s="29" t="s">
        <v>3808</v>
      </c>
      <c r="S760" s="35">
        <v>13584724830</v>
      </c>
      <c r="T760" s="36">
        <v>29771496</v>
      </c>
      <c r="U760" s="37">
        <v>996123504</v>
      </c>
      <c r="V760" s="31" t="s">
        <v>3809</v>
      </c>
      <c r="W760" s="31" t="s">
        <v>2032</v>
      </c>
      <c r="X760" s="31" t="s">
        <v>142</v>
      </c>
      <c r="Y760" s="38">
        <v>2040090</v>
      </c>
    </row>
    <row r="761" spans="1:25" ht="105" x14ac:dyDescent="0.25">
      <c r="A761" s="39">
        <v>9419196</v>
      </c>
      <c r="B761" s="40" t="s">
        <v>52</v>
      </c>
      <c r="C761" s="41" t="s">
        <v>3810</v>
      </c>
      <c r="D761" s="40"/>
      <c r="E761" s="42" t="s">
        <v>3811</v>
      </c>
      <c r="F761" s="42" t="s">
        <v>56</v>
      </c>
      <c r="G761" s="42" t="s">
        <v>41</v>
      </c>
      <c r="H761" s="42" t="s">
        <v>41</v>
      </c>
      <c r="I761" s="42" t="s">
        <v>42</v>
      </c>
      <c r="J761" s="40" t="s">
        <v>43</v>
      </c>
      <c r="K761" s="43">
        <v>22724</v>
      </c>
      <c r="L761" s="43">
        <v>34494</v>
      </c>
      <c r="M761" s="40">
        <v>30</v>
      </c>
      <c r="N761" s="40" t="s">
        <v>93</v>
      </c>
      <c r="O761" s="33" t="s">
        <v>56</v>
      </c>
      <c r="P761" s="34" t="e">
        <f>CONCATENATE([1]!Tabela_FREQUENCIA_05_01_12[[#This Row],[QUANTITATIVO]]," - ",[1]!Tabela_FREQUENCIA_05_01_12[[#This Row],[GERÊNCIA]])</f>
        <v>#REF!</v>
      </c>
      <c r="Q761" s="40">
        <v>790</v>
      </c>
      <c r="R761" s="40" t="s">
        <v>3812</v>
      </c>
      <c r="S761" s="44">
        <v>16039158859</v>
      </c>
      <c r="T761" s="45">
        <v>24410334</v>
      </c>
      <c r="U761" s="46">
        <v>965772148</v>
      </c>
      <c r="V761" s="42" t="s">
        <v>3813</v>
      </c>
      <c r="W761" s="42" t="s">
        <v>156</v>
      </c>
      <c r="X761" s="42" t="s">
        <v>64</v>
      </c>
      <c r="Y761" s="47">
        <v>7062050</v>
      </c>
    </row>
    <row r="762" spans="1:25" ht="105" x14ac:dyDescent="0.25">
      <c r="A762" s="58">
        <v>15281796</v>
      </c>
      <c r="B762" s="49" t="s">
        <v>52</v>
      </c>
      <c r="C762" s="50" t="s">
        <v>3814</v>
      </c>
      <c r="D762" s="49" t="s">
        <v>38</v>
      </c>
      <c r="E762" s="51" t="s">
        <v>3815</v>
      </c>
      <c r="F762" s="51" t="s">
        <v>89</v>
      </c>
      <c r="G762" s="51" t="s">
        <v>3252</v>
      </c>
      <c r="H762" s="51" t="s">
        <v>91</v>
      </c>
      <c r="I762" s="51" t="s">
        <v>92</v>
      </c>
      <c r="J762" s="49" t="s">
        <v>43</v>
      </c>
      <c r="K762" s="52">
        <v>27495</v>
      </c>
      <c r="L762" s="52">
        <v>40878</v>
      </c>
      <c r="M762" s="49">
        <v>30</v>
      </c>
      <c r="N762" s="49" t="s">
        <v>93</v>
      </c>
      <c r="O762" s="51" t="s">
        <v>646</v>
      </c>
      <c r="P762" s="53" t="e">
        <f>CONCATENATE([1]!Tabela_FREQUENCIA_05_01_12[[#This Row],[QUANTITATIVO]]," - ",[1]!Tabela_FREQUENCIA_05_01_12[[#This Row],[GERÊNCIA]])</f>
        <v>#REF!</v>
      </c>
      <c r="Q762" s="49">
        <v>1139</v>
      </c>
      <c r="R762" s="49" t="s">
        <v>3816</v>
      </c>
      <c r="S762" s="54">
        <v>24960474874</v>
      </c>
      <c r="T762" s="55">
        <v>34363137</v>
      </c>
      <c r="U762" s="56">
        <v>958085470</v>
      </c>
      <c r="V762" s="51" t="s">
        <v>3817</v>
      </c>
      <c r="W762" s="51" t="s">
        <v>1106</v>
      </c>
      <c r="X762" s="51" t="s">
        <v>64</v>
      </c>
      <c r="Y762" s="57">
        <v>7145060</v>
      </c>
    </row>
    <row r="763" spans="1:25" ht="75" x14ac:dyDescent="0.25">
      <c r="A763" s="39">
        <v>6918323</v>
      </c>
      <c r="B763" s="40" t="s">
        <v>66</v>
      </c>
      <c r="C763" s="41" t="s">
        <v>3818</v>
      </c>
      <c r="D763" s="40"/>
      <c r="E763" s="42" t="s">
        <v>3819</v>
      </c>
      <c r="F763" s="42" t="s">
        <v>229</v>
      </c>
      <c r="G763" s="42" t="s">
        <v>424</v>
      </c>
      <c r="H763" s="42" t="s">
        <v>425</v>
      </c>
      <c r="I763" s="42" t="s">
        <v>59</v>
      </c>
      <c r="J763" s="40" t="s">
        <v>137</v>
      </c>
      <c r="K763" s="43">
        <v>23579</v>
      </c>
      <c r="L763" s="43">
        <v>36054</v>
      </c>
      <c r="M763" s="40">
        <v>30</v>
      </c>
      <c r="N763" s="40" t="s">
        <v>294</v>
      </c>
      <c r="O763" s="33" t="s">
        <v>229</v>
      </c>
      <c r="P763" s="34" t="e">
        <f>CONCATENATE([1]!Tabela_FREQUENCIA_05_01_12[[#This Row],[QUANTITATIVO]]," - ",[1]!Tabela_FREQUENCIA_05_01_12[[#This Row],[GERÊNCIA]])</f>
        <v>#REF!</v>
      </c>
      <c r="Q763" s="40">
        <v>339</v>
      </c>
      <c r="R763" s="40" t="s">
        <v>3820</v>
      </c>
      <c r="S763" s="44">
        <v>6140049857</v>
      </c>
      <c r="T763" s="45">
        <v>24032692</v>
      </c>
      <c r="U763" s="46">
        <v>976201720</v>
      </c>
      <c r="V763" s="42" t="s">
        <v>3821</v>
      </c>
      <c r="W763" s="42" t="s">
        <v>3822</v>
      </c>
      <c r="X763" s="42" t="s">
        <v>64</v>
      </c>
      <c r="Y763" s="47"/>
    </row>
    <row r="764" spans="1:25" ht="120" x14ac:dyDescent="0.25">
      <c r="A764" s="58">
        <v>6923987</v>
      </c>
      <c r="B764" s="49" t="s">
        <v>66</v>
      </c>
      <c r="C764" s="50" t="s">
        <v>3823</v>
      </c>
      <c r="D764" s="49" t="s">
        <v>121</v>
      </c>
      <c r="E764" s="51" t="s">
        <v>3824</v>
      </c>
      <c r="F764" s="51" t="s">
        <v>56</v>
      </c>
      <c r="G764" s="51"/>
      <c r="H764" s="51" t="s">
        <v>124</v>
      </c>
      <c r="I764" s="51" t="s">
        <v>92</v>
      </c>
      <c r="J764" s="49" t="s">
        <v>106</v>
      </c>
      <c r="K764" s="52">
        <v>21789</v>
      </c>
      <c r="L764" s="52">
        <v>32139</v>
      </c>
      <c r="M764" s="49">
        <v>30</v>
      </c>
      <c r="N764" s="49" t="s">
        <v>161</v>
      </c>
      <c r="O764" s="51" t="s">
        <v>71</v>
      </c>
      <c r="P764" s="53" t="e">
        <f>CONCATENATE([1]!Tabela_FREQUENCIA_05_01_12[[#This Row],[QUANTITATIVO]]," - ",[1]!Tabela_FREQUENCIA_05_01_12[[#This Row],[GERÊNCIA]])</f>
        <v>#REF!</v>
      </c>
      <c r="Q764" s="49">
        <v>490</v>
      </c>
      <c r="R764" s="49" t="s">
        <v>3825</v>
      </c>
      <c r="S764" s="54">
        <v>971313857</v>
      </c>
      <c r="T764" s="55">
        <v>23040858</v>
      </c>
      <c r="U764" s="56">
        <v>961506590</v>
      </c>
      <c r="V764" s="51" t="s">
        <v>3826</v>
      </c>
      <c r="W764" s="51" t="s">
        <v>2511</v>
      </c>
      <c r="X764" s="51" t="s">
        <v>64</v>
      </c>
      <c r="Y764" s="57">
        <v>7054050</v>
      </c>
    </row>
    <row r="765" spans="1:25" ht="105" x14ac:dyDescent="0.25">
      <c r="A765" s="58">
        <v>6947062</v>
      </c>
      <c r="B765" s="49" t="s">
        <v>52</v>
      </c>
      <c r="C765" s="50" t="s">
        <v>3827</v>
      </c>
      <c r="D765" s="49" t="s">
        <v>52</v>
      </c>
      <c r="E765" s="51" t="s">
        <v>3828</v>
      </c>
      <c r="F765" s="51" t="s">
        <v>56</v>
      </c>
      <c r="G765" s="51" t="s">
        <v>1099</v>
      </c>
      <c r="H765" s="51"/>
      <c r="I765" s="51" t="s">
        <v>69</v>
      </c>
      <c r="J765" s="49" t="s">
        <v>106</v>
      </c>
      <c r="K765" s="52">
        <v>21368</v>
      </c>
      <c r="L765" s="52">
        <v>32475</v>
      </c>
      <c r="M765" s="49">
        <v>40</v>
      </c>
      <c r="N765" s="49" t="s">
        <v>478</v>
      </c>
      <c r="O765" s="51" t="s">
        <v>71</v>
      </c>
      <c r="P765" s="53" t="e">
        <f>CONCATENATE([1]!Tabela_FREQUENCIA_05_01_12[[#This Row],[QUANTITATIVO]]," - ",[1]!Tabela_FREQUENCIA_05_01_12[[#This Row],[GERÊNCIA]])</f>
        <v>#REF!</v>
      </c>
      <c r="Q765" s="49">
        <v>82</v>
      </c>
      <c r="R765" s="49" t="s">
        <v>3829</v>
      </c>
      <c r="S765" s="54">
        <v>99396971804</v>
      </c>
      <c r="T765" s="55">
        <v>24512639</v>
      </c>
      <c r="U765" s="56" t="s">
        <v>3830</v>
      </c>
      <c r="V765" s="51" t="s">
        <v>3831</v>
      </c>
      <c r="W765" s="51" t="s">
        <v>541</v>
      </c>
      <c r="X765" s="51" t="s">
        <v>64</v>
      </c>
      <c r="Y765" s="57">
        <v>7097300</v>
      </c>
    </row>
    <row r="766" spans="1:25" ht="105" x14ac:dyDescent="0.25">
      <c r="A766" s="28">
        <v>8176516</v>
      </c>
      <c r="B766" s="29" t="s">
        <v>52</v>
      </c>
      <c r="C766" s="30" t="s">
        <v>3832</v>
      </c>
      <c r="D766" s="29" t="s">
        <v>38</v>
      </c>
      <c r="E766" s="31" t="s">
        <v>3833</v>
      </c>
      <c r="F766" s="31" t="s">
        <v>113</v>
      </c>
      <c r="G766" s="31" t="s">
        <v>184</v>
      </c>
      <c r="H766" s="31" t="s">
        <v>114</v>
      </c>
      <c r="I766" s="31" t="s">
        <v>115</v>
      </c>
      <c r="J766" s="29" t="s">
        <v>106</v>
      </c>
      <c r="K766" s="32">
        <v>22852</v>
      </c>
      <c r="L766" s="32">
        <v>33799</v>
      </c>
      <c r="M766" s="29">
        <v>20</v>
      </c>
      <c r="N766" s="29" t="s">
        <v>3834</v>
      </c>
      <c r="O766" s="33" t="s">
        <v>113</v>
      </c>
      <c r="P766" s="34" t="e">
        <f>CONCATENATE([1]!Tabela_FREQUENCIA_05_01_12[[#This Row],[QUANTITATIVO]]," - ",[1]!Tabela_FREQUENCIA_05_01_12[[#This Row],[GERÊNCIA]])</f>
        <v>#REF!</v>
      </c>
      <c r="Q766" s="29">
        <v>247</v>
      </c>
      <c r="R766" s="29" t="s">
        <v>3835</v>
      </c>
      <c r="S766" s="35">
        <v>5149712825</v>
      </c>
      <c r="T766" s="36">
        <v>24386852</v>
      </c>
      <c r="U766" s="37">
        <v>993887455</v>
      </c>
      <c r="V766" s="31" t="s">
        <v>3836</v>
      </c>
      <c r="W766" s="31" t="s">
        <v>3837</v>
      </c>
      <c r="X766" s="31" t="s">
        <v>64</v>
      </c>
      <c r="Y766" s="38">
        <v>7178001</v>
      </c>
    </row>
    <row r="767" spans="1:25" ht="75" x14ac:dyDescent="0.25">
      <c r="A767" s="39">
        <v>11417717</v>
      </c>
      <c r="B767" s="40" t="s">
        <v>52</v>
      </c>
      <c r="C767" s="41" t="s">
        <v>3838</v>
      </c>
      <c r="D767" s="40"/>
      <c r="E767" s="42" t="s">
        <v>3839</v>
      </c>
      <c r="F767" s="42" t="s">
        <v>89</v>
      </c>
      <c r="G767" s="42"/>
      <c r="H767" s="42"/>
      <c r="I767" s="42" t="s">
        <v>59</v>
      </c>
      <c r="J767" s="40" t="s">
        <v>137</v>
      </c>
      <c r="K767" s="43">
        <v>23991</v>
      </c>
      <c r="L767" s="43">
        <v>36164</v>
      </c>
      <c r="M767" s="40">
        <v>30</v>
      </c>
      <c r="N767" s="40" t="s">
        <v>81</v>
      </c>
      <c r="O767" s="33" t="s">
        <v>89</v>
      </c>
      <c r="P767" s="34" t="e">
        <f>CONCATENATE([1]!Tabela_FREQUENCIA_05_01_12[[#This Row],[QUANTITATIVO]]," - ",[1]!Tabela_FREQUENCIA_05_01_12[[#This Row],[GERÊNCIA]])</f>
        <v>#REF!</v>
      </c>
      <c r="Q767" s="40">
        <v>632</v>
      </c>
      <c r="R767" s="40" t="s">
        <v>3840</v>
      </c>
      <c r="S767" s="44">
        <v>6714945892</v>
      </c>
      <c r="T767" s="45">
        <v>46043978</v>
      </c>
      <c r="U767" s="46">
        <v>996440240</v>
      </c>
      <c r="V767" s="42" t="s">
        <v>3841</v>
      </c>
      <c r="W767" s="42" t="s">
        <v>3842</v>
      </c>
      <c r="X767" s="42" t="s">
        <v>48</v>
      </c>
      <c r="Y767" s="47">
        <v>7600000</v>
      </c>
    </row>
    <row r="768" spans="1:25" ht="105" x14ac:dyDescent="0.25">
      <c r="A768" s="58">
        <v>14869792</v>
      </c>
      <c r="B768" s="49" t="s">
        <v>52</v>
      </c>
      <c r="C768" s="50" t="s">
        <v>3843</v>
      </c>
      <c r="D768" s="49" t="s">
        <v>206</v>
      </c>
      <c r="E768" s="51" t="s">
        <v>3844</v>
      </c>
      <c r="F768" s="51" t="s">
        <v>229</v>
      </c>
      <c r="G768" s="51" t="s">
        <v>707</v>
      </c>
      <c r="H768" s="51" t="s">
        <v>91</v>
      </c>
      <c r="I768" s="51" t="s">
        <v>92</v>
      </c>
      <c r="J768" s="49" t="s">
        <v>43</v>
      </c>
      <c r="K768" s="52">
        <v>29672</v>
      </c>
      <c r="L768" s="52">
        <v>40380</v>
      </c>
      <c r="M768" s="49">
        <v>30</v>
      </c>
      <c r="N768" s="49" t="s">
        <v>405</v>
      </c>
      <c r="O768" s="51" t="s">
        <v>3845</v>
      </c>
      <c r="P768" s="53" t="e">
        <f>CONCATENATE([1]!Tabela_FREQUENCIA_05_01_12[[#This Row],[QUANTITATIVO]]," - ",[1]!Tabela_FREQUENCIA_05_01_12[[#This Row],[GERÊNCIA]])</f>
        <v>#REF!</v>
      </c>
      <c r="Q768" s="49">
        <v>272</v>
      </c>
      <c r="R768" s="49" t="s">
        <v>3846</v>
      </c>
      <c r="S768" s="54">
        <v>28396347832</v>
      </c>
      <c r="T768" s="55">
        <v>43860663</v>
      </c>
      <c r="U768" s="56">
        <v>973943657</v>
      </c>
      <c r="V768" s="51" t="s">
        <v>3847</v>
      </c>
      <c r="W768" s="51" t="s">
        <v>1673</v>
      </c>
      <c r="X768" s="51" t="s">
        <v>64</v>
      </c>
      <c r="Y768" s="57">
        <v>7197040</v>
      </c>
    </row>
    <row r="769" spans="1:25" ht="90" x14ac:dyDescent="0.25">
      <c r="A769" s="39">
        <v>9578997</v>
      </c>
      <c r="B769" s="40" t="s">
        <v>52</v>
      </c>
      <c r="C769" s="41" t="s">
        <v>3848</v>
      </c>
      <c r="D769" s="40" t="s">
        <v>121</v>
      </c>
      <c r="E769" s="42" t="s">
        <v>3849</v>
      </c>
      <c r="F769" s="42" t="s">
        <v>56</v>
      </c>
      <c r="G769" s="42" t="s">
        <v>393</v>
      </c>
      <c r="H769" s="42" t="s">
        <v>393</v>
      </c>
      <c r="I769" s="42" t="s">
        <v>69</v>
      </c>
      <c r="J769" s="40" t="s">
        <v>137</v>
      </c>
      <c r="K769" s="43">
        <v>21678</v>
      </c>
      <c r="L769" s="43">
        <v>34591</v>
      </c>
      <c r="M769" s="40">
        <v>40</v>
      </c>
      <c r="N769" s="40" t="s">
        <v>484</v>
      </c>
      <c r="O769" s="33" t="s">
        <v>56</v>
      </c>
      <c r="P769" s="34" t="e">
        <f>CONCATENATE([1]!Tabela_FREQUENCIA_05_01_12[[#This Row],[QUANTITATIVO]]," - ",[1]!Tabela_FREQUENCIA_05_01_12[[#This Row],[GERÊNCIA]])</f>
        <v>#REF!</v>
      </c>
      <c r="Q769" s="40">
        <v>465</v>
      </c>
      <c r="R769" s="40" t="s">
        <v>3850</v>
      </c>
      <c r="S769" s="44">
        <v>21289125805</v>
      </c>
      <c r="T769" s="45">
        <v>24387019</v>
      </c>
      <c r="U769" s="46">
        <v>968046573</v>
      </c>
      <c r="V769" s="42" t="s">
        <v>3851</v>
      </c>
      <c r="W769" s="42" t="s">
        <v>3837</v>
      </c>
      <c r="X769" s="42" t="s">
        <v>64</v>
      </c>
      <c r="Y769" s="47">
        <v>7178001</v>
      </c>
    </row>
    <row r="770" spans="1:25" ht="90" x14ac:dyDescent="0.25">
      <c r="A770" s="28">
        <v>9624892</v>
      </c>
      <c r="B770" s="29" t="s">
        <v>52</v>
      </c>
      <c r="C770" s="30" t="s">
        <v>3852</v>
      </c>
      <c r="D770" s="29"/>
      <c r="E770" s="31" t="s">
        <v>3853</v>
      </c>
      <c r="F770" s="31" t="s">
        <v>56</v>
      </c>
      <c r="G770" s="31" t="s">
        <v>820</v>
      </c>
      <c r="H770" s="31" t="s">
        <v>393</v>
      </c>
      <c r="I770" s="31" t="s">
        <v>69</v>
      </c>
      <c r="J770" s="29" t="s">
        <v>43</v>
      </c>
      <c r="K770" s="32">
        <v>19848</v>
      </c>
      <c r="L770" s="32">
        <v>34704</v>
      </c>
      <c r="M770" s="29">
        <v>40</v>
      </c>
      <c r="N770" s="29" t="s">
        <v>93</v>
      </c>
      <c r="O770" s="33" t="s">
        <v>56</v>
      </c>
      <c r="P770" s="34" t="e">
        <f>CONCATENATE([1]!Tabela_FREQUENCIA_05_01_12[[#This Row],[QUANTITATIVO]]," - ",[1]!Tabela_FREQUENCIA_05_01_12[[#This Row],[GERÊNCIA]])</f>
        <v>#REF!</v>
      </c>
      <c r="Q770" s="29">
        <v>792</v>
      </c>
      <c r="R770" s="29" t="s">
        <v>3854</v>
      </c>
      <c r="S770" s="35">
        <v>437636852</v>
      </c>
      <c r="T770" s="36">
        <v>24671681</v>
      </c>
      <c r="U770" s="37">
        <v>949670159</v>
      </c>
      <c r="V770" s="31" t="s">
        <v>3855</v>
      </c>
      <c r="W770" s="31" t="s">
        <v>3090</v>
      </c>
      <c r="X770" s="31" t="s">
        <v>64</v>
      </c>
      <c r="Y770" s="38">
        <v>7161350</v>
      </c>
    </row>
    <row r="771" spans="1:25" ht="90" x14ac:dyDescent="0.25">
      <c r="A771" s="39">
        <v>7246020</v>
      </c>
      <c r="B771" s="40" t="s">
        <v>52</v>
      </c>
      <c r="C771" s="41" t="s">
        <v>3856</v>
      </c>
      <c r="D771" s="40"/>
      <c r="E771" s="42" t="s">
        <v>3857</v>
      </c>
      <c r="F771" s="42" t="s">
        <v>56</v>
      </c>
      <c r="G771" s="42" t="s">
        <v>393</v>
      </c>
      <c r="H771" s="42" t="s">
        <v>393</v>
      </c>
      <c r="I771" s="42" t="s">
        <v>69</v>
      </c>
      <c r="J771" s="40" t="s">
        <v>106</v>
      </c>
      <c r="K771" s="43">
        <v>21093</v>
      </c>
      <c r="L771" s="43">
        <v>32842</v>
      </c>
      <c r="M771" s="40">
        <v>30</v>
      </c>
      <c r="N771" s="40" t="s">
        <v>81</v>
      </c>
      <c r="O771" s="33" t="s">
        <v>56</v>
      </c>
      <c r="P771" s="34" t="e">
        <f>CONCATENATE([1]!Tabela_FREQUENCIA_05_01_12[[#This Row],[QUANTITATIVO]]," - ",[1]!Tabela_FREQUENCIA_05_01_12[[#This Row],[GERÊNCIA]])</f>
        <v>#REF!</v>
      </c>
      <c r="Q771" s="40">
        <v>301</v>
      </c>
      <c r="R771" s="40" t="s">
        <v>3858</v>
      </c>
      <c r="S771" s="44">
        <v>13913157824</v>
      </c>
      <c r="T771" s="45">
        <v>24044948</v>
      </c>
      <c r="U771" s="46"/>
      <c r="V771" s="42" t="s">
        <v>3859</v>
      </c>
      <c r="W771" s="42" t="s">
        <v>3367</v>
      </c>
      <c r="X771" s="42" t="s">
        <v>64</v>
      </c>
      <c r="Y771" s="47">
        <v>7196000</v>
      </c>
    </row>
    <row r="772" spans="1:25" ht="75" x14ac:dyDescent="0.25">
      <c r="A772" s="28">
        <v>13357992</v>
      </c>
      <c r="B772" s="29" t="s">
        <v>101</v>
      </c>
      <c r="C772" s="30" t="s">
        <v>3860</v>
      </c>
      <c r="D772" s="29" t="s">
        <v>36</v>
      </c>
      <c r="E772" s="31" t="s">
        <v>3861</v>
      </c>
      <c r="F772" s="31" t="s">
        <v>330</v>
      </c>
      <c r="G772" s="31" t="s">
        <v>331</v>
      </c>
      <c r="H772" s="31" t="s">
        <v>283</v>
      </c>
      <c r="I772" s="31" t="s">
        <v>115</v>
      </c>
      <c r="J772" s="29" t="s">
        <v>137</v>
      </c>
      <c r="K772" s="32">
        <v>28170</v>
      </c>
      <c r="L772" s="32">
        <v>38819</v>
      </c>
      <c r="M772" s="29">
        <v>20</v>
      </c>
      <c r="N772" s="29" t="s">
        <v>81</v>
      </c>
      <c r="O772" s="33" t="s">
        <v>330</v>
      </c>
      <c r="P772" s="34" t="e">
        <f>CONCATENATE([1]!Tabela_FREQUENCIA_05_01_12[[#This Row],[QUANTITATIVO]]," - ",[1]!Tabela_FREQUENCIA_05_01_12[[#This Row],[GERÊNCIA]])</f>
        <v>#REF!</v>
      </c>
      <c r="Q772" s="29">
        <v>260</v>
      </c>
      <c r="R772" s="29" t="s">
        <v>3862</v>
      </c>
      <c r="S772" s="35">
        <v>26460428840</v>
      </c>
      <c r="T772" s="36">
        <v>24053690</v>
      </c>
      <c r="U772" s="37">
        <v>981549320</v>
      </c>
      <c r="V772" s="31" t="s">
        <v>3863</v>
      </c>
      <c r="W772" s="31" t="s">
        <v>240</v>
      </c>
      <c r="X772" s="31" t="s">
        <v>64</v>
      </c>
      <c r="Y772" s="38">
        <v>7133190</v>
      </c>
    </row>
    <row r="773" spans="1:25" ht="75" x14ac:dyDescent="0.25">
      <c r="A773" s="39">
        <v>9133951</v>
      </c>
      <c r="B773" s="40" t="s">
        <v>52</v>
      </c>
      <c r="C773" s="41" t="s">
        <v>3864</v>
      </c>
      <c r="D773" s="40"/>
      <c r="E773" s="42" t="s">
        <v>3865</v>
      </c>
      <c r="F773" s="42" t="s">
        <v>801</v>
      </c>
      <c r="G773" s="42" t="s">
        <v>184</v>
      </c>
      <c r="H773" s="42" t="s">
        <v>114</v>
      </c>
      <c r="I773" s="42" t="s">
        <v>115</v>
      </c>
      <c r="J773" s="40" t="s">
        <v>43</v>
      </c>
      <c r="K773" s="43">
        <v>21497</v>
      </c>
      <c r="L773" s="43">
        <v>34341</v>
      </c>
      <c r="M773" s="40">
        <v>20</v>
      </c>
      <c r="N773" s="40" t="s">
        <v>1093</v>
      </c>
      <c r="O773" s="33" t="s">
        <v>801</v>
      </c>
      <c r="P773" s="34" t="e">
        <f>CONCATENATE([1]!Tabela_FREQUENCIA_05_01_12[[#This Row],[QUANTITATIVO]]," - ",[1]!Tabela_FREQUENCIA_05_01_12[[#This Row],[GERÊNCIA]])</f>
        <v>#REF!</v>
      </c>
      <c r="Q773" s="40">
        <v>398</v>
      </c>
      <c r="R773" s="40" t="s">
        <v>3866</v>
      </c>
      <c r="S773" s="44">
        <v>7836299821</v>
      </c>
      <c r="T773" s="45">
        <v>24611020</v>
      </c>
      <c r="U773" s="46" t="s">
        <v>3867</v>
      </c>
      <c r="V773" s="42" t="s">
        <v>3868</v>
      </c>
      <c r="W773" s="42" t="s">
        <v>156</v>
      </c>
      <c r="X773" s="42" t="s">
        <v>64</v>
      </c>
      <c r="Y773" s="47">
        <v>7092010</v>
      </c>
    </row>
    <row r="774" spans="1:25" ht="75" x14ac:dyDescent="0.25">
      <c r="A774" s="28">
        <v>9168527</v>
      </c>
      <c r="B774" s="29" t="s">
        <v>52</v>
      </c>
      <c r="C774" s="30" t="s">
        <v>3869</v>
      </c>
      <c r="D774" s="29"/>
      <c r="E774" s="31" t="s">
        <v>3870</v>
      </c>
      <c r="F774" s="31" t="s">
        <v>89</v>
      </c>
      <c r="G774" s="31" t="s">
        <v>114</v>
      </c>
      <c r="H774" s="31" t="s">
        <v>114</v>
      </c>
      <c r="I774" s="31" t="s">
        <v>115</v>
      </c>
      <c r="J774" s="29" t="s">
        <v>106</v>
      </c>
      <c r="K774" s="32">
        <v>29672</v>
      </c>
      <c r="L774" s="32">
        <v>34376</v>
      </c>
      <c r="M774" s="29">
        <v>30</v>
      </c>
      <c r="N774" s="29" t="s">
        <v>545</v>
      </c>
      <c r="O774" s="33" t="s">
        <v>89</v>
      </c>
      <c r="P774" s="34" t="e">
        <f>CONCATENATE([1]!Tabela_FREQUENCIA_05_01_12[[#This Row],[QUANTITATIVO]]," - ",[1]!Tabela_FREQUENCIA_05_01_12[[#This Row],[GERÊNCIA]])</f>
        <v>#REF!</v>
      </c>
      <c r="Q774" s="29">
        <v>577</v>
      </c>
      <c r="R774" s="29" t="s">
        <v>3871</v>
      </c>
      <c r="S774" s="35">
        <v>77187253834</v>
      </c>
      <c r="T774" s="36">
        <v>24834513</v>
      </c>
      <c r="U774" s="37">
        <v>973765678</v>
      </c>
      <c r="V774" s="31" t="s">
        <v>3872</v>
      </c>
      <c r="W774" s="31" t="s">
        <v>3873</v>
      </c>
      <c r="X774" s="31" t="s">
        <v>64</v>
      </c>
      <c r="Y774" s="38">
        <v>7180090</v>
      </c>
    </row>
    <row r="775" spans="1:25" ht="75" x14ac:dyDescent="0.25">
      <c r="A775" s="39">
        <v>6927051</v>
      </c>
      <c r="B775" s="40" t="s">
        <v>38</v>
      </c>
      <c r="C775" s="41" t="s">
        <v>3874</v>
      </c>
      <c r="D775" s="40" t="s">
        <v>36</v>
      </c>
      <c r="E775" s="42" t="s">
        <v>3875</v>
      </c>
      <c r="F775" s="42" t="s">
        <v>89</v>
      </c>
      <c r="G775" s="42" t="s">
        <v>851</v>
      </c>
      <c r="H775" s="42" t="s">
        <v>91</v>
      </c>
      <c r="I775" s="42" t="s">
        <v>92</v>
      </c>
      <c r="J775" s="40" t="s">
        <v>137</v>
      </c>
      <c r="K775" s="43">
        <v>22407</v>
      </c>
      <c r="L775" s="43">
        <v>35114</v>
      </c>
      <c r="M775" s="40">
        <v>30</v>
      </c>
      <c r="N775" s="40" t="s">
        <v>93</v>
      </c>
      <c r="O775" s="33" t="s">
        <v>89</v>
      </c>
      <c r="P775" s="34" t="e">
        <f>CONCATENATE([1]!Tabela_FREQUENCIA_05_01_12[[#This Row],[QUANTITATIVO]]," - ",[1]!Tabela_FREQUENCIA_05_01_12[[#This Row],[GERÊNCIA]])</f>
        <v>#REF!</v>
      </c>
      <c r="Q775" s="40">
        <v>550</v>
      </c>
      <c r="R775" s="40" t="s">
        <v>3876</v>
      </c>
      <c r="S775" s="44">
        <v>6700668859</v>
      </c>
      <c r="T775" s="45">
        <v>43071499</v>
      </c>
      <c r="U775" s="46">
        <v>997966585</v>
      </c>
      <c r="V775" s="42" t="s">
        <v>3877</v>
      </c>
      <c r="W775" s="42" t="s">
        <v>649</v>
      </c>
      <c r="X775" s="42" t="s">
        <v>64</v>
      </c>
      <c r="Y775" s="47">
        <v>7130410</v>
      </c>
    </row>
    <row r="776" spans="1:25" ht="90" x14ac:dyDescent="0.25">
      <c r="A776" s="28">
        <v>10372076</v>
      </c>
      <c r="B776" s="29" t="s">
        <v>66</v>
      </c>
      <c r="C776" s="30" t="s">
        <v>3878</v>
      </c>
      <c r="D776" s="29" t="s">
        <v>49</v>
      </c>
      <c r="E776" s="31" t="s">
        <v>3879</v>
      </c>
      <c r="F776" s="31" t="s">
        <v>89</v>
      </c>
      <c r="G776" s="31" t="s">
        <v>944</v>
      </c>
      <c r="H776" s="31" t="s">
        <v>944</v>
      </c>
      <c r="I776" s="31" t="s">
        <v>92</v>
      </c>
      <c r="J776" s="29" t="s">
        <v>43</v>
      </c>
      <c r="K776" s="32">
        <v>21309</v>
      </c>
      <c r="L776" s="32">
        <v>36021</v>
      </c>
      <c r="M776" s="29">
        <v>30</v>
      </c>
      <c r="N776" s="29" t="s">
        <v>405</v>
      </c>
      <c r="O776" s="33" t="s">
        <v>89</v>
      </c>
      <c r="P776" s="34" t="e">
        <f>CONCATENATE([1]!Tabela_FREQUENCIA_05_01_12[[#This Row],[QUANTITATIVO]]," - ",[1]!Tabela_FREQUENCIA_05_01_12[[#This Row],[GERÊNCIA]])</f>
        <v>#REF!</v>
      </c>
      <c r="Q776" s="29">
        <v>176</v>
      </c>
      <c r="R776" s="29" t="s">
        <v>3880</v>
      </c>
      <c r="S776" s="35">
        <v>8502494813</v>
      </c>
      <c r="T776" s="36">
        <v>49699498</v>
      </c>
      <c r="U776" s="37">
        <v>953664924</v>
      </c>
      <c r="V776" s="31" t="s">
        <v>3881</v>
      </c>
      <c r="W776" s="31" t="s">
        <v>3882</v>
      </c>
      <c r="X776" s="31" t="s">
        <v>64</v>
      </c>
      <c r="Y776" s="38">
        <v>7241230</v>
      </c>
    </row>
    <row r="777" spans="1:25" ht="90" x14ac:dyDescent="0.25">
      <c r="A777" s="39">
        <v>7283970</v>
      </c>
      <c r="B777" s="40" t="s">
        <v>52</v>
      </c>
      <c r="C777" s="41" t="s">
        <v>3883</v>
      </c>
      <c r="D777" s="40" t="s">
        <v>38</v>
      </c>
      <c r="E777" s="42" t="s">
        <v>3884</v>
      </c>
      <c r="F777" s="42" t="s">
        <v>103</v>
      </c>
      <c r="G777" s="42" t="s">
        <v>820</v>
      </c>
      <c r="H777" s="42" t="s">
        <v>393</v>
      </c>
      <c r="I777" s="42" t="s">
        <v>69</v>
      </c>
      <c r="J777" s="40" t="s">
        <v>106</v>
      </c>
      <c r="K777" s="43">
        <v>22394</v>
      </c>
      <c r="L777" s="43">
        <v>32665</v>
      </c>
      <c r="M777" s="40">
        <v>30</v>
      </c>
      <c r="N777" s="40" t="s">
        <v>405</v>
      </c>
      <c r="O777" s="33" t="s">
        <v>103</v>
      </c>
      <c r="P777" s="34" t="e">
        <f>CONCATENATE([1]!Tabela_FREQUENCIA_05_01_12[[#This Row],[QUANTITATIVO]]," - ",[1]!Tabela_FREQUENCIA_05_01_12[[#This Row],[GERÊNCIA]])</f>
        <v>#REF!</v>
      </c>
      <c r="Q777" s="40">
        <v>528</v>
      </c>
      <c r="R777" s="40" t="s">
        <v>3885</v>
      </c>
      <c r="S777" s="44">
        <v>14536065806</v>
      </c>
      <c r="T777" s="45"/>
      <c r="U777" s="46">
        <v>980954288</v>
      </c>
      <c r="V777" s="42" t="s">
        <v>3886</v>
      </c>
      <c r="W777" s="42" t="s">
        <v>1790</v>
      </c>
      <c r="X777" s="42" t="s">
        <v>64</v>
      </c>
      <c r="Y777" s="47">
        <v>7141140</v>
      </c>
    </row>
    <row r="778" spans="1:25" ht="120" x14ac:dyDescent="0.25">
      <c r="A778" s="28">
        <v>8048885</v>
      </c>
      <c r="B778" s="29" t="s">
        <v>66</v>
      </c>
      <c r="C778" s="30" t="s">
        <v>3887</v>
      </c>
      <c r="D778" s="29">
        <v>1</v>
      </c>
      <c r="E778" s="31" t="s">
        <v>3888</v>
      </c>
      <c r="F778" s="31" t="s">
        <v>56</v>
      </c>
      <c r="G778" s="31" t="s">
        <v>3889</v>
      </c>
      <c r="H778" s="31" t="s">
        <v>605</v>
      </c>
      <c r="I778" s="31" t="s">
        <v>69</v>
      </c>
      <c r="J778" s="29" t="s">
        <v>137</v>
      </c>
      <c r="K778" s="32">
        <v>24855</v>
      </c>
      <c r="L778" s="32">
        <v>37459</v>
      </c>
      <c r="M778" s="29">
        <v>40</v>
      </c>
      <c r="N778" s="29" t="s">
        <v>484</v>
      </c>
      <c r="O778" s="33" t="s">
        <v>56</v>
      </c>
      <c r="P778" s="34" t="e">
        <f>CONCATENATE([1]!Tabela_FREQUENCIA_05_01_12[[#This Row],[QUANTITATIVO]]," - ",[1]!Tabela_FREQUENCIA_05_01_12[[#This Row],[GERÊNCIA]])</f>
        <v>#REF!</v>
      </c>
      <c r="Q778" s="29">
        <v>595</v>
      </c>
      <c r="R778" s="29" t="s">
        <v>3890</v>
      </c>
      <c r="S778" s="35">
        <v>7814753848</v>
      </c>
      <c r="T778" s="36"/>
      <c r="U778" s="37" t="s">
        <v>3891</v>
      </c>
      <c r="V778" s="31" t="s">
        <v>3892</v>
      </c>
      <c r="W778" s="31" t="s">
        <v>156</v>
      </c>
      <c r="X778" s="31" t="s">
        <v>64</v>
      </c>
      <c r="Y778" s="38">
        <v>7040030</v>
      </c>
    </row>
    <row r="779" spans="1:25" ht="105" x14ac:dyDescent="0.25">
      <c r="A779" s="58">
        <v>10338822</v>
      </c>
      <c r="B779" s="49">
        <v>4</v>
      </c>
      <c r="C779" s="50" t="s">
        <v>3893</v>
      </c>
      <c r="D779" s="49" t="s">
        <v>76</v>
      </c>
      <c r="E779" s="51" t="s">
        <v>3894</v>
      </c>
      <c r="F779" s="51" t="s">
        <v>89</v>
      </c>
      <c r="G779" s="51" t="s">
        <v>58</v>
      </c>
      <c r="H779" s="51" t="s">
        <v>58</v>
      </c>
      <c r="I779" s="51" t="s">
        <v>59</v>
      </c>
      <c r="J779" s="49" t="s">
        <v>43</v>
      </c>
      <c r="K779" s="52">
        <v>22976</v>
      </c>
      <c r="L779" s="52">
        <v>35701</v>
      </c>
      <c r="M779" s="49">
        <v>30</v>
      </c>
      <c r="N779" s="49" t="s">
        <v>545</v>
      </c>
      <c r="O779" s="51" t="s">
        <v>489</v>
      </c>
      <c r="P779" s="53" t="e">
        <f>CONCATENATE([1]!Tabela_FREQUENCIA_05_01_12[[#This Row],[QUANTITATIVO]]," - ",[1]!Tabela_FREQUENCIA_05_01_12[[#This Row],[GERÊNCIA]])</f>
        <v>#REF!</v>
      </c>
      <c r="Q779" s="49">
        <v>513</v>
      </c>
      <c r="R779" s="49" t="s">
        <v>3895</v>
      </c>
      <c r="S779" s="54">
        <v>2753773858</v>
      </c>
      <c r="T779" s="55">
        <v>49632441</v>
      </c>
      <c r="U779" s="56">
        <v>993343793</v>
      </c>
      <c r="V779" s="51" t="s">
        <v>3896</v>
      </c>
      <c r="W779" s="51" t="s">
        <v>1885</v>
      </c>
      <c r="X779" s="51" t="s">
        <v>64</v>
      </c>
      <c r="Y779" s="57">
        <v>7022050</v>
      </c>
    </row>
    <row r="780" spans="1:25" ht="90" x14ac:dyDescent="0.25">
      <c r="A780" s="28">
        <v>11340710</v>
      </c>
      <c r="B780" s="29" t="s">
        <v>52</v>
      </c>
      <c r="C780" s="30" t="s">
        <v>3897</v>
      </c>
      <c r="D780" s="29"/>
      <c r="E780" s="31" t="s">
        <v>3898</v>
      </c>
      <c r="F780" s="31" t="s">
        <v>89</v>
      </c>
      <c r="G780" s="31" t="s">
        <v>424</v>
      </c>
      <c r="H780" s="31" t="s">
        <v>425</v>
      </c>
      <c r="I780" s="31" t="s">
        <v>59</v>
      </c>
      <c r="J780" s="29" t="s">
        <v>43</v>
      </c>
      <c r="K780" s="32">
        <v>22908</v>
      </c>
      <c r="L780" s="32">
        <v>36026</v>
      </c>
      <c r="M780" s="29">
        <v>30</v>
      </c>
      <c r="N780" s="29" t="s">
        <v>93</v>
      </c>
      <c r="O780" s="33" t="s">
        <v>89</v>
      </c>
      <c r="P780" s="34" t="e">
        <f>CONCATENATE([1]!Tabela_FREQUENCIA_05_01_12[[#This Row],[QUANTITATIVO]]," - ",[1]!Tabela_FREQUENCIA_05_01_12[[#This Row],[GERÊNCIA]])</f>
        <v>#REF!</v>
      </c>
      <c r="Q780" s="29">
        <v>214</v>
      </c>
      <c r="R780" s="29" t="s">
        <v>3899</v>
      </c>
      <c r="S780" s="35">
        <v>2740229828</v>
      </c>
      <c r="T780" s="36">
        <v>24558884</v>
      </c>
      <c r="U780" s="37">
        <v>985686566</v>
      </c>
      <c r="V780" s="31" t="s">
        <v>3900</v>
      </c>
      <c r="W780" s="31" t="s">
        <v>2511</v>
      </c>
      <c r="X780" s="31" t="s">
        <v>64</v>
      </c>
      <c r="Y780" s="38">
        <v>7064010</v>
      </c>
    </row>
    <row r="781" spans="1:25" ht="105" x14ac:dyDescent="0.25">
      <c r="A781" s="59">
        <v>13093927</v>
      </c>
      <c r="B781" s="60" t="s">
        <v>38</v>
      </c>
      <c r="C781" s="61" t="s">
        <v>3901</v>
      </c>
      <c r="D781" s="60" t="s">
        <v>36</v>
      </c>
      <c r="E781" s="62" t="s">
        <v>3902</v>
      </c>
      <c r="F781" s="62" t="s">
        <v>229</v>
      </c>
      <c r="G781" s="62" t="s">
        <v>1628</v>
      </c>
      <c r="H781" s="62" t="s">
        <v>1762</v>
      </c>
      <c r="I781" s="62" t="s">
        <v>59</v>
      </c>
      <c r="J781" s="60" t="s">
        <v>43</v>
      </c>
      <c r="K781" s="63">
        <v>26509</v>
      </c>
      <c r="L781" s="63">
        <v>40380</v>
      </c>
      <c r="M781" s="60">
        <v>30</v>
      </c>
      <c r="N781" s="60" t="s">
        <v>81</v>
      </c>
      <c r="O781" s="62" t="s">
        <v>533</v>
      </c>
      <c r="P781" s="64" t="e">
        <f>CONCATENATE([1]!Tabela_FREQUENCIA_05_01_12[[#This Row],[QUANTITATIVO]]," - ",[1]!Tabela_FREQUENCIA_05_01_12[[#This Row],[GERÊNCIA]])</f>
        <v>#REF!</v>
      </c>
      <c r="Q781" s="60">
        <v>251</v>
      </c>
      <c r="R781" s="60" t="s">
        <v>3903</v>
      </c>
      <c r="S781" s="65">
        <v>18314014877</v>
      </c>
      <c r="T781" s="66">
        <v>29638802</v>
      </c>
      <c r="U781" s="67">
        <v>952315366</v>
      </c>
      <c r="V781" s="62" t="s">
        <v>3904</v>
      </c>
      <c r="W781" s="62" t="s">
        <v>3905</v>
      </c>
      <c r="X781" s="62" t="s">
        <v>142</v>
      </c>
      <c r="Y781" s="68">
        <v>19570000</v>
      </c>
    </row>
    <row r="782" spans="1:25" ht="75" x14ac:dyDescent="0.25">
      <c r="A782" s="28">
        <v>13496979</v>
      </c>
      <c r="B782" s="29" t="s">
        <v>38</v>
      </c>
      <c r="C782" s="30" t="s">
        <v>3906</v>
      </c>
      <c r="D782" s="29" t="s">
        <v>101</v>
      </c>
      <c r="E782" s="31" t="s">
        <v>3907</v>
      </c>
      <c r="F782" s="31" t="s">
        <v>89</v>
      </c>
      <c r="G782" s="31" t="s">
        <v>707</v>
      </c>
      <c r="H782" s="31" t="s">
        <v>91</v>
      </c>
      <c r="I782" s="31" t="s">
        <v>92</v>
      </c>
      <c r="J782" s="29" t="s">
        <v>43</v>
      </c>
      <c r="K782" s="32">
        <v>22447</v>
      </c>
      <c r="L782" s="32">
        <v>40725</v>
      </c>
      <c r="M782" s="29">
        <v>30</v>
      </c>
      <c r="N782" s="29" t="s">
        <v>93</v>
      </c>
      <c r="O782" s="33" t="s">
        <v>89</v>
      </c>
      <c r="P782" s="34" t="e">
        <f>CONCATENATE([1]!Tabela_FREQUENCIA_05_01_12[[#This Row],[QUANTITATIVO]]," - ",[1]!Tabela_FREQUENCIA_05_01_12[[#This Row],[GERÊNCIA]])</f>
        <v>#REF!</v>
      </c>
      <c r="Q782" s="29">
        <v>1092</v>
      </c>
      <c r="R782" s="29" t="s">
        <v>3908</v>
      </c>
      <c r="S782" s="35">
        <v>7333799824</v>
      </c>
      <c r="T782" s="36">
        <v>24066857</v>
      </c>
      <c r="U782" s="37">
        <v>981648967</v>
      </c>
      <c r="V782" s="31" t="s">
        <v>3909</v>
      </c>
      <c r="W782" s="31" t="s">
        <v>3910</v>
      </c>
      <c r="X782" s="31" t="s">
        <v>64</v>
      </c>
      <c r="Y782" s="38">
        <v>7134170</v>
      </c>
    </row>
    <row r="783" spans="1:25" ht="150" x14ac:dyDescent="0.25">
      <c r="A783" s="39">
        <v>8176840</v>
      </c>
      <c r="B783" s="40" t="s">
        <v>66</v>
      </c>
      <c r="C783" s="41" t="s">
        <v>3911</v>
      </c>
      <c r="D783" s="40"/>
      <c r="E783" s="42" t="s">
        <v>3912</v>
      </c>
      <c r="F783" s="42" t="s">
        <v>673</v>
      </c>
      <c r="G783" s="42" t="s">
        <v>671</v>
      </c>
      <c r="H783" s="42" t="s">
        <v>671</v>
      </c>
      <c r="I783" s="42" t="s">
        <v>588</v>
      </c>
      <c r="J783" s="40" t="s">
        <v>43</v>
      </c>
      <c r="K783" s="43">
        <v>20730</v>
      </c>
      <c r="L783" s="43">
        <v>33791</v>
      </c>
      <c r="M783" s="40">
        <v>30</v>
      </c>
      <c r="N783" s="40" t="s">
        <v>3913</v>
      </c>
      <c r="O783" s="33" t="s">
        <v>673</v>
      </c>
      <c r="P783" s="34" t="e">
        <f>CONCATENATE([1]!Tabela_FREQUENCIA_05_01_12[[#This Row],[QUANTITATIVO]]," - ",[1]!Tabela_FREQUENCIA_05_01_12[[#This Row],[GERÊNCIA]])</f>
        <v>#REF!</v>
      </c>
      <c r="Q783" s="40">
        <v>144</v>
      </c>
      <c r="R783" s="40" t="s">
        <v>3914</v>
      </c>
      <c r="S783" s="44">
        <v>75434563891</v>
      </c>
      <c r="T783" s="45">
        <v>22891032</v>
      </c>
      <c r="U783" s="46">
        <v>982162806</v>
      </c>
      <c r="V783" s="42" t="s">
        <v>3915</v>
      </c>
      <c r="W783" s="42" t="s">
        <v>3916</v>
      </c>
      <c r="X783" s="42" t="s">
        <v>142</v>
      </c>
      <c r="Y783" s="47">
        <v>3973070</v>
      </c>
    </row>
    <row r="784" spans="1:25" ht="75" x14ac:dyDescent="0.25">
      <c r="A784" s="28">
        <v>14737978</v>
      </c>
      <c r="B784" s="29" t="s">
        <v>66</v>
      </c>
      <c r="C784" s="30" t="s">
        <v>3917</v>
      </c>
      <c r="D784" s="29" t="s">
        <v>49</v>
      </c>
      <c r="E784" s="31" t="s">
        <v>3918</v>
      </c>
      <c r="F784" s="31" t="s">
        <v>89</v>
      </c>
      <c r="G784" s="31" t="s">
        <v>851</v>
      </c>
      <c r="H784" s="31" t="s">
        <v>91</v>
      </c>
      <c r="I784" s="31" t="s">
        <v>92</v>
      </c>
      <c r="J784" s="29" t="s">
        <v>43</v>
      </c>
      <c r="K784" s="32">
        <v>28901</v>
      </c>
      <c r="L784" s="32">
        <v>40239</v>
      </c>
      <c r="M784" s="29">
        <v>30</v>
      </c>
      <c r="N784" s="29" t="s">
        <v>93</v>
      </c>
      <c r="O784" s="33" t="s">
        <v>89</v>
      </c>
      <c r="P784" s="34" t="e">
        <f>CONCATENATE([1]!Tabela_FREQUENCIA_05_01_12[[#This Row],[QUANTITATIVO]]," - ",[1]!Tabela_FREQUENCIA_05_01_12[[#This Row],[GERÊNCIA]])</f>
        <v>#REF!</v>
      </c>
      <c r="Q784" s="29">
        <v>1064</v>
      </c>
      <c r="R784" s="29" t="s">
        <v>3919</v>
      </c>
      <c r="S784" s="35">
        <v>28936195840</v>
      </c>
      <c r="T784" s="36">
        <v>24865136</v>
      </c>
      <c r="U784" s="37">
        <v>983970974</v>
      </c>
      <c r="V784" s="31" t="s">
        <v>3920</v>
      </c>
      <c r="W784" s="31" t="s">
        <v>3921</v>
      </c>
      <c r="X784" s="31" t="s">
        <v>64</v>
      </c>
      <c r="Y784" s="38">
        <v>7243120</v>
      </c>
    </row>
    <row r="785" spans="1:25" ht="90" x14ac:dyDescent="0.25">
      <c r="A785" s="39">
        <v>6996061</v>
      </c>
      <c r="B785" s="40" t="s">
        <v>66</v>
      </c>
      <c r="C785" s="41" t="s">
        <v>3922</v>
      </c>
      <c r="D785" s="40" t="s">
        <v>52</v>
      </c>
      <c r="E785" s="42" t="s">
        <v>3923</v>
      </c>
      <c r="F785" s="42" t="s">
        <v>220</v>
      </c>
      <c r="G785" s="42" t="s">
        <v>124</v>
      </c>
      <c r="H785" s="42" t="s">
        <v>124</v>
      </c>
      <c r="I785" s="42" t="s">
        <v>92</v>
      </c>
      <c r="J785" s="40" t="s">
        <v>43</v>
      </c>
      <c r="K785" s="43">
        <v>24246</v>
      </c>
      <c r="L785" s="43">
        <v>40721</v>
      </c>
      <c r="M785" s="40">
        <v>30</v>
      </c>
      <c r="N785" s="40" t="s">
        <v>60</v>
      </c>
      <c r="O785" s="33" t="s">
        <v>220</v>
      </c>
      <c r="P785" s="34" t="e">
        <f>CONCATENATE([1]!Tabela_FREQUENCIA_05_01_12[[#This Row],[QUANTITATIVO]]," - ",[1]!Tabela_FREQUENCIA_05_01_12[[#This Row],[GERÊNCIA]])</f>
        <v>#REF!</v>
      </c>
      <c r="Q785" s="40">
        <v>624</v>
      </c>
      <c r="R785" s="40" t="s">
        <v>3924</v>
      </c>
      <c r="S785" s="44">
        <v>8766498864</v>
      </c>
      <c r="T785" s="45">
        <v>24969379</v>
      </c>
      <c r="U785" s="46">
        <v>982268305</v>
      </c>
      <c r="V785" s="42" t="s">
        <v>3925</v>
      </c>
      <c r="W785" s="42" t="s">
        <v>2268</v>
      </c>
      <c r="X785" s="42" t="s">
        <v>64</v>
      </c>
      <c r="Y785" s="47">
        <v>7244050</v>
      </c>
    </row>
    <row r="786" spans="1:25" ht="105" x14ac:dyDescent="0.25">
      <c r="A786" s="28">
        <v>7756033</v>
      </c>
      <c r="B786" s="29" t="s">
        <v>66</v>
      </c>
      <c r="C786" s="30" t="s">
        <v>3926</v>
      </c>
      <c r="D786" s="29" t="s">
        <v>52</v>
      </c>
      <c r="E786" s="31" t="s">
        <v>3927</v>
      </c>
      <c r="F786" s="31" t="s">
        <v>89</v>
      </c>
      <c r="G786" s="31" t="s">
        <v>124</v>
      </c>
      <c r="H786" s="31" t="s">
        <v>124</v>
      </c>
      <c r="I786" s="31" t="s">
        <v>92</v>
      </c>
      <c r="J786" s="29" t="s">
        <v>43</v>
      </c>
      <c r="K786" s="32">
        <v>22091</v>
      </c>
      <c r="L786" s="32">
        <v>40878</v>
      </c>
      <c r="M786" s="29">
        <v>30</v>
      </c>
      <c r="N786" s="29" t="s">
        <v>93</v>
      </c>
      <c r="O786" s="33" t="s">
        <v>89</v>
      </c>
      <c r="P786" s="34" t="e">
        <f>CONCATENATE([1]!Tabela_FREQUENCIA_05_01_12[[#This Row],[QUANTITATIVO]]," - ",[1]!Tabela_FREQUENCIA_05_01_12[[#This Row],[GERÊNCIA]])</f>
        <v>#REF!</v>
      </c>
      <c r="Q786" s="29">
        <v>1125</v>
      </c>
      <c r="R786" s="29" t="s">
        <v>3928</v>
      </c>
      <c r="S786" s="35">
        <v>5498837895</v>
      </c>
      <c r="T786" s="36">
        <v>0</v>
      </c>
      <c r="U786" s="37">
        <v>957021844</v>
      </c>
      <c r="V786" s="31" t="s">
        <v>3929</v>
      </c>
      <c r="W786" s="31" t="s">
        <v>693</v>
      </c>
      <c r="X786" s="31" t="s">
        <v>64</v>
      </c>
      <c r="Y786" s="38">
        <v>0</v>
      </c>
    </row>
    <row r="787" spans="1:25" ht="60" x14ac:dyDescent="0.25">
      <c r="A787" s="39">
        <v>6942131</v>
      </c>
      <c r="B787" s="40" t="s">
        <v>52</v>
      </c>
      <c r="C787" s="41" t="s">
        <v>3930</v>
      </c>
      <c r="D787" s="40"/>
      <c r="E787" s="42" t="s">
        <v>3931</v>
      </c>
      <c r="F787" s="42" t="s">
        <v>1823</v>
      </c>
      <c r="G787" s="42" t="s">
        <v>2566</v>
      </c>
      <c r="H787" s="42" t="s">
        <v>124</v>
      </c>
      <c r="I787" s="42" t="s">
        <v>92</v>
      </c>
      <c r="J787" s="40" t="s">
        <v>106</v>
      </c>
      <c r="K787" s="43">
        <v>18933</v>
      </c>
      <c r="L787" s="43">
        <v>32070</v>
      </c>
      <c r="M787" s="40">
        <v>40</v>
      </c>
      <c r="N787" s="40" t="s">
        <v>484</v>
      </c>
      <c r="O787" s="33" t="s">
        <v>135</v>
      </c>
      <c r="P787" s="34" t="e">
        <f>CONCATENATE([1]!Tabela_FREQUENCIA_05_01_12[[#This Row],[QUANTITATIVO]]," - ",[1]!Tabela_FREQUENCIA_05_01_12[[#This Row],[GERÊNCIA]])</f>
        <v>#REF!</v>
      </c>
      <c r="Q787" s="40">
        <v>626</v>
      </c>
      <c r="R787" s="40" t="s">
        <v>3932</v>
      </c>
      <c r="S787" s="44">
        <v>99112450804</v>
      </c>
      <c r="T787" s="45">
        <v>43723510</v>
      </c>
      <c r="U787" s="46">
        <v>986503510</v>
      </c>
      <c r="V787" s="42" t="s">
        <v>3933</v>
      </c>
      <c r="W787" s="42" t="s">
        <v>63</v>
      </c>
      <c r="X787" s="42" t="s">
        <v>64</v>
      </c>
      <c r="Y787" s="47">
        <v>7022030</v>
      </c>
    </row>
    <row r="788" spans="1:25" ht="105" x14ac:dyDescent="0.25">
      <c r="A788" s="28">
        <v>9656303</v>
      </c>
      <c r="B788" s="29" t="s">
        <v>52</v>
      </c>
      <c r="C788" s="30" t="s">
        <v>3934</v>
      </c>
      <c r="D788" s="29" t="s">
        <v>36</v>
      </c>
      <c r="E788" s="31" t="s">
        <v>3935</v>
      </c>
      <c r="F788" s="31" t="s">
        <v>56</v>
      </c>
      <c r="G788" s="31" t="s">
        <v>145</v>
      </c>
      <c r="H788" s="31" t="s">
        <v>124</v>
      </c>
      <c r="I788" s="31" t="s">
        <v>92</v>
      </c>
      <c r="J788" s="29" t="s">
        <v>137</v>
      </c>
      <c r="K788" s="32">
        <v>20590</v>
      </c>
      <c r="L788" s="32">
        <v>34717</v>
      </c>
      <c r="M788" s="29">
        <v>40</v>
      </c>
      <c r="N788" s="29" t="s">
        <v>484</v>
      </c>
      <c r="O788" s="33" t="s">
        <v>56</v>
      </c>
      <c r="P788" s="34" t="e">
        <f>CONCATENATE([1]!Tabela_FREQUENCIA_05_01_12[[#This Row],[QUANTITATIVO]]," - ",[1]!Tabela_FREQUENCIA_05_01_12[[#This Row],[GERÊNCIA]])</f>
        <v>#REF!</v>
      </c>
      <c r="Q788" s="29">
        <v>340</v>
      </c>
      <c r="R788" s="29" t="s">
        <v>3936</v>
      </c>
      <c r="S788" s="35">
        <v>90170814815</v>
      </c>
      <c r="T788" s="36">
        <v>23825606</v>
      </c>
      <c r="U788" s="37"/>
      <c r="V788" s="31" t="s">
        <v>3937</v>
      </c>
      <c r="W788" s="31" t="s">
        <v>499</v>
      </c>
      <c r="X788" s="31" t="s">
        <v>64</v>
      </c>
      <c r="Y788" s="38">
        <v>7052020</v>
      </c>
    </row>
    <row r="789" spans="1:25" ht="90" x14ac:dyDescent="0.25">
      <c r="A789" s="39">
        <v>7286752</v>
      </c>
      <c r="B789" s="40" t="s">
        <v>52</v>
      </c>
      <c r="C789" s="41" t="s">
        <v>3938</v>
      </c>
      <c r="D789" s="40" t="s">
        <v>52</v>
      </c>
      <c r="E789" s="42" t="s">
        <v>3939</v>
      </c>
      <c r="F789" s="42" t="s">
        <v>56</v>
      </c>
      <c r="G789" s="42" t="s">
        <v>820</v>
      </c>
      <c r="H789" s="42" t="s">
        <v>393</v>
      </c>
      <c r="I789" s="42" t="s">
        <v>69</v>
      </c>
      <c r="J789" s="40" t="s">
        <v>106</v>
      </c>
      <c r="K789" s="43">
        <v>22210</v>
      </c>
      <c r="L789" s="43">
        <v>32983</v>
      </c>
      <c r="M789" s="40">
        <v>40</v>
      </c>
      <c r="N789" s="40" t="s">
        <v>93</v>
      </c>
      <c r="O789" s="33" t="s">
        <v>56</v>
      </c>
      <c r="P789" s="34" t="e">
        <f>CONCATENATE([1]!Tabela_FREQUENCIA_05_01_12[[#This Row],[QUANTITATIVO]]," - ",[1]!Tabela_FREQUENCIA_05_01_12[[#This Row],[GERÊNCIA]])</f>
        <v>#REF!</v>
      </c>
      <c r="Q789" s="40">
        <v>529</v>
      </c>
      <c r="R789" s="40" t="s">
        <v>3940</v>
      </c>
      <c r="S789" s="44">
        <v>1000150852</v>
      </c>
      <c r="T789" s="45">
        <v>24312218</v>
      </c>
      <c r="U789" s="46">
        <v>971634251</v>
      </c>
      <c r="V789" s="42" t="s">
        <v>3941</v>
      </c>
      <c r="W789" s="42" t="s">
        <v>1346</v>
      </c>
      <c r="X789" s="42" t="s">
        <v>64</v>
      </c>
      <c r="Y789" s="47">
        <v>7174000</v>
      </c>
    </row>
    <row r="790" spans="1:25" ht="60" x14ac:dyDescent="0.25">
      <c r="A790" s="28">
        <v>12242846</v>
      </c>
      <c r="B790" s="29" t="s">
        <v>52</v>
      </c>
      <c r="C790" s="30" t="s">
        <v>3942</v>
      </c>
      <c r="D790" s="29" t="s">
        <v>49</v>
      </c>
      <c r="E790" s="31" t="s">
        <v>3943</v>
      </c>
      <c r="F790" s="31" t="s">
        <v>652</v>
      </c>
      <c r="G790" s="31" t="s">
        <v>331</v>
      </c>
      <c r="H790" s="31" t="s">
        <v>283</v>
      </c>
      <c r="I790" s="31" t="s">
        <v>115</v>
      </c>
      <c r="J790" s="29" t="s">
        <v>137</v>
      </c>
      <c r="K790" s="32">
        <v>27372</v>
      </c>
      <c r="L790" s="32">
        <v>37379</v>
      </c>
      <c r="M790" s="29">
        <v>20</v>
      </c>
      <c r="N790" s="29" t="s">
        <v>93</v>
      </c>
      <c r="O790" s="33" t="s">
        <v>652</v>
      </c>
      <c r="P790" s="34" t="e">
        <f>CONCATENATE([1]!Tabela_FREQUENCIA_05_01_12[[#This Row],[QUANTITATIVO]]," - ",[1]!Tabela_FREQUENCIA_05_01_12[[#This Row],[GERÊNCIA]])</f>
        <v>#REF!</v>
      </c>
      <c r="Q790" s="29">
        <v>907</v>
      </c>
      <c r="R790" s="29" t="s">
        <v>3944</v>
      </c>
      <c r="S790" s="35">
        <v>25143562880</v>
      </c>
      <c r="T790" s="36">
        <v>29853796</v>
      </c>
      <c r="U790" s="37">
        <v>987599570</v>
      </c>
      <c r="V790" s="31" t="s">
        <v>3945</v>
      </c>
      <c r="W790" s="31" t="s">
        <v>3946</v>
      </c>
      <c r="X790" s="31" t="s">
        <v>142</v>
      </c>
      <c r="Y790" s="38">
        <v>5185450</v>
      </c>
    </row>
    <row r="791" spans="1:25" ht="75" x14ac:dyDescent="0.25">
      <c r="A791" s="39">
        <v>13358066</v>
      </c>
      <c r="B791" s="40">
        <v>9</v>
      </c>
      <c r="C791" s="41" t="s">
        <v>3947</v>
      </c>
      <c r="D791" s="40"/>
      <c r="E791" s="42" t="s">
        <v>3948</v>
      </c>
      <c r="F791" s="42" t="s">
        <v>330</v>
      </c>
      <c r="G791" s="42" t="s">
        <v>331</v>
      </c>
      <c r="H791" s="42" t="s">
        <v>283</v>
      </c>
      <c r="I791" s="42" t="s">
        <v>115</v>
      </c>
      <c r="J791" s="40" t="s">
        <v>137</v>
      </c>
      <c r="K791" s="43">
        <v>22818</v>
      </c>
      <c r="L791" s="43">
        <v>38818</v>
      </c>
      <c r="M791" s="40">
        <v>20</v>
      </c>
      <c r="N791" s="40" t="s">
        <v>81</v>
      </c>
      <c r="O791" s="33" t="s">
        <v>330</v>
      </c>
      <c r="P791" s="34" t="e">
        <f>CONCATENATE([1]!Tabela_FREQUENCIA_05_01_12[[#This Row],[QUANTITATIVO]]," - ",[1]!Tabela_FREQUENCIA_05_01_12[[#This Row],[GERÊNCIA]])</f>
        <v>#REF!</v>
      </c>
      <c r="Q791" s="40">
        <v>56</v>
      </c>
      <c r="R791" s="40" t="s">
        <v>3949</v>
      </c>
      <c r="S791" s="44">
        <v>4067264852</v>
      </c>
      <c r="T791" s="45">
        <v>26217639</v>
      </c>
      <c r="U791" s="46">
        <v>993898661</v>
      </c>
      <c r="V791" s="42" t="s">
        <v>3950</v>
      </c>
      <c r="W791" s="42" t="s">
        <v>3951</v>
      </c>
      <c r="X791" s="42" t="s">
        <v>142</v>
      </c>
      <c r="Y791" s="47">
        <v>3721020</v>
      </c>
    </row>
    <row r="792" spans="1:25" ht="105" x14ac:dyDescent="0.25">
      <c r="A792" s="28">
        <v>16625663</v>
      </c>
      <c r="B792" s="29">
        <v>1</v>
      </c>
      <c r="C792" s="30">
        <v>22476483</v>
      </c>
      <c r="D792" s="29">
        <v>4</v>
      </c>
      <c r="E792" s="31" t="s">
        <v>3952</v>
      </c>
      <c r="F792" s="31" t="s">
        <v>78</v>
      </c>
      <c r="G792" s="31" t="s">
        <v>79</v>
      </c>
      <c r="H792" s="31" t="s">
        <v>79</v>
      </c>
      <c r="I792" s="31" t="s">
        <v>80</v>
      </c>
      <c r="J792" s="29" t="s">
        <v>43</v>
      </c>
      <c r="K792" s="32">
        <v>26462</v>
      </c>
      <c r="L792" s="32">
        <v>42208</v>
      </c>
      <c r="M792" s="29">
        <v>30</v>
      </c>
      <c r="N792" s="29" t="s">
        <v>81</v>
      </c>
      <c r="O792" s="33" t="s">
        <v>78</v>
      </c>
      <c r="P792" s="34" t="e">
        <f>CONCATENATE([1]!Tabela_FREQUENCIA_05_01_12[[#This Row],[QUANTITATIVO]]," - ",[1]!Tabela_FREQUENCIA_05_01_12[[#This Row],[GERÊNCIA]])</f>
        <v>#REF!</v>
      </c>
      <c r="Q792" s="29">
        <v>962</v>
      </c>
      <c r="R792" s="29">
        <v>12376258350</v>
      </c>
      <c r="S792" s="35">
        <v>14535232865</v>
      </c>
      <c r="T792" s="36">
        <v>22791348</v>
      </c>
      <c r="U792" s="37">
        <v>971787621</v>
      </c>
      <c r="V792" s="31" t="s">
        <v>3953</v>
      </c>
      <c r="W792" s="31" t="s">
        <v>1801</v>
      </c>
      <c r="X792" s="31" t="s">
        <v>64</v>
      </c>
      <c r="Y792" s="38">
        <v>7030120</v>
      </c>
    </row>
    <row r="793" spans="1:25" ht="135" x14ac:dyDescent="0.25">
      <c r="A793" s="39">
        <v>7354782</v>
      </c>
      <c r="B793" s="40" t="s">
        <v>66</v>
      </c>
      <c r="C793" s="41" t="s">
        <v>3954</v>
      </c>
      <c r="D793" s="40"/>
      <c r="E793" s="42" t="s">
        <v>3955</v>
      </c>
      <c r="F793" s="42" t="s">
        <v>229</v>
      </c>
      <c r="G793" s="42" t="s">
        <v>198</v>
      </c>
      <c r="H793" s="42" t="s">
        <v>1132</v>
      </c>
      <c r="I793" s="42" t="s">
        <v>92</v>
      </c>
      <c r="J793" s="40" t="s">
        <v>137</v>
      </c>
      <c r="K793" s="43">
        <v>17886</v>
      </c>
      <c r="L793" s="43">
        <v>34550</v>
      </c>
      <c r="M793" s="40">
        <v>30</v>
      </c>
      <c r="N793" s="40" t="s">
        <v>2381</v>
      </c>
      <c r="O793" s="33" t="s">
        <v>229</v>
      </c>
      <c r="P793" s="34" t="e">
        <f>CONCATENATE([1]!Tabela_FREQUENCIA_05_01_12[[#This Row],[QUANTITATIVO]]," - ",[1]!Tabela_FREQUENCIA_05_01_12[[#This Row],[GERÊNCIA]])</f>
        <v>#REF!</v>
      </c>
      <c r="Q793" s="40">
        <v>441</v>
      </c>
      <c r="R793" s="40" t="s">
        <v>3956</v>
      </c>
      <c r="S793" s="44">
        <v>64967956815</v>
      </c>
      <c r="T793" s="45">
        <v>24857474</v>
      </c>
      <c r="U793" s="46">
        <v>994351582</v>
      </c>
      <c r="V793" s="42" t="s">
        <v>3957</v>
      </c>
      <c r="W793" s="42" t="s">
        <v>591</v>
      </c>
      <c r="X793" s="42" t="s">
        <v>64</v>
      </c>
      <c r="Y793" s="47">
        <v>7064010</v>
      </c>
    </row>
    <row r="794" spans="1:25" ht="135" x14ac:dyDescent="0.25">
      <c r="A794" s="28">
        <v>9093539</v>
      </c>
      <c r="B794" s="29" t="s">
        <v>52</v>
      </c>
      <c r="C794" s="30" t="s">
        <v>3958</v>
      </c>
      <c r="D794" s="29" t="s">
        <v>49</v>
      </c>
      <c r="E794" s="31" t="s">
        <v>3959</v>
      </c>
      <c r="F794" s="31" t="s">
        <v>2782</v>
      </c>
      <c r="G794" s="31" t="s">
        <v>544</v>
      </c>
      <c r="H794" s="31" t="s">
        <v>544</v>
      </c>
      <c r="I794" s="31" t="s">
        <v>115</v>
      </c>
      <c r="J794" s="29" t="s">
        <v>106</v>
      </c>
      <c r="K794" s="32">
        <v>20431</v>
      </c>
      <c r="L794" s="32">
        <v>34260</v>
      </c>
      <c r="M794" s="29">
        <v>30</v>
      </c>
      <c r="N794" s="29" t="s">
        <v>244</v>
      </c>
      <c r="O794" s="33" t="s">
        <v>2782</v>
      </c>
      <c r="P794" s="34" t="e">
        <f>CONCATENATE([1]!Tabela_FREQUENCIA_05_01_12[[#This Row],[QUANTITATIVO]]," - ",[1]!Tabela_FREQUENCIA_05_01_12[[#This Row],[GERÊNCIA]])</f>
        <v>#REF!</v>
      </c>
      <c r="Q794" s="29">
        <v>348</v>
      </c>
      <c r="R794" s="29" t="s">
        <v>3960</v>
      </c>
      <c r="S794" s="35">
        <v>4882150808</v>
      </c>
      <c r="T794" s="36">
        <v>64089079</v>
      </c>
      <c r="U794" s="37">
        <v>991049412</v>
      </c>
      <c r="V794" s="31" t="s">
        <v>3961</v>
      </c>
      <c r="W794" s="31" t="s">
        <v>499</v>
      </c>
      <c r="X794" s="31" t="s">
        <v>64</v>
      </c>
      <c r="Y794" s="38">
        <v>7051090</v>
      </c>
    </row>
    <row r="795" spans="1:25" ht="120" x14ac:dyDescent="0.25">
      <c r="A795" s="39">
        <v>9419202</v>
      </c>
      <c r="B795" s="40" t="s">
        <v>52</v>
      </c>
      <c r="C795" s="41" t="s">
        <v>3962</v>
      </c>
      <c r="D795" s="40" t="s">
        <v>76</v>
      </c>
      <c r="E795" s="42" t="s">
        <v>3963</v>
      </c>
      <c r="F795" s="42" t="s">
        <v>56</v>
      </c>
      <c r="G795" s="42" t="s">
        <v>1343</v>
      </c>
      <c r="H795" s="42" t="s">
        <v>587</v>
      </c>
      <c r="I795" s="42" t="s">
        <v>588</v>
      </c>
      <c r="J795" s="40" t="s">
        <v>43</v>
      </c>
      <c r="K795" s="43">
        <v>23870</v>
      </c>
      <c r="L795" s="43">
        <v>34505</v>
      </c>
      <c r="M795" s="40">
        <v>40</v>
      </c>
      <c r="N795" s="40" t="s">
        <v>81</v>
      </c>
      <c r="O795" s="33" t="s">
        <v>56</v>
      </c>
      <c r="P795" s="34" t="e">
        <f>CONCATENATE([1]!Tabela_FREQUENCIA_05_01_12[[#This Row],[QUANTITATIVO]]," - ",[1]!Tabela_FREQUENCIA_05_01_12[[#This Row],[GERÊNCIA]])</f>
        <v>#REF!</v>
      </c>
      <c r="Q795" s="40">
        <v>793</v>
      </c>
      <c r="R795" s="40" t="s">
        <v>3964</v>
      </c>
      <c r="S795" s="44">
        <v>8409313871</v>
      </c>
      <c r="T795" s="45">
        <v>20863012</v>
      </c>
      <c r="U795" s="46">
        <v>984090981</v>
      </c>
      <c r="V795" s="42" t="s">
        <v>3965</v>
      </c>
      <c r="W795" s="42" t="s">
        <v>258</v>
      </c>
      <c r="X795" s="42" t="s">
        <v>64</v>
      </c>
      <c r="Y795" s="47">
        <v>7123390</v>
      </c>
    </row>
    <row r="796" spans="1:25" ht="90" x14ac:dyDescent="0.25">
      <c r="A796" s="28">
        <v>12716534</v>
      </c>
      <c r="B796" s="29" t="s">
        <v>66</v>
      </c>
      <c r="C796" s="30" t="s">
        <v>3966</v>
      </c>
      <c r="D796" s="29" t="s">
        <v>76</v>
      </c>
      <c r="E796" s="31" t="s">
        <v>3967</v>
      </c>
      <c r="F796" s="31" t="s">
        <v>229</v>
      </c>
      <c r="G796" s="31" t="s">
        <v>236</v>
      </c>
      <c r="H796" s="31" t="s">
        <v>237</v>
      </c>
      <c r="I796" s="31" t="s">
        <v>92</v>
      </c>
      <c r="J796" s="29" t="s">
        <v>137</v>
      </c>
      <c r="K796" s="32">
        <v>21708</v>
      </c>
      <c r="L796" s="32">
        <v>37977</v>
      </c>
      <c r="M796" s="29">
        <v>30</v>
      </c>
      <c r="N796" s="29" t="s">
        <v>60</v>
      </c>
      <c r="O796" s="33" t="s">
        <v>229</v>
      </c>
      <c r="P796" s="34" t="e">
        <f>CONCATENATE([1]!Tabela_FREQUENCIA_05_01_12[[#This Row],[QUANTITATIVO]]," - ",[1]!Tabela_FREQUENCIA_05_01_12[[#This Row],[GERÊNCIA]])</f>
        <v>#REF!</v>
      </c>
      <c r="Q796" s="29">
        <v>347</v>
      </c>
      <c r="R796" s="29" t="s">
        <v>3968</v>
      </c>
      <c r="S796" s="35">
        <v>2895797838</v>
      </c>
      <c r="T796" s="36">
        <v>24569297</v>
      </c>
      <c r="U796" s="37">
        <v>941931593</v>
      </c>
      <c r="V796" s="31" t="s">
        <v>3969</v>
      </c>
      <c r="W796" s="31" t="s">
        <v>3970</v>
      </c>
      <c r="X796" s="31" t="s">
        <v>64</v>
      </c>
      <c r="Y796" s="38">
        <v>7083370</v>
      </c>
    </row>
    <row r="797" spans="1:25" ht="75" x14ac:dyDescent="0.25">
      <c r="A797" s="39">
        <v>6926423</v>
      </c>
      <c r="B797" s="40" t="s">
        <v>175</v>
      </c>
      <c r="C797" s="41" t="s">
        <v>3971</v>
      </c>
      <c r="D797" s="40"/>
      <c r="E797" s="42" t="s">
        <v>3972</v>
      </c>
      <c r="F797" s="42" t="s">
        <v>1657</v>
      </c>
      <c r="G797" s="42" t="s">
        <v>350</v>
      </c>
      <c r="H797" s="42" t="s">
        <v>350</v>
      </c>
      <c r="I797" s="42" t="s">
        <v>167</v>
      </c>
      <c r="J797" s="40" t="s">
        <v>137</v>
      </c>
      <c r="K797" s="43">
        <v>23602</v>
      </c>
      <c r="L797" s="43">
        <v>35349</v>
      </c>
      <c r="M797" s="40">
        <v>30</v>
      </c>
      <c r="N797" s="40" t="s">
        <v>93</v>
      </c>
      <c r="O797" s="118" t="s">
        <v>1657</v>
      </c>
      <c r="P797" s="119" t="e">
        <f>CONCATENATE([1]!Tabela_FREQUENCIA_05_01_12[[#This Row],[QUANTITATIVO]]," - ",[1]!Tabela_FREQUENCIA_05_01_12[[#This Row],[GERÊNCIA]])</f>
        <v>#REF!</v>
      </c>
      <c r="Q797" s="40">
        <v>629</v>
      </c>
      <c r="R797" s="40" t="s">
        <v>3973</v>
      </c>
      <c r="S797" s="44">
        <v>8218479880</v>
      </c>
      <c r="T797" s="45">
        <v>46571966</v>
      </c>
      <c r="U797" s="46">
        <v>972829675</v>
      </c>
      <c r="V797" s="42" t="s">
        <v>3974</v>
      </c>
      <c r="W797" s="42" t="s">
        <v>3975</v>
      </c>
      <c r="X797" s="42" t="s">
        <v>2305</v>
      </c>
      <c r="Y797" s="47">
        <v>75000000</v>
      </c>
    </row>
    <row r="798" spans="1:25" ht="105" x14ac:dyDescent="0.25">
      <c r="A798" s="58">
        <v>5298672</v>
      </c>
      <c r="B798" s="49" t="s">
        <v>52</v>
      </c>
      <c r="C798" s="50" t="s">
        <v>3976</v>
      </c>
      <c r="D798" s="49" t="s">
        <v>76</v>
      </c>
      <c r="E798" s="51" t="s">
        <v>3977</v>
      </c>
      <c r="F798" s="51" t="s">
        <v>56</v>
      </c>
      <c r="G798" s="51" t="s">
        <v>492</v>
      </c>
      <c r="H798" s="51" t="s">
        <v>393</v>
      </c>
      <c r="I798" s="51" t="s">
        <v>69</v>
      </c>
      <c r="J798" s="49" t="s">
        <v>43</v>
      </c>
      <c r="K798" s="52">
        <v>18954</v>
      </c>
      <c r="L798" s="52">
        <v>31629</v>
      </c>
      <c r="M798" s="49">
        <v>30</v>
      </c>
      <c r="N798" s="49" t="s">
        <v>161</v>
      </c>
      <c r="O798" s="51" t="s">
        <v>71</v>
      </c>
      <c r="P798" s="53" t="e">
        <f>CONCATENATE([1]!Tabela_FREQUENCIA_05_01_12[[#This Row],[QUANTITATIVO]]," - ",[1]!Tabela_FREQUENCIA_05_01_12[[#This Row],[GERÊNCIA]])</f>
        <v>#REF!</v>
      </c>
      <c r="Q798" s="49">
        <v>903</v>
      </c>
      <c r="R798" s="49" t="s">
        <v>3978</v>
      </c>
      <c r="S798" s="54">
        <v>2709455803</v>
      </c>
      <c r="T798" s="55">
        <v>24213739</v>
      </c>
      <c r="U798" s="56">
        <v>957913211</v>
      </c>
      <c r="V798" s="51" t="s">
        <v>3979</v>
      </c>
      <c r="W798" s="51" t="s">
        <v>1801</v>
      </c>
      <c r="X798" s="51" t="s">
        <v>64</v>
      </c>
      <c r="Y798" s="57">
        <v>7031231</v>
      </c>
    </row>
    <row r="799" spans="1:25" ht="60" x14ac:dyDescent="0.25">
      <c r="A799" s="39">
        <v>10558883</v>
      </c>
      <c r="B799" s="40" t="s">
        <v>38</v>
      </c>
      <c r="C799" s="41" t="s">
        <v>3980</v>
      </c>
      <c r="D799" s="40" t="s">
        <v>121</v>
      </c>
      <c r="E799" s="42" t="s">
        <v>3981</v>
      </c>
      <c r="F799" s="42" t="s">
        <v>89</v>
      </c>
      <c r="G799" s="42" t="s">
        <v>184</v>
      </c>
      <c r="H799" s="42" t="s">
        <v>114</v>
      </c>
      <c r="I799" s="42" t="s">
        <v>115</v>
      </c>
      <c r="J799" s="40" t="s">
        <v>137</v>
      </c>
      <c r="K799" s="43">
        <v>19026</v>
      </c>
      <c r="L799" s="43">
        <v>40787</v>
      </c>
      <c r="M799" s="40">
        <v>30</v>
      </c>
      <c r="N799" s="40" t="s">
        <v>405</v>
      </c>
      <c r="O799" s="33" t="s">
        <v>89</v>
      </c>
      <c r="P799" s="34" t="e">
        <f>CONCATENATE([1]!Tabela_FREQUENCIA_05_01_12[[#This Row],[QUANTITATIVO]]," - ",[1]!Tabela_FREQUENCIA_05_01_12[[#This Row],[GERÊNCIA]])</f>
        <v>#REF!</v>
      </c>
      <c r="Q799" s="40">
        <v>75</v>
      </c>
      <c r="R799" s="40" t="s">
        <v>3982</v>
      </c>
      <c r="S799" s="44">
        <v>94547173834</v>
      </c>
      <c r="T799" s="45">
        <v>26417959</v>
      </c>
      <c r="U799" s="46">
        <v>999434049</v>
      </c>
      <c r="V799" s="42" t="s">
        <v>3983</v>
      </c>
      <c r="W799" s="42" t="s">
        <v>1141</v>
      </c>
      <c r="X799" s="42" t="s">
        <v>142</v>
      </c>
      <c r="Y799" s="47">
        <v>3703070</v>
      </c>
    </row>
    <row r="800" spans="1:25" ht="75" x14ac:dyDescent="0.25">
      <c r="A800" s="28">
        <v>14737747</v>
      </c>
      <c r="B800" s="29" t="s">
        <v>66</v>
      </c>
      <c r="C800" s="30" t="s">
        <v>3984</v>
      </c>
      <c r="D800" s="29" t="s">
        <v>121</v>
      </c>
      <c r="E800" s="31" t="s">
        <v>3985</v>
      </c>
      <c r="F800" s="31" t="s">
        <v>89</v>
      </c>
      <c r="G800" s="31" t="s">
        <v>3986</v>
      </c>
      <c r="H800" s="31" t="s">
        <v>3986</v>
      </c>
      <c r="I800" s="31" t="s">
        <v>59</v>
      </c>
      <c r="J800" s="29" t="s">
        <v>43</v>
      </c>
      <c r="K800" s="32">
        <v>23843</v>
      </c>
      <c r="L800" s="32">
        <v>40787</v>
      </c>
      <c r="M800" s="29">
        <v>30</v>
      </c>
      <c r="N800" s="29" t="s">
        <v>93</v>
      </c>
      <c r="O800" s="33" t="s">
        <v>89</v>
      </c>
      <c r="P800" s="34" t="e">
        <f>CONCATENATE([1]!Tabela_FREQUENCIA_05_01_12[[#This Row],[QUANTITATIVO]]," - ",[1]!Tabela_FREQUENCIA_05_01_12[[#This Row],[GERÊNCIA]])</f>
        <v>#REF!</v>
      </c>
      <c r="Q800" s="29">
        <v>1107</v>
      </c>
      <c r="R800" s="29" t="s">
        <v>3987</v>
      </c>
      <c r="S800" s="35">
        <v>32143095368</v>
      </c>
      <c r="T800" s="36">
        <v>46483899</v>
      </c>
      <c r="U800" s="37">
        <v>995719087</v>
      </c>
      <c r="V800" s="31" t="s">
        <v>3988</v>
      </c>
      <c r="W800" s="31" t="s">
        <v>3989</v>
      </c>
      <c r="X800" s="31" t="s">
        <v>925</v>
      </c>
      <c r="Y800" s="38">
        <v>8583690</v>
      </c>
    </row>
    <row r="801" spans="1:25" ht="105" x14ac:dyDescent="0.25">
      <c r="A801" s="39">
        <v>6927129</v>
      </c>
      <c r="B801" s="40" t="s">
        <v>52</v>
      </c>
      <c r="C801" s="41" t="s">
        <v>3990</v>
      </c>
      <c r="D801" s="40" t="s">
        <v>121</v>
      </c>
      <c r="E801" s="42" t="s">
        <v>3991</v>
      </c>
      <c r="F801" s="42" t="s">
        <v>56</v>
      </c>
      <c r="G801" s="42" t="s">
        <v>783</v>
      </c>
      <c r="H801" s="42" t="s">
        <v>783</v>
      </c>
      <c r="I801" s="42" t="s">
        <v>223</v>
      </c>
      <c r="J801" s="40" t="s">
        <v>106</v>
      </c>
      <c r="K801" s="43">
        <v>19746</v>
      </c>
      <c r="L801" s="43">
        <v>32357</v>
      </c>
      <c r="M801" s="40">
        <v>30</v>
      </c>
      <c r="N801" s="40" t="s">
        <v>60</v>
      </c>
      <c r="O801" s="33" t="s">
        <v>56</v>
      </c>
      <c r="P801" s="34" t="e">
        <f>CONCATENATE([1]!Tabela_FREQUENCIA_05_01_12[[#This Row],[QUANTITATIVO]]," - ",[1]!Tabela_FREQUENCIA_05_01_12[[#This Row],[GERÊNCIA]])</f>
        <v>#REF!</v>
      </c>
      <c r="Q801" s="40">
        <v>75</v>
      </c>
      <c r="R801" s="40" t="s">
        <v>3992</v>
      </c>
      <c r="S801" s="44">
        <v>437675831</v>
      </c>
      <c r="T801" s="45">
        <v>23042425</v>
      </c>
      <c r="U801" s="46">
        <v>997339938</v>
      </c>
      <c r="V801" s="42" t="s">
        <v>3993</v>
      </c>
      <c r="W801" s="42" t="s">
        <v>3994</v>
      </c>
      <c r="X801" s="42" t="s">
        <v>64</v>
      </c>
      <c r="Y801" s="47">
        <v>7225220</v>
      </c>
    </row>
    <row r="802" spans="1:25" ht="75" x14ac:dyDescent="0.25">
      <c r="A802" s="28">
        <v>10338871</v>
      </c>
      <c r="B802" s="29" t="s">
        <v>66</v>
      </c>
      <c r="C802" s="30" t="s">
        <v>3995</v>
      </c>
      <c r="D802" s="29">
        <v>2</v>
      </c>
      <c r="E802" s="31" t="s">
        <v>3996</v>
      </c>
      <c r="F802" s="31" t="s">
        <v>89</v>
      </c>
      <c r="G802" s="31" t="s">
        <v>2334</v>
      </c>
      <c r="H802" s="31" t="s">
        <v>2335</v>
      </c>
      <c r="I802" s="31" t="s">
        <v>59</v>
      </c>
      <c r="J802" s="29" t="s">
        <v>137</v>
      </c>
      <c r="K802" s="32">
        <v>21524</v>
      </c>
      <c r="L802" s="32">
        <v>35334</v>
      </c>
      <c r="M802" s="29">
        <v>30</v>
      </c>
      <c r="N802" s="29" t="s">
        <v>60</v>
      </c>
      <c r="O802" s="33" t="s">
        <v>89</v>
      </c>
      <c r="P802" s="34" t="e">
        <f>CONCATENATE([1]!Tabela_FREQUENCIA_05_01_12[[#This Row],[QUANTITATIVO]]," - ",[1]!Tabela_FREQUENCIA_05_01_12[[#This Row],[GERÊNCIA]])</f>
        <v>#REF!</v>
      </c>
      <c r="Q802" s="29">
        <v>628</v>
      </c>
      <c r="R802" s="29" t="s">
        <v>3997</v>
      </c>
      <c r="S802" s="35">
        <v>99095629872</v>
      </c>
      <c r="T802" s="36">
        <v>24220867</v>
      </c>
      <c r="U802" s="37">
        <v>991340591</v>
      </c>
      <c r="V802" s="31" t="s">
        <v>3998</v>
      </c>
      <c r="W802" s="31" t="s">
        <v>1801</v>
      </c>
      <c r="X802" s="31" t="s">
        <v>64</v>
      </c>
      <c r="Y802" s="38">
        <v>7032150</v>
      </c>
    </row>
    <row r="803" spans="1:25" ht="105" x14ac:dyDescent="0.25">
      <c r="A803" s="39">
        <v>7837150</v>
      </c>
      <c r="B803" s="40" t="s">
        <v>66</v>
      </c>
      <c r="C803" s="41" t="s">
        <v>3999</v>
      </c>
      <c r="D803" s="40" t="s">
        <v>52</v>
      </c>
      <c r="E803" s="42" t="s">
        <v>4000</v>
      </c>
      <c r="F803" s="42" t="s">
        <v>56</v>
      </c>
      <c r="G803" s="42" t="s">
        <v>350</v>
      </c>
      <c r="H803" s="42" t="s">
        <v>350</v>
      </c>
      <c r="I803" s="42" t="s">
        <v>167</v>
      </c>
      <c r="J803" s="40" t="s">
        <v>137</v>
      </c>
      <c r="K803" s="43">
        <v>17887</v>
      </c>
      <c r="L803" s="43">
        <v>33849</v>
      </c>
      <c r="M803" s="40">
        <v>40</v>
      </c>
      <c r="N803" s="40" t="s">
        <v>4001</v>
      </c>
      <c r="O803" s="33" t="s">
        <v>56</v>
      </c>
      <c r="P803" s="34" t="e">
        <f>CONCATENATE([1]!Tabela_FREQUENCIA_05_01_12[[#This Row],[QUANTITATIVO]]," - ",[1]!Tabela_FREQUENCIA_05_01_12[[#This Row],[GERÊNCIA]])</f>
        <v>#REF!</v>
      </c>
      <c r="Q803" s="40">
        <v>306</v>
      </c>
      <c r="R803" s="40" t="s">
        <v>4002</v>
      </c>
      <c r="S803" s="44">
        <v>17350038836</v>
      </c>
      <c r="T803" s="45">
        <v>24085593</v>
      </c>
      <c r="U803" s="46">
        <v>954230426</v>
      </c>
      <c r="V803" s="42" t="s">
        <v>4003</v>
      </c>
      <c r="W803" s="42" t="s">
        <v>156</v>
      </c>
      <c r="X803" s="42" t="s">
        <v>64</v>
      </c>
      <c r="Y803" s="47">
        <v>7062003</v>
      </c>
    </row>
    <row r="804" spans="1:25" ht="105" x14ac:dyDescent="0.25">
      <c r="A804" s="28">
        <v>8322156</v>
      </c>
      <c r="B804" s="29" t="s">
        <v>66</v>
      </c>
      <c r="C804" s="30" t="s">
        <v>4004</v>
      </c>
      <c r="D804" s="29" t="s">
        <v>206</v>
      </c>
      <c r="E804" s="31" t="s">
        <v>4005</v>
      </c>
      <c r="F804" s="31" t="s">
        <v>89</v>
      </c>
      <c r="G804" s="31" t="s">
        <v>114</v>
      </c>
      <c r="H804" s="31" t="s">
        <v>114</v>
      </c>
      <c r="I804" s="31" t="s">
        <v>115</v>
      </c>
      <c r="J804" s="29" t="s">
        <v>137</v>
      </c>
      <c r="K804" s="32">
        <v>17883</v>
      </c>
      <c r="L804" s="32">
        <v>35220</v>
      </c>
      <c r="M804" s="29">
        <v>30</v>
      </c>
      <c r="N804" s="29" t="s">
        <v>60</v>
      </c>
      <c r="O804" s="33" t="s">
        <v>89</v>
      </c>
      <c r="P804" s="34" t="e">
        <f>CONCATENATE([1]!Tabela_FREQUENCIA_05_01_12[[#This Row],[QUANTITATIVO]]," - ",[1]!Tabela_FREQUENCIA_05_01_12[[#This Row],[GERÊNCIA]])</f>
        <v>#REF!</v>
      </c>
      <c r="Q804" s="29">
        <v>577</v>
      </c>
      <c r="R804" s="29" t="s">
        <v>4006</v>
      </c>
      <c r="S804" s="35">
        <v>8379214811</v>
      </c>
      <c r="T804" s="36">
        <v>24752353</v>
      </c>
      <c r="U804" s="37">
        <v>991368192</v>
      </c>
      <c r="V804" s="31" t="s">
        <v>4007</v>
      </c>
      <c r="W804" s="31" t="s">
        <v>156</v>
      </c>
      <c r="X804" s="31" t="s">
        <v>64</v>
      </c>
      <c r="Y804" s="38">
        <v>7024060</v>
      </c>
    </row>
    <row r="805" spans="1:25" ht="90" x14ac:dyDescent="0.25">
      <c r="A805" s="39">
        <v>11086580</v>
      </c>
      <c r="B805" s="40" t="s">
        <v>66</v>
      </c>
      <c r="C805" s="41" t="s">
        <v>4008</v>
      </c>
      <c r="D805" s="40" t="s">
        <v>66</v>
      </c>
      <c r="E805" s="42" t="s">
        <v>4009</v>
      </c>
      <c r="F805" s="42" t="s">
        <v>89</v>
      </c>
      <c r="G805" s="42" t="s">
        <v>376</v>
      </c>
      <c r="H805" s="42" t="s">
        <v>114</v>
      </c>
      <c r="I805" s="42" t="s">
        <v>115</v>
      </c>
      <c r="J805" s="40" t="s">
        <v>43</v>
      </c>
      <c r="K805" s="43">
        <v>20246</v>
      </c>
      <c r="L805" s="43">
        <v>35709</v>
      </c>
      <c r="M805" s="40">
        <v>30</v>
      </c>
      <c r="N805" s="40" t="s">
        <v>60</v>
      </c>
      <c r="O805" s="33" t="s">
        <v>89</v>
      </c>
      <c r="P805" s="34" t="e">
        <f>CONCATENATE([1]!Tabela_FREQUENCIA_05_01_12[[#This Row],[QUANTITATIVO]]," - ",[1]!Tabela_FREQUENCIA_05_01_12[[#This Row],[GERÊNCIA]])</f>
        <v>#REF!</v>
      </c>
      <c r="Q805" s="40">
        <v>332</v>
      </c>
      <c r="R805" s="40" t="s">
        <v>4010</v>
      </c>
      <c r="S805" s="44">
        <v>3470867801</v>
      </c>
      <c r="T805" s="45">
        <v>20884924</v>
      </c>
      <c r="U805" s="46">
        <v>967316434</v>
      </c>
      <c r="V805" s="42" t="s">
        <v>4011</v>
      </c>
      <c r="W805" s="42" t="s">
        <v>1106</v>
      </c>
      <c r="X805" s="42" t="s">
        <v>64</v>
      </c>
      <c r="Y805" s="47">
        <v>7145120</v>
      </c>
    </row>
    <row r="806" spans="1:25" ht="105" x14ac:dyDescent="0.25">
      <c r="A806" s="69">
        <v>7284007</v>
      </c>
      <c r="B806" s="70">
        <v>1</v>
      </c>
      <c r="C806" s="71">
        <v>7234039</v>
      </c>
      <c r="D806" s="70"/>
      <c r="E806" s="72" t="s">
        <v>4012</v>
      </c>
      <c r="F806" s="72" t="s">
        <v>56</v>
      </c>
      <c r="G806" s="72"/>
      <c r="H806" s="72"/>
      <c r="I806" s="72" t="s">
        <v>115</v>
      </c>
      <c r="J806" s="70" t="s">
        <v>106</v>
      </c>
      <c r="K806" s="73"/>
      <c r="L806" s="73"/>
      <c r="M806" s="70"/>
      <c r="N806" s="70"/>
      <c r="O806" s="51" t="s">
        <v>71</v>
      </c>
      <c r="P806" s="53" t="e">
        <f>CONCATENATE([1]!Tabela_FREQUENCIA_05_01_12[[#This Row],[QUANTITATIVO]]," - ",[1]!Tabela_FREQUENCIA_05_01_12[[#This Row],[GERÊNCIA]])</f>
        <v>#REF!</v>
      </c>
      <c r="Q806" s="70"/>
      <c r="R806" s="70"/>
      <c r="S806" s="75"/>
      <c r="T806" s="76"/>
      <c r="U806" s="77"/>
      <c r="V806" s="72"/>
      <c r="W806" s="72"/>
      <c r="X806" s="72"/>
      <c r="Y806" s="78"/>
    </row>
    <row r="807" spans="1:25" ht="150" x14ac:dyDescent="0.25">
      <c r="A807" s="39">
        <v>9882674</v>
      </c>
      <c r="B807" s="40" t="s">
        <v>38</v>
      </c>
      <c r="C807" s="41" t="s">
        <v>4013</v>
      </c>
      <c r="D807" s="40"/>
      <c r="E807" s="42" t="s">
        <v>4014</v>
      </c>
      <c r="F807" s="42" t="s">
        <v>673</v>
      </c>
      <c r="G807" s="42" t="s">
        <v>671</v>
      </c>
      <c r="H807" s="42" t="s">
        <v>671</v>
      </c>
      <c r="I807" s="42" t="s">
        <v>588</v>
      </c>
      <c r="J807" s="40" t="s">
        <v>137</v>
      </c>
      <c r="K807" s="43">
        <v>23709</v>
      </c>
      <c r="L807" s="43">
        <v>35205</v>
      </c>
      <c r="M807" s="40">
        <v>30</v>
      </c>
      <c r="N807" s="40" t="s">
        <v>60</v>
      </c>
      <c r="O807" s="33" t="s">
        <v>673</v>
      </c>
      <c r="P807" s="34" t="e">
        <f>CONCATENATE([1]!Tabela_FREQUENCIA_05_01_12[[#This Row],[QUANTITATIVO]]," - ",[1]!Tabela_FREQUENCIA_05_01_12[[#This Row],[GERÊNCIA]])</f>
        <v>#REF!</v>
      </c>
      <c r="Q807" s="40">
        <v>257</v>
      </c>
      <c r="R807" s="40" t="s">
        <v>4015</v>
      </c>
      <c r="S807" s="44">
        <v>5358328858</v>
      </c>
      <c r="T807" s="45">
        <v>29812595</v>
      </c>
      <c r="U807" s="46">
        <v>998548564</v>
      </c>
      <c r="V807" s="42" t="s">
        <v>4016</v>
      </c>
      <c r="W807" s="42" t="s">
        <v>2858</v>
      </c>
      <c r="X807" s="42" t="s">
        <v>142</v>
      </c>
      <c r="Y807" s="47">
        <v>2207090</v>
      </c>
    </row>
    <row r="808" spans="1:25" ht="75" x14ac:dyDescent="0.25">
      <c r="A808" s="28">
        <v>11458010</v>
      </c>
      <c r="B808" s="29" t="s">
        <v>52</v>
      </c>
      <c r="C808" s="30" t="s">
        <v>4017</v>
      </c>
      <c r="D808" s="29"/>
      <c r="E808" s="31" t="s">
        <v>4018</v>
      </c>
      <c r="F808" s="31" t="s">
        <v>89</v>
      </c>
      <c r="G808" s="31" t="s">
        <v>58</v>
      </c>
      <c r="H808" s="31" t="s">
        <v>2335</v>
      </c>
      <c r="I808" s="31" t="s">
        <v>59</v>
      </c>
      <c r="J808" s="29" t="s">
        <v>137</v>
      </c>
      <c r="K808" s="32">
        <v>21132</v>
      </c>
      <c r="L808" s="32">
        <v>36241</v>
      </c>
      <c r="M808" s="29">
        <v>30</v>
      </c>
      <c r="N808" s="29" t="s">
        <v>2958</v>
      </c>
      <c r="O808" s="33" t="s">
        <v>89</v>
      </c>
      <c r="P808" s="34" t="e">
        <f>CONCATENATE([1]!Tabela_FREQUENCIA_05_01_12[[#This Row],[QUANTITATIVO]]," - ",[1]!Tabela_FREQUENCIA_05_01_12[[#This Row],[GERÊNCIA]])</f>
        <v>#REF!</v>
      </c>
      <c r="Q808" s="29">
        <v>344</v>
      </c>
      <c r="R808" s="29" t="s">
        <v>4019</v>
      </c>
      <c r="S808" s="35">
        <v>970691831</v>
      </c>
      <c r="T808" s="36">
        <v>24566525</v>
      </c>
      <c r="U808" s="37">
        <v>984464088</v>
      </c>
      <c r="V808" s="31" t="s">
        <v>4020</v>
      </c>
      <c r="W808" s="31" t="s">
        <v>258</v>
      </c>
      <c r="X808" s="31" t="s">
        <v>64</v>
      </c>
      <c r="Y808" s="38">
        <v>7123250</v>
      </c>
    </row>
    <row r="809" spans="1:25" ht="90" x14ac:dyDescent="0.25">
      <c r="A809" s="39">
        <v>9371850</v>
      </c>
      <c r="B809" s="40" t="s">
        <v>52</v>
      </c>
      <c r="C809" s="41" t="s">
        <v>4021</v>
      </c>
      <c r="D809" s="40"/>
      <c r="E809" s="42" t="s">
        <v>4022</v>
      </c>
      <c r="F809" s="42" t="s">
        <v>56</v>
      </c>
      <c r="G809" s="42" t="s">
        <v>57</v>
      </c>
      <c r="H809" s="42" t="s">
        <v>58</v>
      </c>
      <c r="I809" s="42" t="s">
        <v>59</v>
      </c>
      <c r="J809" s="40" t="s">
        <v>43</v>
      </c>
      <c r="K809" s="43">
        <v>20784</v>
      </c>
      <c r="L809" s="43">
        <v>34494</v>
      </c>
      <c r="M809" s="40">
        <v>30</v>
      </c>
      <c r="N809" s="40" t="s">
        <v>405</v>
      </c>
      <c r="O809" s="33" t="s">
        <v>56</v>
      </c>
      <c r="P809" s="34" t="e">
        <f>CONCATENATE([1]!Tabela_FREQUENCIA_05_01_12[[#This Row],[QUANTITATIVO]]," - ",[1]!Tabela_FREQUENCIA_05_01_12[[#This Row],[GERÊNCIA]])</f>
        <v>#REF!</v>
      </c>
      <c r="Q809" s="40">
        <v>797</v>
      </c>
      <c r="R809" s="40" t="s">
        <v>4023</v>
      </c>
      <c r="S809" s="44">
        <v>17901038861</v>
      </c>
      <c r="T809" s="45">
        <v>64996795</v>
      </c>
      <c r="U809" s="46">
        <v>985641603</v>
      </c>
      <c r="V809" s="42" t="s">
        <v>4024</v>
      </c>
      <c r="W809" s="42" t="s">
        <v>1575</v>
      </c>
      <c r="X809" s="42" t="s">
        <v>64</v>
      </c>
      <c r="Y809" s="47">
        <v>7261000</v>
      </c>
    </row>
    <row r="810" spans="1:25" ht="75" x14ac:dyDescent="0.25">
      <c r="A810" s="28">
        <v>10507085</v>
      </c>
      <c r="B810" s="29" t="s">
        <v>66</v>
      </c>
      <c r="C810" s="30" t="s">
        <v>4025</v>
      </c>
      <c r="D810" s="29"/>
      <c r="E810" s="31" t="s">
        <v>4026</v>
      </c>
      <c r="F810" s="31" t="s">
        <v>89</v>
      </c>
      <c r="G810" s="31" t="s">
        <v>502</v>
      </c>
      <c r="H810" s="31" t="s">
        <v>1010</v>
      </c>
      <c r="I810" s="31" t="s">
        <v>59</v>
      </c>
      <c r="J810" s="29" t="s">
        <v>137</v>
      </c>
      <c r="K810" s="32">
        <v>22882</v>
      </c>
      <c r="L810" s="32">
        <v>36168</v>
      </c>
      <c r="M810" s="29">
        <v>30</v>
      </c>
      <c r="N810" s="29" t="s">
        <v>93</v>
      </c>
      <c r="O810" s="33" t="s">
        <v>89</v>
      </c>
      <c r="P810" s="34" t="e">
        <f>CONCATENATE([1]!Tabela_FREQUENCIA_05_01_12[[#This Row],[QUANTITATIVO]]," - ",[1]!Tabela_FREQUENCIA_05_01_12[[#This Row],[GERÊNCIA]])</f>
        <v>#REF!</v>
      </c>
      <c r="Q810" s="29">
        <v>705</v>
      </c>
      <c r="R810" s="29" t="s">
        <v>4027</v>
      </c>
      <c r="S810" s="35">
        <v>9526067800</v>
      </c>
      <c r="T810" s="36">
        <v>23581533</v>
      </c>
      <c r="U810" s="37">
        <v>996281261</v>
      </c>
      <c r="V810" s="31" t="s">
        <v>4028</v>
      </c>
      <c r="W810" s="31" t="s">
        <v>1780</v>
      </c>
      <c r="X810" s="31" t="s">
        <v>64</v>
      </c>
      <c r="Y810" s="38">
        <v>7134690</v>
      </c>
    </row>
    <row r="811" spans="1:25" ht="90" x14ac:dyDescent="0.25">
      <c r="A811" s="39">
        <v>10338974</v>
      </c>
      <c r="B811" s="40" t="s">
        <v>66</v>
      </c>
      <c r="C811" s="41" t="s">
        <v>4029</v>
      </c>
      <c r="D811" s="40"/>
      <c r="E811" s="42" t="s">
        <v>4030</v>
      </c>
      <c r="F811" s="42" t="s">
        <v>89</v>
      </c>
      <c r="G811" s="42" t="s">
        <v>502</v>
      </c>
      <c r="H811" s="42" t="s">
        <v>502</v>
      </c>
      <c r="I811" s="42" t="s">
        <v>59</v>
      </c>
      <c r="J811" s="40" t="s">
        <v>137</v>
      </c>
      <c r="K811" s="43">
        <v>21682</v>
      </c>
      <c r="L811" s="43">
        <v>35332</v>
      </c>
      <c r="M811" s="40">
        <v>30</v>
      </c>
      <c r="N811" s="40" t="s">
        <v>93</v>
      </c>
      <c r="O811" s="33" t="s">
        <v>89</v>
      </c>
      <c r="P811" s="34" t="e">
        <f>CONCATENATE([1]!Tabela_FREQUENCIA_05_01_12[[#This Row],[QUANTITATIVO]]," - ",[1]!Tabela_FREQUENCIA_05_01_12[[#This Row],[GERÊNCIA]])</f>
        <v>#REF!</v>
      </c>
      <c r="Q811" s="40">
        <v>621</v>
      </c>
      <c r="R811" s="40" t="s">
        <v>4031</v>
      </c>
      <c r="S811" s="44">
        <v>406698821</v>
      </c>
      <c r="T811" s="45">
        <v>24726956</v>
      </c>
      <c r="U811" s="46">
        <v>994159666</v>
      </c>
      <c r="V811" s="42" t="s">
        <v>4032</v>
      </c>
      <c r="W811" s="42" t="s">
        <v>499</v>
      </c>
      <c r="X811" s="42" t="s">
        <v>64</v>
      </c>
      <c r="Y811" s="47">
        <v>7051220</v>
      </c>
    </row>
    <row r="812" spans="1:25" ht="90" x14ac:dyDescent="0.25">
      <c r="A812" s="28">
        <v>11673916</v>
      </c>
      <c r="B812" s="29" t="s">
        <v>52</v>
      </c>
      <c r="C812" s="30" t="s">
        <v>4033</v>
      </c>
      <c r="D812" s="29" t="s">
        <v>121</v>
      </c>
      <c r="E812" s="31" t="s">
        <v>4034</v>
      </c>
      <c r="F812" s="31" t="s">
        <v>89</v>
      </c>
      <c r="G812" s="31" t="s">
        <v>171</v>
      </c>
      <c r="H812" s="31" t="s">
        <v>171</v>
      </c>
      <c r="I812" s="31" t="s">
        <v>80</v>
      </c>
      <c r="J812" s="29" t="s">
        <v>137</v>
      </c>
      <c r="K812" s="32">
        <v>22474</v>
      </c>
      <c r="L812" s="32">
        <v>35119</v>
      </c>
      <c r="M812" s="29">
        <v>30</v>
      </c>
      <c r="N812" s="29" t="s">
        <v>93</v>
      </c>
      <c r="O812" s="33" t="s">
        <v>89</v>
      </c>
      <c r="P812" s="34" t="e">
        <f>CONCATENATE([1]!Tabela_FREQUENCIA_05_01_12[[#This Row],[QUANTITATIVO]]," - ",[1]!Tabela_FREQUENCIA_05_01_12[[#This Row],[GERÊNCIA]])</f>
        <v>#REF!</v>
      </c>
      <c r="Q812" s="29">
        <v>843</v>
      </c>
      <c r="R812" s="29" t="s">
        <v>4035</v>
      </c>
      <c r="S812" s="35">
        <v>18497281861</v>
      </c>
      <c r="T812" s="36">
        <v>24672178</v>
      </c>
      <c r="U812" s="37">
        <v>996268491</v>
      </c>
      <c r="V812" s="31" t="s">
        <v>4036</v>
      </c>
      <c r="W812" s="31" t="s">
        <v>1770</v>
      </c>
      <c r="X812" s="31" t="s">
        <v>64</v>
      </c>
      <c r="Y812" s="38">
        <v>7161080</v>
      </c>
    </row>
    <row r="813" spans="1:25" ht="75" x14ac:dyDescent="0.25">
      <c r="A813" s="39">
        <v>12564151</v>
      </c>
      <c r="B813" s="40" t="s">
        <v>66</v>
      </c>
      <c r="C813" s="41" t="s">
        <v>4037</v>
      </c>
      <c r="D813" s="40"/>
      <c r="E813" s="42" t="s">
        <v>4038</v>
      </c>
      <c r="F813" s="42" t="s">
        <v>89</v>
      </c>
      <c r="G813" s="42" t="s">
        <v>851</v>
      </c>
      <c r="H813" s="42" t="s">
        <v>3048</v>
      </c>
      <c r="I813" s="42" t="s">
        <v>92</v>
      </c>
      <c r="J813" s="40" t="s">
        <v>137</v>
      </c>
      <c r="K813" s="43">
        <v>21067</v>
      </c>
      <c r="L813" s="43">
        <v>37816</v>
      </c>
      <c r="M813" s="40">
        <v>30</v>
      </c>
      <c r="N813" s="40" t="s">
        <v>81</v>
      </c>
      <c r="O813" s="33" t="s">
        <v>89</v>
      </c>
      <c r="P813" s="34" t="e">
        <f>CONCATENATE([1]!Tabela_FREQUENCIA_05_01_12[[#This Row],[QUANTITATIVO]]," - ",[1]!Tabela_FREQUENCIA_05_01_12[[#This Row],[GERÊNCIA]])</f>
        <v>#REF!</v>
      </c>
      <c r="Q813" s="40">
        <v>931</v>
      </c>
      <c r="R813" s="40" t="s">
        <v>4039</v>
      </c>
      <c r="S813" s="44">
        <v>704990806</v>
      </c>
      <c r="T813" s="45">
        <v>29671957</v>
      </c>
      <c r="U813" s="46">
        <v>962185691</v>
      </c>
      <c r="V813" s="42" t="s">
        <v>4040</v>
      </c>
      <c r="W813" s="42" t="s">
        <v>4041</v>
      </c>
      <c r="X813" s="42" t="s">
        <v>142</v>
      </c>
      <c r="Y813" s="47">
        <v>2115000</v>
      </c>
    </row>
    <row r="814" spans="1:25" ht="105" x14ac:dyDescent="0.25">
      <c r="A814" s="58">
        <v>9642110</v>
      </c>
      <c r="B814" s="49" t="s">
        <v>66</v>
      </c>
      <c r="C814" s="50" t="s">
        <v>4042</v>
      </c>
      <c r="D814" s="49" t="s">
        <v>121</v>
      </c>
      <c r="E814" s="51" t="s">
        <v>4043</v>
      </c>
      <c r="F814" s="51" t="s">
        <v>89</v>
      </c>
      <c r="G814" s="51" t="s">
        <v>424</v>
      </c>
      <c r="H814" s="51" t="s">
        <v>425</v>
      </c>
      <c r="I814" s="51" t="s">
        <v>59</v>
      </c>
      <c r="J814" s="49" t="s">
        <v>137</v>
      </c>
      <c r="K814" s="52">
        <v>18193</v>
      </c>
      <c r="L814" s="52">
        <v>35119</v>
      </c>
      <c r="M814" s="49">
        <v>30</v>
      </c>
      <c r="N814" s="49" t="s">
        <v>294</v>
      </c>
      <c r="O814" s="51" t="s">
        <v>489</v>
      </c>
      <c r="P814" s="53" t="e">
        <f>CONCATENATE([1]!Tabela_FREQUENCIA_05_01_12[[#This Row],[QUANTITATIVO]]," - ",[1]!Tabela_FREQUENCIA_05_01_12[[#This Row],[GERÊNCIA]])</f>
        <v>#REF!</v>
      </c>
      <c r="Q814" s="49">
        <v>652</v>
      </c>
      <c r="R814" s="49" t="s">
        <v>4044</v>
      </c>
      <c r="S814" s="54">
        <v>68191081849</v>
      </c>
      <c r="T814" s="55">
        <v>24679716</v>
      </c>
      <c r="U814" s="56"/>
      <c r="V814" s="51" t="s">
        <v>4045</v>
      </c>
      <c r="W814" s="51" t="s">
        <v>396</v>
      </c>
      <c r="X814" s="51" t="s">
        <v>64</v>
      </c>
      <c r="Y814" s="57">
        <v>7152030</v>
      </c>
    </row>
    <row r="815" spans="1:25" ht="75" x14ac:dyDescent="0.25">
      <c r="A815" s="48">
        <v>4501779</v>
      </c>
      <c r="B815" s="49" t="s">
        <v>66</v>
      </c>
      <c r="C815" s="50" t="s">
        <v>4046</v>
      </c>
      <c r="D815" s="49" t="s">
        <v>38</v>
      </c>
      <c r="E815" s="51" t="s">
        <v>4047</v>
      </c>
      <c r="F815" s="51" t="s">
        <v>135</v>
      </c>
      <c r="G815" s="51"/>
      <c r="H815" s="51" t="s">
        <v>68</v>
      </c>
      <c r="I815" s="51" t="s">
        <v>69</v>
      </c>
      <c r="J815" s="49" t="s">
        <v>43</v>
      </c>
      <c r="K815" s="52">
        <v>22236</v>
      </c>
      <c r="L815" s="52">
        <v>34352</v>
      </c>
      <c r="M815" s="49">
        <v>40</v>
      </c>
      <c r="N815" s="49" t="s">
        <v>478</v>
      </c>
      <c r="O815" s="51" t="s">
        <v>1388</v>
      </c>
      <c r="P815" s="53" t="e">
        <f>CONCATENATE([1]!Tabela_FREQUENCIA_05_01_12[[#This Row],[QUANTITATIVO]]," - ",[1]!Tabela_FREQUENCIA_05_01_12[[#This Row],[GERÊNCIA]])</f>
        <v>#REF!</v>
      </c>
      <c r="Q815" s="49">
        <v>523</v>
      </c>
      <c r="R815" s="49" t="s">
        <v>4048</v>
      </c>
      <c r="S815" s="54">
        <v>1450136850</v>
      </c>
      <c r="T815" s="55"/>
      <c r="U815" s="56">
        <v>995397329</v>
      </c>
      <c r="V815" s="51" t="s">
        <v>4049</v>
      </c>
      <c r="W815" s="51" t="s">
        <v>396</v>
      </c>
      <c r="X815" s="51" t="s">
        <v>64</v>
      </c>
      <c r="Y815" s="57">
        <v>7152030</v>
      </c>
    </row>
    <row r="816" spans="1:25" ht="90" x14ac:dyDescent="0.25">
      <c r="A816" s="28">
        <v>8356993</v>
      </c>
      <c r="B816" s="29" t="s">
        <v>52</v>
      </c>
      <c r="C816" s="30" t="s">
        <v>4050</v>
      </c>
      <c r="D816" s="29" t="s">
        <v>66</v>
      </c>
      <c r="E816" s="31" t="s">
        <v>4051</v>
      </c>
      <c r="F816" s="31" t="s">
        <v>56</v>
      </c>
      <c r="G816" s="31" t="s">
        <v>557</v>
      </c>
      <c r="H816" s="31" t="s">
        <v>393</v>
      </c>
      <c r="I816" s="31" t="s">
        <v>69</v>
      </c>
      <c r="J816" s="29" t="s">
        <v>106</v>
      </c>
      <c r="K816" s="32">
        <v>21820</v>
      </c>
      <c r="L816" s="32">
        <v>33836</v>
      </c>
      <c r="M816" s="29">
        <v>40</v>
      </c>
      <c r="N816" s="29" t="s">
        <v>93</v>
      </c>
      <c r="O816" s="33" t="s">
        <v>56</v>
      </c>
      <c r="P816" s="34" t="e">
        <f>CONCATENATE([1]!Tabela_FREQUENCIA_05_01_12[[#This Row],[QUANTITATIVO]]," - ",[1]!Tabela_FREQUENCIA_05_01_12[[#This Row],[GERÊNCIA]])</f>
        <v>#REF!</v>
      </c>
      <c r="Q816" s="29">
        <v>506</v>
      </c>
      <c r="R816" s="29" t="s">
        <v>4052</v>
      </c>
      <c r="S816" s="35">
        <v>2735289800</v>
      </c>
      <c r="T816" s="36">
        <v>24222165</v>
      </c>
      <c r="U816" s="37">
        <v>952919640</v>
      </c>
      <c r="V816" s="31" t="s">
        <v>4053</v>
      </c>
      <c r="W816" s="31" t="s">
        <v>948</v>
      </c>
      <c r="X816" s="31" t="s">
        <v>64</v>
      </c>
      <c r="Y816" s="38">
        <v>7044010</v>
      </c>
    </row>
    <row r="817" spans="1:25" ht="75" x14ac:dyDescent="0.25">
      <c r="A817" s="39">
        <v>9027701</v>
      </c>
      <c r="B817" s="40" t="s">
        <v>38</v>
      </c>
      <c r="C817" s="41" t="s">
        <v>4054</v>
      </c>
      <c r="D817" s="40"/>
      <c r="E817" s="42" t="s">
        <v>4055</v>
      </c>
      <c r="F817" s="42" t="s">
        <v>89</v>
      </c>
      <c r="G817" s="42" t="s">
        <v>114</v>
      </c>
      <c r="H817" s="42" t="s">
        <v>114</v>
      </c>
      <c r="I817" s="42" t="s">
        <v>115</v>
      </c>
      <c r="J817" s="40" t="s">
        <v>43</v>
      </c>
      <c r="K817" s="43">
        <v>19952</v>
      </c>
      <c r="L817" s="43">
        <v>36026</v>
      </c>
      <c r="M817" s="40">
        <v>30</v>
      </c>
      <c r="N817" s="40" t="s">
        <v>405</v>
      </c>
      <c r="O817" s="33" t="s">
        <v>89</v>
      </c>
      <c r="P817" s="34" t="e">
        <f>CONCATENATE([1]!Tabela_FREQUENCIA_05_01_12[[#This Row],[QUANTITATIVO]]," - ",[1]!Tabela_FREQUENCIA_05_01_12[[#This Row],[GERÊNCIA]])</f>
        <v>#REF!</v>
      </c>
      <c r="Q817" s="40">
        <v>177</v>
      </c>
      <c r="R817" s="40" t="s">
        <v>4056</v>
      </c>
      <c r="S817" s="44">
        <v>24737132861</v>
      </c>
      <c r="T817" s="45">
        <v>64225569</v>
      </c>
      <c r="U817" s="46"/>
      <c r="V817" s="42" t="s">
        <v>4057</v>
      </c>
      <c r="W817" s="42" t="s">
        <v>499</v>
      </c>
      <c r="X817" s="42" t="s">
        <v>64</v>
      </c>
      <c r="Y817" s="47">
        <v>7052220</v>
      </c>
    </row>
    <row r="818" spans="1:25" ht="105" x14ac:dyDescent="0.25">
      <c r="A818" s="28">
        <v>16503958</v>
      </c>
      <c r="B818" s="29" t="s">
        <v>52</v>
      </c>
      <c r="C818" s="30" t="s">
        <v>4058</v>
      </c>
      <c r="D818" s="29" t="s">
        <v>175</v>
      </c>
      <c r="E818" s="31" t="s">
        <v>4059</v>
      </c>
      <c r="F818" s="31" t="s">
        <v>220</v>
      </c>
      <c r="G818" s="31" t="s">
        <v>221</v>
      </c>
      <c r="H818" s="31" t="s">
        <v>222</v>
      </c>
      <c r="I818" s="31" t="s">
        <v>223</v>
      </c>
      <c r="J818" s="29" t="s">
        <v>43</v>
      </c>
      <c r="K818" s="32">
        <v>23991</v>
      </c>
      <c r="L818" s="32">
        <v>41988</v>
      </c>
      <c r="M818" s="29">
        <v>30</v>
      </c>
      <c r="N818" s="29" t="s">
        <v>2139</v>
      </c>
      <c r="O818" s="33" t="s">
        <v>220</v>
      </c>
      <c r="P818" s="34" t="e">
        <f>CONCATENATE([1]!Tabela_FREQUENCIA_05_01_12[[#This Row],[QUANTITATIVO]]," - ",[1]!Tabela_FREQUENCIA_05_01_12[[#This Row],[GERÊNCIA]])</f>
        <v>#REF!</v>
      </c>
      <c r="Q818" s="29">
        <v>367</v>
      </c>
      <c r="R818" s="29" t="s">
        <v>4060</v>
      </c>
      <c r="S818" s="35">
        <v>22343610282</v>
      </c>
      <c r="T818" s="36">
        <v>24662432</v>
      </c>
      <c r="U818" s="37">
        <v>964571546</v>
      </c>
      <c r="V818" s="31" t="s">
        <v>4061</v>
      </c>
      <c r="W818" s="31" t="s">
        <v>4062</v>
      </c>
      <c r="X818" s="31" t="s">
        <v>64</v>
      </c>
      <c r="Y818" s="38">
        <v>7160170</v>
      </c>
    </row>
    <row r="819" spans="1:25" ht="75" x14ac:dyDescent="0.25">
      <c r="A819" s="39">
        <v>9016399</v>
      </c>
      <c r="B819" s="40" t="s">
        <v>66</v>
      </c>
      <c r="C819" s="41" t="s">
        <v>4063</v>
      </c>
      <c r="D819" s="40"/>
      <c r="E819" s="42" t="s">
        <v>4064</v>
      </c>
      <c r="F819" s="42" t="s">
        <v>89</v>
      </c>
      <c r="G819" s="42" t="s">
        <v>463</v>
      </c>
      <c r="H819" s="42" t="s">
        <v>463</v>
      </c>
      <c r="I819" s="42" t="s">
        <v>59</v>
      </c>
      <c r="J819" s="40" t="s">
        <v>43</v>
      </c>
      <c r="K819" s="43">
        <v>23783</v>
      </c>
      <c r="L819" s="43">
        <v>36025</v>
      </c>
      <c r="M819" s="40">
        <v>30</v>
      </c>
      <c r="N819" s="40" t="s">
        <v>60</v>
      </c>
      <c r="O819" s="33" t="s">
        <v>89</v>
      </c>
      <c r="P819" s="34" t="e">
        <f>CONCATENATE([1]!Tabela_FREQUENCIA_05_01_12[[#This Row],[QUANTITATIVO]]," - ",[1]!Tabela_FREQUENCIA_05_01_12[[#This Row],[GERÊNCIA]])</f>
        <v>#REF!</v>
      </c>
      <c r="Q819" s="40">
        <v>107</v>
      </c>
      <c r="R819" s="40" t="s">
        <v>4065</v>
      </c>
      <c r="S819" s="44">
        <v>9144934858</v>
      </c>
      <c r="T819" s="45">
        <v>24098466</v>
      </c>
      <c r="U819" s="46"/>
      <c r="V819" s="42" t="s">
        <v>4066</v>
      </c>
      <c r="W819" s="42" t="s">
        <v>499</v>
      </c>
      <c r="X819" s="42" t="s">
        <v>64</v>
      </c>
      <c r="Y819" s="47">
        <v>7051090</v>
      </c>
    </row>
    <row r="820" spans="1:25" ht="90" x14ac:dyDescent="0.25">
      <c r="A820" s="28">
        <v>7659696</v>
      </c>
      <c r="B820" s="29" t="s">
        <v>66</v>
      </c>
      <c r="C820" s="30" t="s">
        <v>4067</v>
      </c>
      <c r="D820" s="29">
        <v>0</v>
      </c>
      <c r="E820" s="31" t="s">
        <v>4068</v>
      </c>
      <c r="F820" s="31" t="s">
        <v>89</v>
      </c>
      <c r="G820" s="31" t="s">
        <v>944</v>
      </c>
      <c r="H820" s="31" t="s">
        <v>944</v>
      </c>
      <c r="I820" s="31" t="s">
        <v>92</v>
      </c>
      <c r="J820" s="29" t="s">
        <v>137</v>
      </c>
      <c r="K820" s="32">
        <v>24304</v>
      </c>
      <c r="L820" s="32">
        <v>35230</v>
      </c>
      <c r="M820" s="29">
        <v>30</v>
      </c>
      <c r="N820" s="29" t="s">
        <v>60</v>
      </c>
      <c r="O820" s="33" t="s">
        <v>89</v>
      </c>
      <c r="P820" s="34" t="e">
        <f>CONCATENATE([1]!Tabela_FREQUENCIA_05_01_12[[#This Row],[QUANTITATIVO]]," - ",[1]!Tabela_FREQUENCIA_05_01_12[[#This Row],[GERÊNCIA]])</f>
        <v>#REF!</v>
      </c>
      <c r="Q820" s="29">
        <v>576</v>
      </c>
      <c r="R820" s="29" t="s">
        <v>4069</v>
      </c>
      <c r="S820" s="35">
        <v>8656412850</v>
      </c>
      <c r="T820" s="36">
        <v>24849146</v>
      </c>
      <c r="U820" s="37">
        <v>981306374</v>
      </c>
      <c r="V820" s="31" t="s">
        <v>4070</v>
      </c>
      <c r="W820" s="31" t="s">
        <v>2247</v>
      </c>
      <c r="X820" s="31" t="s">
        <v>64</v>
      </c>
      <c r="Y820" s="38">
        <v>7262208</v>
      </c>
    </row>
    <row r="821" spans="1:25" ht="90" x14ac:dyDescent="0.25">
      <c r="A821" s="39">
        <v>3844651</v>
      </c>
      <c r="B821" s="40" t="s">
        <v>175</v>
      </c>
      <c r="C821" s="41" t="s">
        <v>4071</v>
      </c>
      <c r="D821" s="40" t="s">
        <v>101</v>
      </c>
      <c r="E821" s="42" t="s">
        <v>4072</v>
      </c>
      <c r="F821" s="42" t="s">
        <v>89</v>
      </c>
      <c r="G821" s="42" t="s">
        <v>502</v>
      </c>
      <c r="H821" s="42" t="s">
        <v>4073</v>
      </c>
      <c r="I821" s="42" t="s">
        <v>59</v>
      </c>
      <c r="J821" s="40" t="s">
        <v>137</v>
      </c>
      <c r="K821" s="43">
        <v>19567</v>
      </c>
      <c r="L821" s="43">
        <v>35215</v>
      </c>
      <c r="M821" s="40">
        <v>30</v>
      </c>
      <c r="N821" s="40" t="s">
        <v>93</v>
      </c>
      <c r="O821" s="33" t="s">
        <v>89</v>
      </c>
      <c r="P821" s="34" t="e">
        <f>CONCATENATE([1]!Tabela_FREQUENCIA_05_01_12[[#This Row],[QUANTITATIVO]]," - ",[1]!Tabela_FREQUENCIA_05_01_12[[#This Row],[GERÊNCIA]])</f>
        <v>#REF!</v>
      </c>
      <c r="Q821" s="40">
        <v>587</v>
      </c>
      <c r="R821" s="40" t="s">
        <v>4074</v>
      </c>
      <c r="S821" s="44">
        <v>5483057813</v>
      </c>
      <c r="T821" s="45">
        <v>24384267</v>
      </c>
      <c r="U821" s="46">
        <v>997565513</v>
      </c>
      <c r="V821" s="42" t="s">
        <v>4075</v>
      </c>
      <c r="W821" s="42" t="s">
        <v>2103</v>
      </c>
      <c r="X821" s="42" t="s">
        <v>64</v>
      </c>
      <c r="Y821" s="47">
        <v>7176390</v>
      </c>
    </row>
    <row r="822" spans="1:25" ht="135" x14ac:dyDescent="0.25">
      <c r="A822" s="28">
        <v>6963122</v>
      </c>
      <c r="B822" s="29" t="s">
        <v>66</v>
      </c>
      <c r="C822" s="30" t="s">
        <v>4076</v>
      </c>
      <c r="D822" s="29" t="s">
        <v>101</v>
      </c>
      <c r="E822" s="31" t="s">
        <v>4077</v>
      </c>
      <c r="F822" s="31" t="s">
        <v>316</v>
      </c>
      <c r="G822" s="31" t="s">
        <v>944</v>
      </c>
      <c r="H822" s="31" t="s">
        <v>945</v>
      </c>
      <c r="I822" s="31" t="s">
        <v>92</v>
      </c>
      <c r="J822" s="29" t="s">
        <v>43</v>
      </c>
      <c r="K822" s="32">
        <v>21463</v>
      </c>
      <c r="L822" s="32">
        <v>31911</v>
      </c>
      <c r="M822" s="29">
        <v>30</v>
      </c>
      <c r="N822" s="29" t="s">
        <v>4078</v>
      </c>
      <c r="O822" s="33" t="s">
        <v>268</v>
      </c>
      <c r="P822" s="34" t="e">
        <f>CONCATENATE([1]!Tabela_FREQUENCIA_05_01_12[[#This Row],[QUANTITATIVO]]," - ",[1]!Tabela_FREQUENCIA_05_01_12[[#This Row],[GERÊNCIA]])</f>
        <v>#REF!</v>
      </c>
      <c r="Q822" s="29">
        <v>285</v>
      </c>
      <c r="R822" s="29" t="s">
        <v>4079</v>
      </c>
      <c r="S822" s="35">
        <v>69667187772</v>
      </c>
      <c r="T822" s="36">
        <v>24407437</v>
      </c>
      <c r="U822" s="37">
        <v>991993202</v>
      </c>
      <c r="V822" s="31" t="s">
        <v>4080</v>
      </c>
      <c r="W822" s="31" t="s">
        <v>156</v>
      </c>
      <c r="X822" s="31" t="s">
        <v>64</v>
      </c>
      <c r="Y822" s="38">
        <v>7020210</v>
      </c>
    </row>
    <row r="823" spans="1:25" ht="105" x14ac:dyDescent="0.25">
      <c r="A823" s="39">
        <v>15281917</v>
      </c>
      <c r="B823" s="40">
        <v>2</v>
      </c>
      <c r="C823" s="41">
        <v>22772068</v>
      </c>
      <c r="D823" s="40">
        <v>4</v>
      </c>
      <c r="E823" s="42" t="s">
        <v>4081</v>
      </c>
      <c r="F823" s="42" t="s">
        <v>78</v>
      </c>
      <c r="G823" s="42" t="s">
        <v>79</v>
      </c>
      <c r="H823" s="42" t="s">
        <v>79</v>
      </c>
      <c r="I823" s="42" t="s">
        <v>80</v>
      </c>
      <c r="J823" s="40" t="s">
        <v>43</v>
      </c>
      <c r="K823" s="43">
        <v>26473</v>
      </c>
      <c r="L823" s="43">
        <v>42614</v>
      </c>
      <c r="M823" s="41">
        <v>30</v>
      </c>
      <c r="N823" s="43" t="s">
        <v>81</v>
      </c>
      <c r="O823" s="33" t="s">
        <v>78</v>
      </c>
      <c r="P823" s="34" t="e">
        <f>CONCATENATE([1]!Tabela_FREQUENCIA_05_01_12[[#This Row],[QUANTITATIVO]]," - ",[1]!Tabela_FREQUENCIA_05_01_12[[#This Row],[GERÊNCIA]])</f>
        <v>#REF!</v>
      </c>
      <c r="Q823" s="41">
        <v>1085</v>
      </c>
      <c r="R823" s="40">
        <v>12344426711</v>
      </c>
      <c r="S823" s="44">
        <v>9512653850</v>
      </c>
      <c r="T823" s="45"/>
      <c r="U823" s="46">
        <v>988569570</v>
      </c>
      <c r="V823" s="113" t="s">
        <v>4082</v>
      </c>
      <c r="W823" s="42" t="s">
        <v>1173</v>
      </c>
      <c r="X823" s="42" t="s">
        <v>64</v>
      </c>
      <c r="Y823" s="47">
        <v>7240320</v>
      </c>
    </row>
    <row r="824" spans="1:25" ht="75" x14ac:dyDescent="0.25">
      <c r="A824" s="28">
        <v>9496130</v>
      </c>
      <c r="B824" s="29" t="s">
        <v>66</v>
      </c>
      <c r="C824" s="30" t="s">
        <v>4083</v>
      </c>
      <c r="D824" s="29" t="s">
        <v>38</v>
      </c>
      <c r="E824" s="31" t="s">
        <v>4084</v>
      </c>
      <c r="F824" s="31" t="s">
        <v>89</v>
      </c>
      <c r="G824" s="31" t="s">
        <v>707</v>
      </c>
      <c r="H824" s="31" t="s">
        <v>708</v>
      </c>
      <c r="I824" s="31" t="s">
        <v>92</v>
      </c>
      <c r="J824" s="29" t="s">
        <v>137</v>
      </c>
      <c r="K824" s="32">
        <v>21859</v>
      </c>
      <c r="L824" s="32">
        <v>35121</v>
      </c>
      <c r="M824" s="29">
        <v>30</v>
      </c>
      <c r="N824" s="29" t="s">
        <v>81</v>
      </c>
      <c r="O824" s="33" t="s">
        <v>89</v>
      </c>
      <c r="P824" s="34" t="e">
        <f>CONCATENATE([1]!Tabela_FREQUENCIA_05_01_12[[#This Row],[QUANTITATIVO]]," - ",[1]!Tabela_FREQUENCIA_05_01_12[[#This Row],[GERÊNCIA]])</f>
        <v>#REF!</v>
      </c>
      <c r="Q824" s="29">
        <v>644</v>
      </c>
      <c r="R824" s="29" t="s">
        <v>4085</v>
      </c>
      <c r="S824" s="35">
        <v>1007081880</v>
      </c>
      <c r="T824" s="36">
        <v>24059561</v>
      </c>
      <c r="U824" s="37">
        <v>986513112</v>
      </c>
      <c r="V824" s="31" t="s">
        <v>4086</v>
      </c>
      <c r="W824" s="31" t="s">
        <v>2607</v>
      </c>
      <c r="X824" s="31" t="s">
        <v>64</v>
      </c>
      <c r="Y824" s="38">
        <v>7143510</v>
      </c>
    </row>
    <row r="825" spans="1:25" ht="90" x14ac:dyDescent="0.25">
      <c r="A825" s="39">
        <v>10108180</v>
      </c>
      <c r="B825" s="40" t="s">
        <v>66</v>
      </c>
      <c r="C825" s="41" t="s">
        <v>4087</v>
      </c>
      <c r="D825" s="40"/>
      <c r="E825" s="42" t="s">
        <v>4088</v>
      </c>
      <c r="F825" s="42" t="s">
        <v>229</v>
      </c>
      <c r="G825" s="42" t="s">
        <v>707</v>
      </c>
      <c r="H825" s="42" t="s">
        <v>91</v>
      </c>
      <c r="I825" s="42" t="s">
        <v>92</v>
      </c>
      <c r="J825" s="40" t="s">
        <v>137</v>
      </c>
      <c r="K825" s="43">
        <v>24670</v>
      </c>
      <c r="L825" s="43">
        <v>35102</v>
      </c>
      <c r="M825" s="40">
        <v>30</v>
      </c>
      <c r="N825" s="40" t="s">
        <v>93</v>
      </c>
      <c r="O825" s="33" t="s">
        <v>229</v>
      </c>
      <c r="P825" s="34" t="e">
        <f>CONCATENATE([1]!Tabela_FREQUENCIA_05_01_12[[#This Row],[QUANTITATIVO]]," - ",[1]!Tabela_FREQUENCIA_05_01_12[[#This Row],[GERÊNCIA]])</f>
        <v>#REF!</v>
      </c>
      <c r="Q825" s="40">
        <v>756</v>
      </c>
      <c r="R825" s="40" t="s">
        <v>4089</v>
      </c>
      <c r="S825" s="44">
        <v>9225114893</v>
      </c>
      <c r="T825" s="45">
        <v>46522787</v>
      </c>
      <c r="U825" s="46">
        <v>995159698</v>
      </c>
      <c r="V825" s="42" t="s">
        <v>4090</v>
      </c>
      <c r="W825" s="42" t="s">
        <v>47</v>
      </c>
      <c r="X825" s="42" t="s">
        <v>1129</v>
      </c>
      <c r="Y825" s="47">
        <v>7400000</v>
      </c>
    </row>
    <row r="826" spans="1:25" ht="105" x14ac:dyDescent="0.25">
      <c r="A826" s="28">
        <v>13925180</v>
      </c>
      <c r="B826" s="29" t="s">
        <v>52</v>
      </c>
      <c r="C826" s="30" t="s">
        <v>4091</v>
      </c>
      <c r="D826" s="29" t="s">
        <v>175</v>
      </c>
      <c r="E826" s="31" t="s">
        <v>4092</v>
      </c>
      <c r="F826" s="31" t="s">
        <v>316</v>
      </c>
      <c r="G826" s="31"/>
      <c r="H826" s="31"/>
      <c r="I826" s="31" t="s">
        <v>59</v>
      </c>
      <c r="J826" s="29" t="s">
        <v>137</v>
      </c>
      <c r="K826" s="32">
        <v>23849</v>
      </c>
      <c r="L826" s="32">
        <v>39444</v>
      </c>
      <c r="M826" s="29">
        <v>30</v>
      </c>
      <c r="N826" s="29" t="s">
        <v>405</v>
      </c>
      <c r="O826" s="33" t="s">
        <v>673</v>
      </c>
      <c r="P826" s="34" t="e">
        <f>CONCATENATE([1]!Tabela_FREQUENCIA_05_01_12[[#This Row],[QUANTITATIVO]]," - ",[1]!Tabela_FREQUENCIA_05_01_12[[#This Row],[GERÊNCIA]])</f>
        <v>#REF!</v>
      </c>
      <c r="Q826" s="29">
        <v>952</v>
      </c>
      <c r="R826" s="29" t="s">
        <v>4093</v>
      </c>
      <c r="S826" s="35">
        <v>5482991881</v>
      </c>
      <c r="T826" s="36">
        <v>25665849</v>
      </c>
      <c r="U826" s="37">
        <v>999163350</v>
      </c>
      <c r="V826" s="31" t="s">
        <v>4094</v>
      </c>
      <c r="W826" s="31" t="s">
        <v>1580</v>
      </c>
      <c r="X826" s="31" t="s">
        <v>142</v>
      </c>
      <c r="Y826" s="38">
        <v>8140270</v>
      </c>
    </row>
    <row r="827" spans="1:25" ht="60" x14ac:dyDescent="0.25">
      <c r="A827" s="39">
        <v>9577609</v>
      </c>
      <c r="B827" s="40" t="s">
        <v>52</v>
      </c>
      <c r="C827" s="41" t="s">
        <v>4095</v>
      </c>
      <c r="D827" s="40"/>
      <c r="E827" s="42" t="s">
        <v>4096</v>
      </c>
      <c r="F827" s="42" t="s">
        <v>652</v>
      </c>
      <c r="G827" s="42" t="s">
        <v>376</v>
      </c>
      <c r="H827" s="42" t="s">
        <v>283</v>
      </c>
      <c r="I827" s="42" t="s">
        <v>115</v>
      </c>
      <c r="J827" s="40" t="s">
        <v>43</v>
      </c>
      <c r="K827" s="43">
        <v>22041</v>
      </c>
      <c r="L827" s="43">
        <v>34628</v>
      </c>
      <c r="M827" s="40">
        <v>20</v>
      </c>
      <c r="N827" s="40" t="s">
        <v>81</v>
      </c>
      <c r="O827" s="33" t="s">
        <v>652</v>
      </c>
      <c r="P827" s="34" t="e">
        <f>CONCATENATE([1]!Tabela_FREQUENCIA_05_01_12[[#This Row],[QUANTITATIVO]]," - ",[1]!Tabela_FREQUENCIA_05_01_12[[#This Row],[GERÊNCIA]])</f>
        <v>#REF!</v>
      </c>
      <c r="Q827" s="40">
        <v>318</v>
      </c>
      <c r="R827" s="40" t="s">
        <v>4097</v>
      </c>
      <c r="S827" s="44">
        <v>16912167802</v>
      </c>
      <c r="T827" s="45">
        <v>24055159</v>
      </c>
      <c r="U827" s="46">
        <v>995234224</v>
      </c>
      <c r="V827" s="42" t="s">
        <v>4098</v>
      </c>
      <c r="W827" s="42" t="s">
        <v>2032</v>
      </c>
      <c r="X827" s="42" t="s">
        <v>64</v>
      </c>
      <c r="Y827" s="47">
        <v>7131100</v>
      </c>
    </row>
    <row r="828" spans="1:25" ht="75" x14ac:dyDescent="0.25">
      <c r="A828" s="28">
        <v>15191424</v>
      </c>
      <c r="B828" s="29" t="s">
        <v>52</v>
      </c>
      <c r="C828" s="30" t="s">
        <v>4099</v>
      </c>
      <c r="D828" s="29" t="s">
        <v>38</v>
      </c>
      <c r="E828" s="31" t="s">
        <v>4100</v>
      </c>
      <c r="F828" s="31" t="s">
        <v>89</v>
      </c>
      <c r="G828" s="31" t="s">
        <v>198</v>
      </c>
      <c r="H828" s="31" t="s">
        <v>814</v>
      </c>
      <c r="I828" s="31" t="s">
        <v>92</v>
      </c>
      <c r="J828" s="29" t="s">
        <v>43</v>
      </c>
      <c r="K828" s="32">
        <v>26269</v>
      </c>
      <c r="L828" s="32">
        <v>40777</v>
      </c>
      <c r="M828" s="29">
        <v>30</v>
      </c>
      <c r="N828" s="29" t="s">
        <v>1724</v>
      </c>
      <c r="O828" s="33" t="s">
        <v>89</v>
      </c>
      <c r="P828" s="34" t="e">
        <f>CONCATENATE([1]!Tabela_FREQUENCIA_05_01_12[[#This Row],[QUANTITATIVO]]," - ",[1]!Tabela_FREQUENCIA_05_01_12[[#This Row],[GERÊNCIA]])</f>
        <v>#REF!</v>
      </c>
      <c r="Q828" s="29">
        <v>1111</v>
      </c>
      <c r="R828" s="29" t="s">
        <v>4101</v>
      </c>
      <c r="S828" s="35">
        <v>15446933893</v>
      </c>
      <c r="T828" s="36">
        <v>24076805</v>
      </c>
      <c r="U828" s="37">
        <v>963413990</v>
      </c>
      <c r="V828" s="31" t="s">
        <v>4102</v>
      </c>
      <c r="W828" s="31" t="s">
        <v>649</v>
      </c>
      <c r="X828" s="31" t="s">
        <v>64</v>
      </c>
      <c r="Y828" s="38">
        <v>7130510</v>
      </c>
    </row>
    <row r="829" spans="1:25" ht="90" x14ac:dyDescent="0.25">
      <c r="A829" s="39">
        <v>6997387</v>
      </c>
      <c r="B829" s="40" t="s">
        <v>66</v>
      </c>
      <c r="C829" s="41" t="s">
        <v>4103</v>
      </c>
      <c r="D829" s="40"/>
      <c r="E829" s="42" t="s">
        <v>4104</v>
      </c>
      <c r="F829" s="42" t="s">
        <v>268</v>
      </c>
      <c r="G829" s="42" t="s">
        <v>4105</v>
      </c>
      <c r="H829" s="42" t="s">
        <v>4106</v>
      </c>
      <c r="I829" s="42" t="s">
        <v>453</v>
      </c>
      <c r="J829" s="40" t="s">
        <v>137</v>
      </c>
      <c r="K829" s="43">
        <v>21843</v>
      </c>
      <c r="L829" s="43">
        <v>39394</v>
      </c>
      <c r="M829" s="40">
        <v>20</v>
      </c>
      <c r="N829" s="40" t="s">
        <v>4107</v>
      </c>
      <c r="O829" s="33" t="s">
        <v>268</v>
      </c>
      <c r="P829" s="34" t="e">
        <f>CONCATENATE([1]!Tabela_FREQUENCIA_05_01_12[[#This Row],[QUANTITATIVO]]," - ",[1]!Tabela_FREQUENCIA_05_01_12[[#This Row],[GERÊNCIA]])</f>
        <v>#REF!</v>
      </c>
      <c r="Q829" s="40">
        <v>517</v>
      </c>
      <c r="R829" s="40" t="s">
        <v>4108</v>
      </c>
      <c r="S829" s="44">
        <v>2656165814</v>
      </c>
      <c r="T829" s="45">
        <v>55797341</v>
      </c>
      <c r="U829" s="46">
        <v>996153755</v>
      </c>
      <c r="V829" s="42" t="s">
        <v>4109</v>
      </c>
      <c r="W829" s="42" t="s">
        <v>1055</v>
      </c>
      <c r="X829" s="42" t="s">
        <v>142</v>
      </c>
      <c r="Y829" s="47">
        <v>4120130</v>
      </c>
    </row>
    <row r="830" spans="1:25" ht="90" x14ac:dyDescent="0.25">
      <c r="A830" s="28">
        <v>3311727</v>
      </c>
      <c r="B830" s="29" t="s">
        <v>52</v>
      </c>
      <c r="C830" s="30" t="s">
        <v>4110</v>
      </c>
      <c r="D830" s="29"/>
      <c r="E830" s="31" t="s">
        <v>4111</v>
      </c>
      <c r="F830" s="31" t="s">
        <v>135</v>
      </c>
      <c r="G830" s="31" t="s">
        <v>243</v>
      </c>
      <c r="H830" s="31" t="s">
        <v>243</v>
      </c>
      <c r="I830" s="31" t="s">
        <v>42</v>
      </c>
      <c r="J830" s="29" t="s">
        <v>137</v>
      </c>
      <c r="K830" s="32">
        <v>20975</v>
      </c>
      <c r="L830" s="32">
        <v>28558</v>
      </c>
      <c r="M830" s="29">
        <v>30</v>
      </c>
      <c r="N830" s="29" t="s">
        <v>161</v>
      </c>
      <c r="O830" s="33" t="s">
        <v>135</v>
      </c>
      <c r="P830" s="34" t="e">
        <f>CONCATENATE([1]!Tabela_FREQUENCIA_05_01_12[[#This Row],[QUANTITATIVO]]," - ",[1]!Tabela_FREQUENCIA_05_01_12[[#This Row],[GERÊNCIA]])</f>
        <v>#REF!</v>
      </c>
      <c r="Q830" s="29">
        <v>401</v>
      </c>
      <c r="R830" s="29" t="s">
        <v>4112</v>
      </c>
      <c r="S830" s="35">
        <v>85696919804</v>
      </c>
      <c r="T830" s="36">
        <v>24088916</v>
      </c>
      <c r="U830" s="37">
        <v>966110907</v>
      </c>
      <c r="V830" s="31" t="s">
        <v>4113</v>
      </c>
      <c r="W830" s="31" t="s">
        <v>156</v>
      </c>
      <c r="X830" s="31" t="s">
        <v>64</v>
      </c>
      <c r="Y830" s="38">
        <v>7092010</v>
      </c>
    </row>
    <row r="831" spans="1:25" ht="90" x14ac:dyDescent="0.25">
      <c r="A831" s="39">
        <v>13022957</v>
      </c>
      <c r="B831" s="40" t="s">
        <v>175</v>
      </c>
      <c r="C831" s="41" t="s">
        <v>4114</v>
      </c>
      <c r="D831" s="40" t="s">
        <v>101</v>
      </c>
      <c r="E831" s="42" t="s">
        <v>4115</v>
      </c>
      <c r="F831" s="42" t="s">
        <v>89</v>
      </c>
      <c r="G831" s="42" t="s">
        <v>171</v>
      </c>
      <c r="H831" s="42" t="s">
        <v>171</v>
      </c>
      <c r="I831" s="42" t="s">
        <v>80</v>
      </c>
      <c r="J831" s="40" t="s">
        <v>43</v>
      </c>
      <c r="K831" s="43">
        <v>27360</v>
      </c>
      <c r="L831" s="43">
        <v>40725</v>
      </c>
      <c r="M831" s="40">
        <v>30</v>
      </c>
      <c r="N831" s="40" t="s">
        <v>81</v>
      </c>
      <c r="O831" s="33" t="s">
        <v>89</v>
      </c>
      <c r="P831" s="34" t="e">
        <f>CONCATENATE([1]!Tabela_FREQUENCIA_05_01_12[[#This Row],[QUANTITATIVO]]," - ",[1]!Tabela_FREQUENCIA_05_01_12[[#This Row],[GERÊNCIA]])</f>
        <v>#REF!</v>
      </c>
      <c r="Q831" s="40">
        <v>1093</v>
      </c>
      <c r="R831" s="40" t="s">
        <v>4116</v>
      </c>
      <c r="S831" s="44">
        <v>29901976804</v>
      </c>
      <c r="T831" s="45">
        <v>24045809</v>
      </c>
      <c r="U831" s="46">
        <v>982166263</v>
      </c>
      <c r="V831" s="42" t="s">
        <v>4117</v>
      </c>
      <c r="W831" s="42" t="s">
        <v>601</v>
      </c>
      <c r="X831" s="42" t="s">
        <v>64</v>
      </c>
      <c r="Y831" s="47">
        <v>7132020</v>
      </c>
    </row>
    <row r="832" spans="1:25" ht="105" x14ac:dyDescent="0.25">
      <c r="A832" s="28">
        <v>5885670</v>
      </c>
      <c r="B832" s="29">
        <v>2</v>
      </c>
      <c r="C832" s="30">
        <v>18046358</v>
      </c>
      <c r="D832" s="29"/>
      <c r="E832" s="31" t="s">
        <v>4118</v>
      </c>
      <c r="F832" s="31" t="s">
        <v>78</v>
      </c>
      <c r="G832" s="31" t="s">
        <v>79</v>
      </c>
      <c r="H832" s="31" t="s">
        <v>79</v>
      </c>
      <c r="I832" s="31" t="s">
        <v>80</v>
      </c>
      <c r="J832" s="29" t="s">
        <v>43</v>
      </c>
      <c r="K832" s="32">
        <v>22810</v>
      </c>
      <c r="L832" s="32">
        <v>42273</v>
      </c>
      <c r="M832" s="30">
        <v>30</v>
      </c>
      <c r="N832" s="32" t="s">
        <v>81</v>
      </c>
      <c r="O832" s="33" t="s">
        <v>78</v>
      </c>
      <c r="P832" s="34" t="e">
        <f>CONCATENATE([1]!Tabela_FREQUENCIA_05_01_12[[#This Row],[QUANTITATIVO]]," - ",[1]!Tabela_FREQUENCIA_05_01_12[[#This Row],[GERÊNCIA]])</f>
        <v>#REF!</v>
      </c>
      <c r="Q832" s="30">
        <v>1025</v>
      </c>
      <c r="R832" s="29">
        <v>12131442000</v>
      </c>
      <c r="S832" s="35">
        <v>8112391874</v>
      </c>
      <c r="T832" s="36"/>
      <c r="U832" s="37">
        <v>983089289</v>
      </c>
      <c r="V832" s="97" t="s">
        <v>4119</v>
      </c>
      <c r="W832" s="31" t="s">
        <v>4120</v>
      </c>
      <c r="X832" s="31" t="s">
        <v>64</v>
      </c>
      <c r="Y832" s="38">
        <v>7272140</v>
      </c>
    </row>
    <row r="833" spans="1:25" ht="90" x14ac:dyDescent="0.25">
      <c r="A833" s="39">
        <v>9371564</v>
      </c>
      <c r="B833" s="40" t="s">
        <v>66</v>
      </c>
      <c r="C833" s="41" t="s">
        <v>4121</v>
      </c>
      <c r="D833" s="40" t="s">
        <v>206</v>
      </c>
      <c r="E833" s="42" t="s">
        <v>4122</v>
      </c>
      <c r="F833" s="42" t="s">
        <v>56</v>
      </c>
      <c r="G833" s="42" t="s">
        <v>124</v>
      </c>
      <c r="H833" s="42" t="s">
        <v>124</v>
      </c>
      <c r="I833" s="42" t="s">
        <v>92</v>
      </c>
      <c r="J833" s="40" t="s">
        <v>43</v>
      </c>
      <c r="K833" s="43">
        <v>20866</v>
      </c>
      <c r="L833" s="43">
        <v>34460</v>
      </c>
      <c r="M833" s="40">
        <v>30</v>
      </c>
      <c r="N833" s="40" t="s">
        <v>161</v>
      </c>
      <c r="O833" s="33" t="s">
        <v>56</v>
      </c>
      <c r="P833" s="34" t="e">
        <f>CONCATENATE([1]!Tabela_FREQUENCIA_05_01_12[[#This Row],[QUANTITATIVO]]," - ",[1]!Tabela_FREQUENCIA_05_01_12[[#This Row],[GERÊNCIA]])</f>
        <v>#REF!</v>
      </c>
      <c r="Q833" s="40">
        <v>801</v>
      </c>
      <c r="R833" s="40" t="s">
        <v>4123</v>
      </c>
      <c r="S833" s="44">
        <v>82976317887</v>
      </c>
      <c r="T833" s="45">
        <v>24225453</v>
      </c>
      <c r="U833" s="46">
        <v>985700398</v>
      </c>
      <c r="V833" s="42" t="s">
        <v>4124</v>
      </c>
      <c r="W833" s="42" t="s">
        <v>499</v>
      </c>
      <c r="X833" s="42" t="s">
        <v>64</v>
      </c>
      <c r="Y833" s="47">
        <v>7052000</v>
      </c>
    </row>
    <row r="834" spans="1:25" ht="105" x14ac:dyDescent="0.25">
      <c r="A834" s="28">
        <v>10339012</v>
      </c>
      <c r="B834" s="29" t="s">
        <v>38</v>
      </c>
      <c r="C834" s="30" t="s">
        <v>4125</v>
      </c>
      <c r="D834" s="29" t="s">
        <v>49</v>
      </c>
      <c r="E834" s="31" t="s">
        <v>4126</v>
      </c>
      <c r="F834" s="31" t="s">
        <v>89</v>
      </c>
      <c r="G834" s="31" t="s">
        <v>463</v>
      </c>
      <c r="H834" s="31" t="s">
        <v>463</v>
      </c>
      <c r="I834" s="31" t="s">
        <v>59</v>
      </c>
      <c r="J834" s="29" t="s">
        <v>43</v>
      </c>
      <c r="K834" s="32">
        <v>18423</v>
      </c>
      <c r="L834" s="32">
        <v>35718</v>
      </c>
      <c r="M834" s="29">
        <v>30</v>
      </c>
      <c r="N834" s="29" t="s">
        <v>60</v>
      </c>
      <c r="O834" s="33" t="s">
        <v>89</v>
      </c>
      <c r="P834" s="34" t="e">
        <f>CONCATENATE([1]!Tabela_FREQUENCIA_05_01_12[[#This Row],[QUANTITATIVO]]," - ",[1]!Tabela_FREQUENCIA_05_01_12[[#This Row],[GERÊNCIA]])</f>
        <v>#REF!</v>
      </c>
      <c r="Q834" s="29">
        <v>600</v>
      </c>
      <c r="R834" s="29" t="s">
        <v>4127</v>
      </c>
      <c r="S834" s="35">
        <v>95239324891</v>
      </c>
      <c r="T834" s="36">
        <v>28848152</v>
      </c>
      <c r="U834" s="37">
        <v>954531596</v>
      </c>
      <c r="V834" s="31" t="s">
        <v>4128</v>
      </c>
      <c r="W834" s="31" t="s">
        <v>505</v>
      </c>
      <c r="X834" s="31" t="s">
        <v>64</v>
      </c>
      <c r="Y834" s="38" t="s">
        <v>4129</v>
      </c>
    </row>
    <row r="835" spans="1:25" ht="105" x14ac:dyDescent="0.25">
      <c r="A835" s="39">
        <v>8049191</v>
      </c>
      <c r="B835" s="40" t="s">
        <v>52</v>
      </c>
      <c r="C835" s="41" t="s">
        <v>4130</v>
      </c>
      <c r="D835" s="40"/>
      <c r="E835" s="42" t="s">
        <v>4131</v>
      </c>
      <c r="F835" s="42" t="s">
        <v>56</v>
      </c>
      <c r="G835" s="42" t="s">
        <v>41</v>
      </c>
      <c r="H835" s="42" t="s">
        <v>41</v>
      </c>
      <c r="I835" s="42" t="s">
        <v>42</v>
      </c>
      <c r="J835" s="40" t="s">
        <v>106</v>
      </c>
      <c r="K835" s="43">
        <v>22110</v>
      </c>
      <c r="L835" s="43">
        <v>33728</v>
      </c>
      <c r="M835" s="40">
        <v>30</v>
      </c>
      <c r="N835" s="40" t="s">
        <v>60</v>
      </c>
      <c r="O835" s="33" t="s">
        <v>56</v>
      </c>
      <c r="P835" s="34" t="e">
        <f>CONCATENATE([1]!Tabela_FREQUENCIA_05_01_12[[#This Row],[QUANTITATIVO]]," - ",[1]!Tabela_FREQUENCIA_05_01_12[[#This Row],[GERÊNCIA]])</f>
        <v>#REF!</v>
      </c>
      <c r="Q835" s="40">
        <v>217</v>
      </c>
      <c r="R835" s="40" t="s">
        <v>4132</v>
      </c>
      <c r="S835" s="44">
        <v>18498427878</v>
      </c>
      <c r="T835" s="45">
        <v>24800425</v>
      </c>
      <c r="U835" s="46"/>
      <c r="V835" s="42" t="s">
        <v>4133</v>
      </c>
      <c r="W835" s="42" t="s">
        <v>4134</v>
      </c>
      <c r="X835" s="42" t="s">
        <v>64</v>
      </c>
      <c r="Y835" s="47">
        <v>7261160</v>
      </c>
    </row>
    <row r="836" spans="1:25" ht="90" x14ac:dyDescent="0.25">
      <c r="A836" s="28">
        <v>8802361</v>
      </c>
      <c r="B836" s="29" t="s">
        <v>52</v>
      </c>
      <c r="C836" s="30" t="s">
        <v>4135</v>
      </c>
      <c r="D836" s="29" t="s">
        <v>66</v>
      </c>
      <c r="E836" s="31" t="s">
        <v>4136</v>
      </c>
      <c r="F836" s="31" t="s">
        <v>56</v>
      </c>
      <c r="G836" s="31" t="s">
        <v>1292</v>
      </c>
      <c r="H836" s="31" t="s">
        <v>1293</v>
      </c>
      <c r="I836" s="31" t="s">
        <v>59</v>
      </c>
      <c r="J836" s="29" t="s">
        <v>43</v>
      </c>
      <c r="K836" s="32">
        <v>22649</v>
      </c>
      <c r="L836" s="32">
        <v>34037</v>
      </c>
      <c r="M836" s="29">
        <v>40</v>
      </c>
      <c r="N836" s="29" t="s">
        <v>478</v>
      </c>
      <c r="O836" s="33" t="s">
        <v>56</v>
      </c>
      <c r="P836" s="34" t="e">
        <f>CONCATENATE([1]!Tabela_FREQUENCIA_05_01_12[[#This Row],[QUANTITATIVO]]," - ",[1]!Tabela_FREQUENCIA_05_01_12[[#This Row],[GERÊNCIA]])</f>
        <v>#REF!</v>
      </c>
      <c r="Q836" s="29">
        <v>90</v>
      </c>
      <c r="R836" s="29" t="s">
        <v>4137</v>
      </c>
      <c r="S836" s="35">
        <v>5298222889</v>
      </c>
      <c r="T836" s="36">
        <v>24460474</v>
      </c>
      <c r="U836" s="37" t="s">
        <v>4138</v>
      </c>
      <c r="V836" s="31" t="s">
        <v>4139</v>
      </c>
      <c r="W836" s="31" t="s">
        <v>4140</v>
      </c>
      <c r="X836" s="31" t="s">
        <v>64</v>
      </c>
      <c r="Y836" s="38">
        <v>7062160</v>
      </c>
    </row>
    <row r="837" spans="1:25" ht="90" x14ac:dyDescent="0.25">
      <c r="A837" s="39">
        <v>11340605</v>
      </c>
      <c r="B837" s="40" t="s">
        <v>52</v>
      </c>
      <c r="C837" s="41" t="s">
        <v>4141</v>
      </c>
      <c r="D837" s="40"/>
      <c r="E837" s="42" t="s">
        <v>4142</v>
      </c>
      <c r="F837" s="42" t="s">
        <v>89</v>
      </c>
      <c r="G837" s="42" t="s">
        <v>707</v>
      </c>
      <c r="H837" s="42" t="s">
        <v>91</v>
      </c>
      <c r="I837" s="42" t="s">
        <v>92</v>
      </c>
      <c r="J837" s="40" t="s">
        <v>43</v>
      </c>
      <c r="K837" s="43">
        <v>25008</v>
      </c>
      <c r="L837" s="43">
        <v>36025</v>
      </c>
      <c r="M837" s="40">
        <v>30</v>
      </c>
      <c r="N837" s="40" t="s">
        <v>93</v>
      </c>
      <c r="O837" s="33" t="s">
        <v>89</v>
      </c>
      <c r="P837" s="34" t="e">
        <f>CONCATENATE([1]!Tabela_FREQUENCIA_05_01_12[[#This Row],[QUANTITATIVO]]," - ",[1]!Tabela_FREQUENCIA_05_01_12[[#This Row],[GERÊNCIA]])</f>
        <v>#REF!</v>
      </c>
      <c r="Q837" s="40">
        <v>271</v>
      </c>
      <c r="R837" s="40" t="s">
        <v>4143</v>
      </c>
      <c r="S837" s="44">
        <v>16908548805</v>
      </c>
      <c r="T837" s="45"/>
      <c r="U837" s="46">
        <v>969811163</v>
      </c>
      <c r="V837" s="42" t="s">
        <v>4144</v>
      </c>
      <c r="W837" s="42" t="s">
        <v>4145</v>
      </c>
      <c r="X837" s="42" t="s">
        <v>64</v>
      </c>
      <c r="Y837" s="47">
        <v>7145000</v>
      </c>
    </row>
    <row r="838" spans="1:25" ht="105" x14ac:dyDescent="0.25">
      <c r="A838" s="28">
        <v>6993357</v>
      </c>
      <c r="B838" s="29" t="s">
        <v>52</v>
      </c>
      <c r="C838" s="30" t="s">
        <v>4146</v>
      </c>
      <c r="D838" s="29" t="s">
        <v>49</v>
      </c>
      <c r="E838" s="31" t="s">
        <v>4147</v>
      </c>
      <c r="F838" s="31" t="s">
        <v>56</v>
      </c>
      <c r="G838" s="31" t="s">
        <v>1287</v>
      </c>
      <c r="H838" s="31" t="s">
        <v>393</v>
      </c>
      <c r="I838" s="31" t="s">
        <v>69</v>
      </c>
      <c r="J838" s="29" t="s">
        <v>106</v>
      </c>
      <c r="K838" s="32">
        <v>23450</v>
      </c>
      <c r="L838" s="32">
        <v>32647</v>
      </c>
      <c r="M838" s="29">
        <v>40</v>
      </c>
      <c r="N838" s="29" t="s">
        <v>484</v>
      </c>
      <c r="O838" s="33" t="s">
        <v>56</v>
      </c>
      <c r="P838" s="34" t="e">
        <f>CONCATENATE([1]!Tabela_FREQUENCIA_05_01_12[[#This Row],[QUANTITATIVO]]," - ",[1]!Tabela_FREQUENCIA_05_01_12[[#This Row],[GERÊNCIA]])</f>
        <v>#REF!</v>
      </c>
      <c r="Q838" s="29">
        <v>552</v>
      </c>
      <c r="R838" s="29" t="s">
        <v>4148</v>
      </c>
      <c r="S838" s="35">
        <v>45880395472</v>
      </c>
      <c r="T838" s="36">
        <v>29379082</v>
      </c>
      <c r="U838" s="37">
        <v>982439837</v>
      </c>
      <c r="V838" s="31" t="s">
        <v>4149</v>
      </c>
      <c r="W838" s="31" t="s">
        <v>499</v>
      </c>
      <c r="X838" s="31" t="s">
        <v>64</v>
      </c>
      <c r="Y838" s="38">
        <v>7051090</v>
      </c>
    </row>
    <row r="839" spans="1:25" ht="105" x14ac:dyDescent="0.25">
      <c r="A839" s="39">
        <v>7353984</v>
      </c>
      <c r="B839" s="40" t="s">
        <v>52</v>
      </c>
      <c r="C839" s="41" t="s">
        <v>4150</v>
      </c>
      <c r="D839" s="40" t="s">
        <v>206</v>
      </c>
      <c r="E839" s="42" t="s">
        <v>4151</v>
      </c>
      <c r="F839" s="42" t="s">
        <v>56</v>
      </c>
      <c r="G839" s="42" t="s">
        <v>1099</v>
      </c>
      <c r="H839" s="42" t="s">
        <v>393</v>
      </c>
      <c r="I839" s="42" t="s">
        <v>69</v>
      </c>
      <c r="J839" s="40" t="s">
        <v>106</v>
      </c>
      <c r="K839" s="43">
        <v>19750</v>
      </c>
      <c r="L839" s="43">
        <v>32458</v>
      </c>
      <c r="M839" s="40">
        <v>30</v>
      </c>
      <c r="N839" s="40" t="s">
        <v>60</v>
      </c>
      <c r="O839" s="33" t="s">
        <v>56</v>
      </c>
      <c r="P839" s="34" t="e">
        <f>CONCATENATE([1]!Tabela_FREQUENCIA_05_01_12[[#This Row],[QUANTITATIVO]]," - ",[1]!Tabela_FREQUENCIA_05_01_12[[#This Row],[GERÊNCIA]])</f>
        <v>#REF!</v>
      </c>
      <c r="Q839" s="40">
        <v>80</v>
      </c>
      <c r="R839" s="40" t="s">
        <v>4152</v>
      </c>
      <c r="S839" s="44">
        <v>18500414820</v>
      </c>
      <c r="T839" s="45">
        <v>24680244</v>
      </c>
      <c r="U839" s="46"/>
      <c r="V839" s="42" t="s">
        <v>4153</v>
      </c>
      <c r="W839" s="42" t="s">
        <v>156</v>
      </c>
      <c r="X839" s="42" t="s">
        <v>64</v>
      </c>
      <c r="Y839" s="47">
        <v>7051090</v>
      </c>
    </row>
    <row r="840" spans="1:25" ht="75" x14ac:dyDescent="0.25">
      <c r="A840" s="28">
        <v>7298298</v>
      </c>
      <c r="B840" s="29" t="s">
        <v>52</v>
      </c>
      <c r="C840" s="30" t="s">
        <v>4154</v>
      </c>
      <c r="D840" s="29" t="s">
        <v>101</v>
      </c>
      <c r="E840" s="31" t="s">
        <v>4155</v>
      </c>
      <c r="F840" s="31" t="s">
        <v>330</v>
      </c>
      <c r="G840" s="31" t="s">
        <v>331</v>
      </c>
      <c r="H840" s="31" t="s">
        <v>283</v>
      </c>
      <c r="I840" s="31" t="s">
        <v>115</v>
      </c>
      <c r="J840" s="29" t="s">
        <v>106</v>
      </c>
      <c r="K840" s="32">
        <v>20124</v>
      </c>
      <c r="L840" s="32">
        <v>33021</v>
      </c>
      <c r="M840" s="29">
        <v>20</v>
      </c>
      <c r="N840" s="29" t="s">
        <v>93</v>
      </c>
      <c r="O840" s="33" t="s">
        <v>330</v>
      </c>
      <c r="P840" s="34" t="e">
        <f>CONCATENATE([1]!Tabela_FREQUENCIA_05_01_12[[#This Row],[QUANTITATIVO]]," - ",[1]!Tabela_FREQUENCIA_05_01_12[[#This Row],[GERÊNCIA]])</f>
        <v>#REF!</v>
      </c>
      <c r="Q840" s="29">
        <v>637</v>
      </c>
      <c r="R840" s="29" t="s">
        <v>4156</v>
      </c>
      <c r="S840" s="35">
        <v>88429253815</v>
      </c>
      <c r="T840" s="36">
        <v>47558473</v>
      </c>
      <c r="U840" s="37">
        <v>951608871</v>
      </c>
      <c r="V840" s="31" t="s">
        <v>4157</v>
      </c>
      <c r="W840" s="31" t="s">
        <v>4158</v>
      </c>
      <c r="X840" s="31" t="s">
        <v>925</v>
      </c>
      <c r="Y840" s="38">
        <v>8594650</v>
      </c>
    </row>
    <row r="841" spans="1:25" ht="105" x14ac:dyDescent="0.25">
      <c r="A841" s="58">
        <v>9371709</v>
      </c>
      <c r="B841" s="49" t="s">
        <v>52</v>
      </c>
      <c r="C841" s="50" t="s">
        <v>4159</v>
      </c>
      <c r="D841" s="49" t="s">
        <v>206</v>
      </c>
      <c r="E841" s="51" t="s">
        <v>4160</v>
      </c>
      <c r="F841" s="51" t="s">
        <v>56</v>
      </c>
      <c r="G841" s="51" t="s">
        <v>350</v>
      </c>
      <c r="H841" s="51" t="s">
        <v>350</v>
      </c>
      <c r="I841" s="51" t="s">
        <v>167</v>
      </c>
      <c r="J841" s="49" t="s">
        <v>43</v>
      </c>
      <c r="K841" s="52">
        <v>21462</v>
      </c>
      <c r="L841" s="52">
        <v>34498</v>
      </c>
      <c r="M841" s="49">
        <v>40</v>
      </c>
      <c r="N841" s="49" t="s">
        <v>508</v>
      </c>
      <c r="O841" s="51" t="s">
        <v>71</v>
      </c>
      <c r="P841" s="53" t="e">
        <f>CONCATENATE([1]!Tabela_FREQUENCIA_05_01_12[[#This Row],[QUANTITATIVO]]," - ",[1]!Tabela_FREQUENCIA_05_01_12[[#This Row],[GERÊNCIA]])</f>
        <v>#REF!</v>
      </c>
      <c r="Q841" s="49">
        <v>802</v>
      </c>
      <c r="R841" s="49" t="s">
        <v>4161</v>
      </c>
      <c r="S841" s="54">
        <v>448535807</v>
      </c>
      <c r="T841" s="55">
        <v>24083945</v>
      </c>
      <c r="U841" s="56">
        <v>981415995</v>
      </c>
      <c r="V841" s="51" t="s">
        <v>4162</v>
      </c>
      <c r="W841" s="51" t="s">
        <v>1586</v>
      </c>
      <c r="X841" s="51" t="s">
        <v>64</v>
      </c>
      <c r="Y841" s="57">
        <v>7033000</v>
      </c>
    </row>
    <row r="842" spans="1:25" ht="90" x14ac:dyDescent="0.25">
      <c r="A842" s="28">
        <v>9436285</v>
      </c>
      <c r="B842" s="29" t="s">
        <v>52</v>
      </c>
      <c r="C842" s="30" t="s">
        <v>4163</v>
      </c>
      <c r="D842" s="29">
        <v>1</v>
      </c>
      <c r="E842" s="31" t="s">
        <v>4164</v>
      </c>
      <c r="F842" s="31" t="s">
        <v>135</v>
      </c>
      <c r="G842" s="31" t="s">
        <v>2850</v>
      </c>
      <c r="H842" s="31" t="s">
        <v>124</v>
      </c>
      <c r="I842" s="31" t="s">
        <v>92</v>
      </c>
      <c r="J842" s="29" t="s">
        <v>43</v>
      </c>
      <c r="K842" s="32">
        <v>24847</v>
      </c>
      <c r="L842" s="32">
        <v>34547</v>
      </c>
      <c r="M842" s="29">
        <v>30</v>
      </c>
      <c r="N842" s="29" t="s">
        <v>405</v>
      </c>
      <c r="O842" s="33" t="s">
        <v>135</v>
      </c>
      <c r="P842" s="34" t="e">
        <f>CONCATENATE([1]!Tabela_FREQUENCIA_05_01_12[[#This Row],[QUANTITATIVO]]," - ",[1]!Tabela_FREQUENCIA_05_01_12[[#This Row],[GERÊNCIA]])</f>
        <v>#REF!</v>
      </c>
      <c r="Q842" s="29">
        <v>424</v>
      </c>
      <c r="R842" s="29" t="s">
        <v>4165</v>
      </c>
      <c r="S842" s="35">
        <v>6708248875</v>
      </c>
      <c r="T842" s="36"/>
      <c r="U842" s="37" t="s">
        <v>4166</v>
      </c>
      <c r="V842" s="31" t="s">
        <v>4167</v>
      </c>
      <c r="W842" s="31" t="s">
        <v>164</v>
      </c>
      <c r="X842" s="31" t="s">
        <v>64</v>
      </c>
      <c r="Y842" s="38">
        <v>7074000</v>
      </c>
    </row>
    <row r="843" spans="1:25" ht="75" x14ac:dyDescent="0.25">
      <c r="A843" s="39">
        <v>12072692</v>
      </c>
      <c r="B843" s="40" t="s">
        <v>66</v>
      </c>
      <c r="C843" s="41" t="s">
        <v>4168</v>
      </c>
      <c r="D843" s="40">
        <v>0</v>
      </c>
      <c r="E843" s="42" t="s">
        <v>4169</v>
      </c>
      <c r="F843" s="42" t="s">
        <v>89</v>
      </c>
      <c r="G843" s="42"/>
      <c r="H843" s="42"/>
      <c r="I843" s="42" t="s">
        <v>59</v>
      </c>
      <c r="J843" s="40" t="s">
        <v>137</v>
      </c>
      <c r="K843" s="43">
        <v>28074</v>
      </c>
      <c r="L843" s="43">
        <v>37077</v>
      </c>
      <c r="M843" s="40">
        <v>30</v>
      </c>
      <c r="N843" s="40" t="s">
        <v>81</v>
      </c>
      <c r="O843" s="33" t="s">
        <v>89</v>
      </c>
      <c r="P843" s="34" t="e">
        <f>CONCATENATE([1]!Tabela_FREQUENCIA_05_01_12[[#This Row],[QUANTITATIVO]]," - ",[1]!Tabela_FREQUENCIA_05_01_12[[#This Row],[GERÊNCIA]])</f>
        <v>#REF!</v>
      </c>
      <c r="Q843" s="40">
        <v>863</v>
      </c>
      <c r="R843" s="40" t="s">
        <v>4170</v>
      </c>
      <c r="S843" s="44">
        <v>26889409884</v>
      </c>
      <c r="T843" s="45">
        <v>991166933</v>
      </c>
      <c r="U843" s="46">
        <v>954772690</v>
      </c>
      <c r="V843" s="42" t="s">
        <v>4171</v>
      </c>
      <c r="W843" s="42" t="s">
        <v>4172</v>
      </c>
      <c r="X843" s="42" t="s">
        <v>142</v>
      </c>
      <c r="Y843" s="47">
        <v>5212040</v>
      </c>
    </row>
    <row r="844" spans="1:25" ht="105" x14ac:dyDescent="0.25">
      <c r="A844" s="28">
        <v>12072692</v>
      </c>
      <c r="B844" s="29">
        <v>3</v>
      </c>
      <c r="C844" s="30" t="s">
        <v>4168</v>
      </c>
      <c r="D844" s="29">
        <v>0</v>
      </c>
      <c r="E844" s="31" t="s">
        <v>4173</v>
      </c>
      <c r="F844" s="31" t="s">
        <v>78</v>
      </c>
      <c r="G844" s="31" t="s">
        <v>79</v>
      </c>
      <c r="H844" s="31" t="s">
        <v>79</v>
      </c>
      <c r="I844" s="31" t="s">
        <v>80</v>
      </c>
      <c r="J844" s="29" t="s">
        <v>43</v>
      </c>
      <c r="K844" s="32">
        <v>28074</v>
      </c>
      <c r="L844" s="32">
        <v>42597</v>
      </c>
      <c r="M844" s="29">
        <v>30</v>
      </c>
      <c r="N844" s="29" t="s">
        <v>81</v>
      </c>
      <c r="O844" s="33" t="s">
        <v>78</v>
      </c>
      <c r="P844" s="34" t="e">
        <f>CONCATENATE([1]!Tabela_FREQUENCIA_05_01_12[[#This Row],[QUANTITATIVO]]," - ",[1]!Tabela_FREQUENCIA_05_01_12[[#This Row],[GERÊNCIA]])</f>
        <v>#REF!</v>
      </c>
      <c r="Q844" s="29">
        <v>96</v>
      </c>
      <c r="R844" s="29" t="s">
        <v>4170</v>
      </c>
      <c r="S844" s="35">
        <v>26889409884</v>
      </c>
      <c r="T844" s="36">
        <v>991166933</v>
      </c>
      <c r="U844" s="37">
        <v>954772690</v>
      </c>
      <c r="V844" s="31" t="s">
        <v>4171</v>
      </c>
      <c r="W844" s="31" t="s">
        <v>4172</v>
      </c>
      <c r="X844" s="31" t="s">
        <v>142</v>
      </c>
      <c r="Y844" s="38">
        <v>5212040</v>
      </c>
    </row>
    <row r="845" spans="1:25" ht="75" x14ac:dyDescent="0.25">
      <c r="A845" s="39">
        <v>9168618</v>
      </c>
      <c r="B845" s="40" t="s">
        <v>52</v>
      </c>
      <c r="C845" s="41" t="s">
        <v>4174</v>
      </c>
      <c r="D845" s="40"/>
      <c r="E845" s="42" t="s">
        <v>4175</v>
      </c>
      <c r="F845" s="42" t="s">
        <v>56</v>
      </c>
      <c r="G845" s="42" t="s">
        <v>350</v>
      </c>
      <c r="H845" s="42" t="s">
        <v>350</v>
      </c>
      <c r="I845" s="42" t="s">
        <v>167</v>
      </c>
      <c r="J845" s="40" t="s">
        <v>106</v>
      </c>
      <c r="K845" s="43">
        <v>21400</v>
      </c>
      <c r="L845" s="43">
        <v>34373</v>
      </c>
      <c r="M845" s="40">
        <v>30</v>
      </c>
      <c r="N845" s="40" t="s">
        <v>4001</v>
      </c>
      <c r="O845" s="33" t="s">
        <v>56</v>
      </c>
      <c r="P845" s="34" t="e">
        <f>CONCATENATE([1]!Tabela_FREQUENCIA_05_01_12[[#This Row],[QUANTITATIVO]]," - ",[1]!Tabela_FREQUENCIA_05_01_12[[#This Row],[GERÊNCIA]])</f>
        <v>#REF!</v>
      </c>
      <c r="Q845" s="40">
        <v>377</v>
      </c>
      <c r="R845" s="40" t="s">
        <v>4176</v>
      </c>
      <c r="S845" s="44">
        <v>559935838</v>
      </c>
      <c r="T845" s="45">
        <v>39882147</v>
      </c>
      <c r="U845" s="46">
        <v>949325622</v>
      </c>
      <c r="V845" s="42" t="s">
        <v>4177</v>
      </c>
      <c r="W845" s="42" t="s">
        <v>4178</v>
      </c>
      <c r="X845" s="42" t="s">
        <v>64</v>
      </c>
      <c r="Y845" s="47">
        <v>7179220</v>
      </c>
    </row>
    <row r="846" spans="1:25" ht="90" x14ac:dyDescent="0.25">
      <c r="A846" s="28">
        <v>10442765</v>
      </c>
      <c r="B846" s="29" t="s">
        <v>36</v>
      </c>
      <c r="C846" s="30" t="s">
        <v>4179</v>
      </c>
      <c r="D846" s="29" t="s">
        <v>66</v>
      </c>
      <c r="E846" s="31" t="s">
        <v>4180</v>
      </c>
      <c r="F846" s="31" t="s">
        <v>89</v>
      </c>
      <c r="G846" s="31"/>
      <c r="H846" s="31"/>
      <c r="I846" s="31" t="s">
        <v>59</v>
      </c>
      <c r="J846" s="29" t="s">
        <v>137</v>
      </c>
      <c r="K846" s="32">
        <v>21552</v>
      </c>
      <c r="L846" s="32">
        <v>39666</v>
      </c>
      <c r="M846" s="29">
        <v>30</v>
      </c>
      <c r="N846" s="29" t="s">
        <v>294</v>
      </c>
      <c r="O846" s="33" t="s">
        <v>89</v>
      </c>
      <c r="P846" s="34" t="e">
        <f>CONCATENATE([1]!Tabela_FREQUENCIA_05_01_12[[#This Row],[QUANTITATIVO]]," - ",[1]!Tabela_FREQUENCIA_05_01_12[[#This Row],[GERÊNCIA]])</f>
        <v>#REF!</v>
      </c>
      <c r="Q846" s="29">
        <v>982</v>
      </c>
      <c r="R846" s="29" t="s">
        <v>4181</v>
      </c>
      <c r="S846" s="35">
        <v>1167399838</v>
      </c>
      <c r="T846" s="36">
        <v>27611557</v>
      </c>
      <c r="U846" s="37">
        <v>994413336</v>
      </c>
      <c r="V846" s="31" t="s">
        <v>4182</v>
      </c>
      <c r="W846" s="31" t="s">
        <v>4183</v>
      </c>
      <c r="X846" s="31" t="s">
        <v>142</v>
      </c>
      <c r="Y846" s="38">
        <v>3734170</v>
      </c>
    </row>
    <row r="847" spans="1:25" ht="90" x14ac:dyDescent="0.25">
      <c r="A847" s="39">
        <v>10507127</v>
      </c>
      <c r="B847" s="40" t="s">
        <v>66</v>
      </c>
      <c r="C847" s="41" t="s">
        <v>4184</v>
      </c>
      <c r="D847" s="40" t="s">
        <v>76</v>
      </c>
      <c r="E847" s="42" t="s">
        <v>4185</v>
      </c>
      <c r="F847" s="42" t="s">
        <v>89</v>
      </c>
      <c r="G847" s="42" t="s">
        <v>79</v>
      </c>
      <c r="H847" s="42" t="s">
        <v>79</v>
      </c>
      <c r="I847" s="42" t="s">
        <v>80</v>
      </c>
      <c r="J847" s="40" t="s">
        <v>137</v>
      </c>
      <c r="K847" s="43">
        <v>23670</v>
      </c>
      <c r="L847" s="43">
        <v>36241</v>
      </c>
      <c r="M847" s="40">
        <v>30</v>
      </c>
      <c r="N847" s="40" t="s">
        <v>93</v>
      </c>
      <c r="O847" s="33" t="s">
        <v>89</v>
      </c>
      <c r="P847" s="34" t="e">
        <f>CONCATENATE([1]!Tabela_FREQUENCIA_05_01_12[[#This Row],[QUANTITATIVO]]," - ",[1]!Tabela_FREQUENCIA_05_01_12[[#This Row],[GERÊNCIA]])</f>
        <v>#REF!</v>
      </c>
      <c r="Q847" s="40">
        <v>704</v>
      </c>
      <c r="R847" s="40" t="s">
        <v>4186</v>
      </c>
      <c r="S847" s="44">
        <v>7380202812</v>
      </c>
      <c r="T847" s="45">
        <v>24665676</v>
      </c>
      <c r="U847" s="46">
        <v>979726835</v>
      </c>
      <c r="V847" s="42" t="s">
        <v>4187</v>
      </c>
      <c r="W847" s="42" t="s">
        <v>4188</v>
      </c>
      <c r="X847" s="42" t="s">
        <v>64</v>
      </c>
      <c r="Y847" s="47">
        <v>7151560</v>
      </c>
    </row>
    <row r="848" spans="1:25" ht="105" x14ac:dyDescent="0.25">
      <c r="A848" s="58">
        <v>4658280</v>
      </c>
      <c r="B848" s="70">
        <v>1</v>
      </c>
      <c r="C848" s="71">
        <v>12289440</v>
      </c>
      <c r="D848" s="70">
        <v>6</v>
      </c>
      <c r="E848" s="72" t="s">
        <v>4189</v>
      </c>
      <c r="F848" s="72" t="s">
        <v>56</v>
      </c>
      <c r="G848" s="72"/>
      <c r="H848" s="72"/>
      <c r="I848" s="72" t="s">
        <v>69</v>
      </c>
      <c r="J848" s="70" t="s">
        <v>43</v>
      </c>
      <c r="K848" s="73"/>
      <c r="L848" s="73"/>
      <c r="M848" s="70"/>
      <c r="N848" s="70"/>
      <c r="O848" s="51" t="s">
        <v>71</v>
      </c>
      <c r="P848" s="53" t="e">
        <f>CONCATENATE([1]!Tabela_FREQUENCIA_05_01_12[[#This Row],[QUANTITATIVO]]," - ",[1]!Tabela_FREQUENCIA_05_01_12[[#This Row],[GERÊNCIA]])</f>
        <v>#REF!</v>
      </c>
      <c r="Q848" s="70"/>
      <c r="R848" s="70"/>
      <c r="S848" s="75"/>
      <c r="T848" s="76"/>
      <c r="U848" s="77"/>
      <c r="V848" s="72"/>
      <c r="W848" s="72"/>
      <c r="X848" s="72"/>
      <c r="Y848" s="78"/>
    </row>
    <row r="849" spans="1:25" ht="120" x14ac:dyDescent="0.25">
      <c r="A849" s="39">
        <v>9152106</v>
      </c>
      <c r="B849" s="40" t="s">
        <v>66</v>
      </c>
      <c r="C849" s="41" t="s">
        <v>4190</v>
      </c>
      <c r="D849" s="40" t="s">
        <v>66</v>
      </c>
      <c r="E849" s="42" t="s">
        <v>4191</v>
      </c>
      <c r="F849" s="42" t="s">
        <v>56</v>
      </c>
      <c r="G849" s="42" t="s">
        <v>1343</v>
      </c>
      <c r="H849" s="42" t="s">
        <v>587</v>
      </c>
      <c r="I849" s="42" t="s">
        <v>588</v>
      </c>
      <c r="J849" s="40" t="s">
        <v>43</v>
      </c>
      <c r="K849" s="43">
        <v>26385</v>
      </c>
      <c r="L849" s="43">
        <v>34312</v>
      </c>
      <c r="M849" s="40">
        <v>40</v>
      </c>
      <c r="N849" s="40" t="s">
        <v>93</v>
      </c>
      <c r="O849" s="33" t="s">
        <v>56</v>
      </c>
      <c r="P849" s="34" t="e">
        <f>CONCATENATE([1]!Tabela_FREQUENCIA_05_01_12[[#This Row],[QUANTITATIVO]]," - ",[1]!Tabela_FREQUENCIA_05_01_12[[#This Row],[GERÊNCIA]])</f>
        <v>#REF!</v>
      </c>
      <c r="Q849" s="40">
        <v>803</v>
      </c>
      <c r="R849" s="40" t="s">
        <v>4192</v>
      </c>
      <c r="S849" s="44">
        <v>9512422883</v>
      </c>
      <c r="T849" s="45">
        <v>24223855</v>
      </c>
      <c r="U849" s="46">
        <v>957223498</v>
      </c>
      <c r="V849" s="42" t="s">
        <v>4193</v>
      </c>
      <c r="W849" s="42" t="s">
        <v>948</v>
      </c>
      <c r="X849" s="42" t="s">
        <v>64</v>
      </c>
      <c r="Y849" s="47">
        <v>7044000</v>
      </c>
    </row>
    <row r="850" spans="1:25" ht="75" x14ac:dyDescent="0.25">
      <c r="A850" s="28">
        <v>10128268</v>
      </c>
      <c r="B850" s="29" t="s">
        <v>52</v>
      </c>
      <c r="C850" s="30" t="s">
        <v>4194</v>
      </c>
      <c r="D850" s="29"/>
      <c r="E850" s="31" t="s">
        <v>4195</v>
      </c>
      <c r="F850" s="31" t="s">
        <v>40</v>
      </c>
      <c r="G850" s="31" t="s">
        <v>463</v>
      </c>
      <c r="H850" s="31" t="s">
        <v>463</v>
      </c>
      <c r="I850" s="31" t="s">
        <v>59</v>
      </c>
      <c r="J850" s="29" t="s">
        <v>137</v>
      </c>
      <c r="K850" s="32">
        <v>22777</v>
      </c>
      <c r="L850" s="32">
        <v>35108</v>
      </c>
      <c r="M850" s="29">
        <v>20</v>
      </c>
      <c r="N850" s="29" t="s">
        <v>2144</v>
      </c>
      <c r="O850" s="33" t="s">
        <v>40</v>
      </c>
      <c r="P850" s="34" t="e">
        <f>CONCATENATE([1]!Tabela_FREQUENCIA_05_01_12[[#This Row],[QUANTITATIVO]]," - ",[1]!Tabela_FREQUENCIA_05_01_12[[#This Row],[GERÊNCIA]])</f>
        <v>#REF!</v>
      </c>
      <c r="Q850" s="29">
        <v>558</v>
      </c>
      <c r="R850" s="29" t="s">
        <v>4196</v>
      </c>
      <c r="S850" s="35">
        <v>5088124880</v>
      </c>
      <c r="T850" s="36">
        <v>39321221</v>
      </c>
      <c r="U850" s="37">
        <v>999993837</v>
      </c>
      <c r="V850" s="31" t="s">
        <v>4197</v>
      </c>
      <c r="W850" s="31" t="s">
        <v>4198</v>
      </c>
      <c r="X850" s="31" t="s">
        <v>142</v>
      </c>
      <c r="Y850" s="38">
        <v>2925000</v>
      </c>
    </row>
    <row r="851" spans="1:25" ht="75" x14ac:dyDescent="0.25">
      <c r="A851" s="39">
        <v>13360760</v>
      </c>
      <c r="B851" s="40" t="s">
        <v>38</v>
      </c>
      <c r="C851" s="41" t="s">
        <v>4199</v>
      </c>
      <c r="D851" s="40" t="s">
        <v>76</v>
      </c>
      <c r="E851" s="42" t="s">
        <v>4200</v>
      </c>
      <c r="F851" s="42" t="s">
        <v>89</v>
      </c>
      <c r="G851" s="42" t="s">
        <v>1270</v>
      </c>
      <c r="H851" s="42" t="s">
        <v>3200</v>
      </c>
      <c r="I851" s="42" t="s">
        <v>92</v>
      </c>
      <c r="J851" s="40" t="s">
        <v>43</v>
      </c>
      <c r="K851" s="43">
        <v>23626</v>
      </c>
      <c r="L851" s="43">
        <v>40400</v>
      </c>
      <c r="M851" s="40">
        <v>30</v>
      </c>
      <c r="N851" s="40" t="s">
        <v>81</v>
      </c>
      <c r="O851" s="33" t="s">
        <v>89</v>
      </c>
      <c r="P851" s="34" t="e">
        <f>CONCATENATE([1]!Tabela_FREQUENCIA_05_01_12[[#This Row],[QUANTITATIVO]]," - ",[1]!Tabela_FREQUENCIA_05_01_12[[#This Row],[GERÊNCIA]])</f>
        <v>#REF!</v>
      </c>
      <c r="Q851" s="40">
        <v>825</v>
      </c>
      <c r="R851" s="40" t="s">
        <v>4201</v>
      </c>
      <c r="S851" s="44">
        <v>9483082811</v>
      </c>
      <c r="T851" s="45">
        <v>24033548</v>
      </c>
      <c r="U851" s="46">
        <v>980470278</v>
      </c>
      <c r="V851" s="42" t="s">
        <v>4202</v>
      </c>
      <c r="W851" s="42" t="s">
        <v>649</v>
      </c>
      <c r="X851" s="42" t="s">
        <v>64</v>
      </c>
      <c r="Y851" s="47">
        <v>7130500</v>
      </c>
    </row>
    <row r="852" spans="1:25" ht="75" x14ac:dyDescent="0.25">
      <c r="A852" s="28">
        <v>8067442</v>
      </c>
      <c r="B852" s="29" t="s">
        <v>52</v>
      </c>
      <c r="C852" s="30" t="s">
        <v>4203</v>
      </c>
      <c r="D852" s="29" t="s">
        <v>121</v>
      </c>
      <c r="E852" s="31" t="s">
        <v>4204</v>
      </c>
      <c r="F852" s="31" t="s">
        <v>89</v>
      </c>
      <c r="G852" s="31" t="s">
        <v>1270</v>
      </c>
      <c r="H852" s="31" t="s">
        <v>3200</v>
      </c>
      <c r="I852" s="31" t="s">
        <v>92</v>
      </c>
      <c r="J852" s="29" t="s">
        <v>137</v>
      </c>
      <c r="K852" s="32">
        <v>23278</v>
      </c>
      <c r="L852" s="32">
        <v>33718</v>
      </c>
      <c r="M852" s="29">
        <v>30</v>
      </c>
      <c r="N852" s="29" t="s">
        <v>93</v>
      </c>
      <c r="O852" s="33" t="s">
        <v>89</v>
      </c>
      <c r="P852" s="34" t="e">
        <f>CONCATENATE([1]!Tabela_FREQUENCIA_05_01_12[[#This Row],[QUANTITATIVO]]," - ",[1]!Tabela_FREQUENCIA_05_01_12[[#This Row],[GERÊNCIA]])</f>
        <v>#REF!</v>
      </c>
      <c r="Q852" s="29">
        <v>301</v>
      </c>
      <c r="R852" s="29" t="s">
        <v>4205</v>
      </c>
      <c r="S852" s="35">
        <v>46402543420</v>
      </c>
      <c r="T852" s="36">
        <v>24564711</v>
      </c>
      <c r="U852" s="37">
        <v>963578894</v>
      </c>
      <c r="V852" s="31" t="s">
        <v>4206</v>
      </c>
      <c r="W852" s="31" t="s">
        <v>1872</v>
      </c>
      <c r="X852" s="31" t="s">
        <v>64</v>
      </c>
      <c r="Y852" s="38">
        <v>7082380</v>
      </c>
    </row>
    <row r="853" spans="1:25" ht="105" x14ac:dyDescent="0.25">
      <c r="A853" s="58">
        <v>7837082</v>
      </c>
      <c r="B853" s="49" t="s">
        <v>66</v>
      </c>
      <c r="C853" s="50" t="s">
        <v>4207</v>
      </c>
      <c r="D853" s="49" t="s">
        <v>175</v>
      </c>
      <c r="E853" s="51" t="s">
        <v>4208</v>
      </c>
      <c r="F853" s="51" t="s">
        <v>56</v>
      </c>
      <c r="G853" s="51" t="s">
        <v>820</v>
      </c>
      <c r="H853" s="51" t="s">
        <v>393</v>
      </c>
      <c r="I853" s="51" t="s">
        <v>69</v>
      </c>
      <c r="J853" s="49" t="s">
        <v>137</v>
      </c>
      <c r="K853" s="52">
        <v>19989</v>
      </c>
      <c r="L853" s="52">
        <v>33848</v>
      </c>
      <c r="M853" s="49">
        <v>40</v>
      </c>
      <c r="N853" s="49" t="s">
        <v>478</v>
      </c>
      <c r="O853" s="51" t="s">
        <v>71</v>
      </c>
      <c r="P853" s="53" t="e">
        <f>CONCATENATE([1]!Tabela_FREQUENCIA_05_01_12[[#This Row],[QUANTITATIVO]]," - ",[1]!Tabela_FREQUENCIA_05_01_12[[#This Row],[GERÊNCIA]])</f>
        <v>#REF!</v>
      </c>
      <c r="Q853" s="49">
        <v>41</v>
      </c>
      <c r="R853" s="49" t="s">
        <v>4209</v>
      </c>
      <c r="S853" s="54">
        <v>9535910850</v>
      </c>
      <c r="T853" s="55">
        <v>24218407</v>
      </c>
      <c r="U853" s="56"/>
      <c r="V853" s="51" t="s">
        <v>4210</v>
      </c>
      <c r="W853" s="51" t="s">
        <v>722</v>
      </c>
      <c r="X853" s="51" t="s">
        <v>64</v>
      </c>
      <c r="Y853" s="57">
        <v>7044040</v>
      </c>
    </row>
    <row r="854" spans="1:25" ht="105" x14ac:dyDescent="0.25">
      <c r="A854" s="28">
        <v>9058886</v>
      </c>
      <c r="B854" s="29" t="s">
        <v>52</v>
      </c>
      <c r="C854" s="30" t="s">
        <v>4211</v>
      </c>
      <c r="D854" s="29" t="s">
        <v>101</v>
      </c>
      <c r="E854" s="31" t="s">
        <v>4212</v>
      </c>
      <c r="F854" s="31" t="s">
        <v>135</v>
      </c>
      <c r="G854" s="31" t="s">
        <v>587</v>
      </c>
      <c r="H854" s="31" t="s">
        <v>587</v>
      </c>
      <c r="I854" s="31" t="s">
        <v>588</v>
      </c>
      <c r="J854" s="29" t="s">
        <v>106</v>
      </c>
      <c r="K854" s="32">
        <v>22935</v>
      </c>
      <c r="L854" s="32">
        <v>34240</v>
      </c>
      <c r="M854" s="29">
        <v>30</v>
      </c>
      <c r="N854" s="29" t="s">
        <v>161</v>
      </c>
      <c r="O854" s="33" t="s">
        <v>135</v>
      </c>
      <c r="P854" s="34" t="e">
        <f>CONCATENATE([1]!Tabela_FREQUENCIA_05_01_12[[#This Row],[QUANTITATIVO]]," - ",[1]!Tabela_FREQUENCIA_05_01_12[[#This Row],[GERÊNCIA]])</f>
        <v>#REF!</v>
      </c>
      <c r="Q854" s="29">
        <v>608</v>
      </c>
      <c r="R854" s="29" t="s">
        <v>4213</v>
      </c>
      <c r="S854" s="35">
        <v>3993312805</v>
      </c>
      <c r="T854" s="36">
        <v>64111001</v>
      </c>
      <c r="U854" s="37"/>
      <c r="V854" s="31" t="s">
        <v>4214</v>
      </c>
      <c r="W854" s="31" t="s">
        <v>1173</v>
      </c>
      <c r="X854" s="31" t="s">
        <v>64</v>
      </c>
      <c r="Y854" s="38">
        <v>7181100</v>
      </c>
    </row>
    <row r="855" spans="1:25" ht="105" x14ac:dyDescent="0.25">
      <c r="A855" s="48">
        <v>5492877</v>
      </c>
      <c r="B855" s="49">
        <v>1</v>
      </c>
      <c r="C855" s="50">
        <v>7495851</v>
      </c>
      <c r="D855" s="49"/>
      <c r="E855" s="51" t="s">
        <v>4215</v>
      </c>
      <c r="F855" s="51" t="s">
        <v>56</v>
      </c>
      <c r="G855" s="51"/>
      <c r="H855" s="51" t="s">
        <v>393</v>
      </c>
      <c r="I855" s="51" t="s">
        <v>69</v>
      </c>
      <c r="J855" s="49" t="s">
        <v>43</v>
      </c>
      <c r="K855" s="52">
        <v>18855</v>
      </c>
      <c r="L855" s="52">
        <v>31637</v>
      </c>
      <c r="M855" s="49"/>
      <c r="N855" s="49"/>
      <c r="O855" s="51" t="s">
        <v>71</v>
      </c>
      <c r="P855" s="53" t="e">
        <f>CONCATENATE([1]!Tabela_FREQUENCIA_05_01_12[[#This Row],[QUANTITATIVO]]," - ",[1]!Tabela_FREQUENCIA_05_01_12[[#This Row],[GERÊNCIA]])</f>
        <v>#REF!</v>
      </c>
      <c r="Q855" s="49"/>
      <c r="R855" s="49">
        <v>18072684324</v>
      </c>
      <c r="S855" s="54">
        <v>3769616863</v>
      </c>
      <c r="T855" s="55"/>
      <c r="U855" s="56"/>
      <c r="V855" s="51"/>
      <c r="W855" s="51"/>
      <c r="X855" s="51"/>
      <c r="Y855" s="57"/>
    </row>
    <row r="856" spans="1:25" ht="75" x14ac:dyDescent="0.25">
      <c r="A856" s="28">
        <v>11167671</v>
      </c>
      <c r="B856" s="29" t="s">
        <v>52</v>
      </c>
      <c r="C856" s="30" t="s">
        <v>4216</v>
      </c>
      <c r="D856" s="29"/>
      <c r="E856" s="31" t="s">
        <v>4217</v>
      </c>
      <c r="F856" s="31" t="s">
        <v>89</v>
      </c>
      <c r="G856" s="31" t="s">
        <v>3986</v>
      </c>
      <c r="H856" s="31" t="s">
        <v>3986</v>
      </c>
      <c r="I856" s="31" t="s">
        <v>59</v>
      </c>
      <c r="J856" s="29" t="s">
        <v>43</v>
      </c>
      <c r="K856" s="32">
        <v>20270</v>
      </c>
      <c r="L856" s="32">
        <v>35837</v>
      </c>
      <c r="M856" s="29">
        <v>30</v>
      </c>
      <c r="N856" s="29" t="s">
        <v>93</v>
      </c>
      <c r="O856" s="33" t="s">
        <v>89</v>
      </c>
      <c r="P856" s="34" t="e">
        <f>CONCATENATE([1]!Tabela_FREQUENCIA_05_01_12[[#This Row],[QUANTITATIVO]]," - ",[1]!Tabela_FREQUENCIA_05_01_12[[#This Row],[GERÊNCIA]])</f>
        <v>#REF!</v>
      </c>
      <c r="Q856" s="29">
        <v>665</v>
      </c>
      <c r="R856" s="29" t="s">
        <v>4218</v>
      </c>
      <c r="S856" s="35">
        <v>89434340810</v>
      </c>
      <c r="T856" s="36">
        <v>23827542</v>
      </c>
      <c r="U856" s="37">
        <v>995645325</v>
      </c>
      <c r="V856" s="31" t="s">
        <v>4219</v>
      </c>
      <c r="W856" s="31" t="s">
        <v>1707</v>
      </c>
      <c r="X856" s="31" t="s">
        <v>64</v>
      </c>
      <c r="Y856" s="38">
        <v>7080120</v>
      </c>
    </row>
    <row r="857" spans="1:25" ht="105" x14ac:dyDescent="0.25">
      <c r="A857" s="48">
        <v>6997478</v>
      </c>
      <c r="B857" s="49" t="s">
        <v>66</v>
      </c>
      <c r="C857" s="50" t="s">
        <v>4220</v>
      </c>
      <c r="D857" s="49" t="s">
        <v>175</v>
      </c>
      <c r="E857" s="51" t="s">
        <v>4221</v>
      </c>
      <c r="F857" s="51" t="s">
        <v>56</v>
      </c>
      <c r="G857" s="51" t="s">
        <v>4222</v>
      </c>
      <c r="H857" s="51" t="s">
        <v>393</v>
      </c>
      <c r="I857" s="51" t="s">
        <v>69</v>
      </c>
      <c r="J857" s="49" t="s">
        <v>43</v>
      </c>
      <c r="K857" s="52">
        <v>22350</v>
      </c>
      <c r="L857" s="52">
        <v>32667</v>
      </c>
      <c r="M857" s="49">
        <v>40</v>
      </c>
      <c r="N857" s="49" t="s">
        <v>484</v>
      </c>
      <c r="O857" s="51" t="s">
        <v>71</v>
      </c>
      <c r="P857" s="53" t="e">
        <f>CONCATENATE([1]!Tabela_FREQUENCIA_05_01_12[[#This Row],[QUANTITATIVO]]," - ",[1]!Tabela_FREQUENCIA_05_01_12[[#This Row],[GERÊNCIA]])</f>
        <v>#REF!</v>
      </c>
      <c r="Q857" s="49">
        <v>804</v>
      </c>
      <c r="R857" s="49" t="s">
        <v>4223</v>
      </c>
      <c r="S857" s="54">
        <v>6414794848</v>
      </c>
      <c r="T857" s="55">
        <v>24844896</v>
      </c>
      <c r="U857" s="56" t="s">
        <v>4224</v>
      </c>
      <c r="V857" s="51" t="s">
        <v>4225</v>
      </c>
      <c r="W857" s="51" t="s">
        <v>4226</v>
      </c>
      <c r="X857" s="51" t="s">
        <v>64</v>
      </c>
      <c r="Y857" s="57">
        <v>7244270</v>
      </c>
    </row>
    <row r="858" spans="1:25" ht="90" x14ac:dyDescent="0.25">
      <c r="A858" s="28">
        <v>8204809</v>
      </c>
      <c r="B858" s="29" t="s">
        <v>38</v>
      </c>
      <c r="C858" s="30" t="s">
        <v>4227</v>
      </c>
      <c r="D858" s="29" t="s">
        <v>54</v>
      </c>
      <c r="E858" s="31" t="s">
        <v>4228</v>
      </c>
      <c r="F858" s="31" t="s">
        <v>103</v>
      </c>
      <c r="G858" s="31" t="s">
        <v>136</v>
      </c>
      <c r="H858" s="31" t="s">
        <v>136</v>
      </c>
      <c r="I858" s="31" t="s">
        <v>115</v>
      </c>
      <c r="J858" s="29" t="s">
        <v>137</v>
      </c>
      <c r="K858" s="32">
        <v>21039</v>
      </c>
      <c r="L858" s="32">
        <v>35856</v>
      </c>
      <c r="M858" s="29">
        <v>30</v>
      </c>
      <c r="N858" s="29" t="s">
        <v>545</v>
      </c>
      <c r="O858" s="33" t="s">
        <v>103</v>
      </c>
      <c r="P858" s="34" t="e">
        <f>CONCATENATE([1]!Tabela_FREQUENCIA_05_01_12[[#This Row],[QUANTITATIVO]]," - ",[1]!Tabela_FREQUENCIA_05_01_12[[#This Row],[GERÊNCIA]])</f>
        <v>#REF!</v>
      </c>
      <c r="Q858" s="29">
        <v>683</v>
      </c>
      <c r="R858" s="29" t="s">
        <v>4229</v>
      </c>
      <c r="S858" s="35">
        <v>76732924834</v>
      </c>
      <c r="T858" s="36">
        <v>22291274</v>
      </c>
      <c r="U858" s="37">
        <v>957831193</v>
      </c>
      <c r="V858" s="31" t="s">
        <v>4230</v>
      </c>
      <c r="W858" s="31" t="s">
        <v>156</v>
      </c>
      <c r="X858" s="31" t="s">
        <v>64</v>
      </c>
      <c r="Y858" s="38">
        <v>7092070</v>
      </c>
    </row>
    <row r="859" spans="1:25" ht="90" x14ac:dyDescent="0.25">
      <c r="A859" s="39">
        <v>9784548</v>
      </c>
      <c r="B859" s="40" t="s">
        <v>175</v>
      </c>
      <c r="C859" s="41" t="s">
        <v>4231</v>
      </c>
      <c r="D859" s="40" t="s">
        <v>49</v>
      </c>
      <c r="E859" s="42" t="s">
        <v>4232</v>
      </c>
      <c r="F859" s="42" t="s">
        <v>229</v>
      </c>
      <c r="G859" s="42"/>
      <c r="H859" s="42"/>
      <c r="I859" s="42" t="s">
        <v>80</v>
      </c>
      <c r="J859" s="40" t="s">
        <v>137</v>
      </c>
      <c r="K859" s="43">
        <v>24417</v>
      </c>
      <c r="L859" s="43">
        <v>35216</v>
      </c>
      <c r="M859" s="40">
        <v>30</v>
      </c>
      <c r="N859" s="40" t="s">
        <v>508</v>
      </c>
      <c r="O859" s="33" t="s">
        <v>229</v>
      </c>
      <c r="P859" s="34" t="e">
        <f>CONCATENATE([1]!Tabela_FREQUENCIA_05_01_12[[#This Row],[QUANTITATIVO]]," - ",[1]!Tabela_FREQUENCIA_05_01_12[[#This Row],[GERÊNCIA]])</f>
        <v>#REF!</v>
      </c>
      <c r="Q859" s="40">
        <v>581</v>
      </c>
      <c r="R859" s="40" t="s">
        <v>4233</v>
      </c>
      <c r="S859" s="44">
        <v>8970175873</v>
      </c>
      <c r="T859" s="45">
        <v>49642192</v>
      </c>
      <c r="U859" s="46">
        <v>962682605</v>
      </c>
      <c r="V859" s="42" t="s">
        <v>4234</v>
      </c>
      <c r="W859" s="42" t="s">
        <v>4235</v>
      </c>
      <c r="X859" s="42" t="s">
        <v>64</v>
      </c>
      <c r="Y859" s="47">
        <v>7134680</v>
      </c>
    </row>
    <row r="860" spans="1:25" ht="105" x14ac:dyDescent="0.25">
      <c r="A860" s="28">
        <v>12115368</v>
      </c>
      <c r="B860" s="29" t="s">
        <v>66</v>
      </c>
      <c r="C860" s="30" t="s">
        <v>4236</v>
      </c>
      <c r="D860" s="29" t="s">
        <v>54</v>
      </c>
      <c r="E860" s="31" t="s">
        <v>4237</v>
      </c>
      <c r="F860" s="31" t="s">
        <v>89</v>
      </c>
      <c r="G860" s="31" t="s">
        <v>502</v>
      </c>
      <c r="H860" s="31" t="s">
        <v>4073</v>
      </c>
      <c r="I860" s="31" t="s">
        <v>59</v>
      </c>
      <c r="J860" s="29" t="s">
        <v>137</v>
      </c>
      <c r="K860" s="32">
        <v>23697</v>
      </c>
      <c r="L860" s="32">
        <v>37342</v>
      </c>
      <c r="M860" s="29">
        <v>30</v>
      </c>
      <c r="N860" s="29" t="s">
        <v>93</v>
      </c>
      <c r="O860" s="33" t="s">
        <v>89</v>
      </c>
      <c r="P860" s="34" t="e">
        <f>CONCATENATE([1]!Tabela_FREQUENCIA_05_01_12[[#This Row],[QUANTITATIVO]]," - ",[1]!Tabela_FREQUENCIA_05_01_12[[#This Row],[GERÊNCIA]])</f>
        <v>#REF!</v>
      </c>
      <c r="Q860" s="29">
        <v>888</v>
      </c>
      <c r="R860" s="29" t="s">
        <v>4238</v>
      </c>
      <c r="S860" s="35">
        <v>5581107890</v>
      </c>
      <c r="T860" s="36">
        <v>20474821</v>
      </c>
      <c r="U860" s="37">
        <v>979652006</v>
      </c>
      <c r="V860" s="31" t="s">
        <v>4239</v>
      </c>
      <c r="W860" s="31" t="s">
        <v>4240</v>
      </c>
      <c r="X860" s="31" t="s">
        <v>142</v>
      </c>
      <c r="Y860" s="38">
        <v>3854250</v>
      </c>
    </row>
    <row r="861" spans="1:25" ht="90" x14ac:dyDescent="0.25">
      <c r="A861" s="39">
        <v>7247631</v>
      </c>
      <c r="B861" s="40" t="s">
        <v>66</v>
      </c>
      <c r="C861" s="41" t="s">
        <v>4241</v>
      </c>
      <c r="D861" s="40" t="s">
        <v>36</v>
      </c>
      <c r="E861" s="42" t="s">
        <v>4242</v>
      </c>
      <c r="F861" s="42" t="s">
        <v>89</v>
      </c>
      <c r="G861" s="42" t="s">
        <v>171</v>
      </c>
      <c r="H861" s="42" t="s">
        <v>171</v>
      </c>
      <c r="I861" s="42" t="s">
        <v>80</v>
      </c>
      <c r="J861" s="40" t="s">
        <v>137</v>
      </c>
      <c r="K861" s="43">
        <v>21776</v>
      </c>
      <c r="L861" s="43">
        <v>33717</v>
      </c>
      <c r="M861" s="40">
        <v>30</v>
      </c>
      <c r="N861" s="40" t="s">
        <v>93</v>
      </c>
      <c r="O861" s="33" t="s">
        <v>89</v>
      </c>
      <c r="P861" s="34" t="e">
        <f>CONCATENATE([1]!Tabela_FREQUENCIA_05_01_12[[#This Row],[QUANTITATIVO]]," - ",[1]!Tabela_FREQUENCIA_05_01_12[[#This Row],[GERÊNCIA]])</f>
        <v>#REF!</v>
      </c>
      <c r="Q861" s="40">
        <v>552</v>
      </c>
      <c r="R861" s="40" t="s">
        <v>4243</v>
      </c>
      <c r="S861" s="44">
        <v>14520612896</v>
      </c>
      <c r="T861" s="45">
        <v>23035686</v>
      </c>
      <c r="U861" s="46" t="s">
        <v>4244</v>
      </c>
      <c r="V861" s="42" t="s">
        <v>4245</v>
      </c>
      <c r="W861" s="42" t="s">
        <v>4246</v>
      </c>
      <c r="X861" s="42" t="s">
        <v>64</v>
      </c>
      <c r="Y861" s="47">
        <v>7263015</v>
      </c>
    </row>
    <row r="862" spans="1:25" ht="75" x14ac:dyDescent="0.25">
      <c r="A862" s="28">
        <v>15038178</v>
      </c>
      <c r="B862" s="29" t="s">
        <v>66</v>
      </c>
      <c r="C862" s="30">
        <v>17103561</v>
      </c>
      <c r="D862" s="29" t="s">
        <v>49</v>
      </c>
      <c r="E862" s="31" t="s">
        <v>4247</v>
      </c>
      <c r="F862" s="31" t="s">
        <v>89</v>
      </c>
      <c r="G862" s="31" t="s">
        <v>90</v>
      </c>
      <c r="H862" s="31" t="s">
        <v>91</v>
      </c>
      <c r="I862" s="31" t="s">
        <v>92</v>
      </c>
      <c r="J862" s="29" t="s">
        <v>43</v>
      </c>
      <c r="K862" s="32">
        <v>23475</v>
      </c>
      <c r="L862" s="32">
        <v>40619</v>
      </c>
      <c r="M862" s="29">
        <v>30</v>
      </c>
      <c r="N862" s="29" t="s">
        <v>93</v>
      </c>
      <c r="O862" s="33" t="s">
        <v>89</v>
      </c>
      <c r="P862" s="34" t="e">
        <f>CONCATENATE([1]!Tabela_FREQUENCIA_05_01_12[[#This Row],[QUANTITATIVO]]," - ",[1]!Tabela_FREQUENCIA_05_01_12[[#This Row],[GERÊNCIA]])</f>
        <v>#REF!</v>
      </c>
      <c r="Q862" s="29">
        <v>1097</v>
      </c>
      <c r="R862" s="29" t="s">
        <v>4248</v>
      </c>
      <c r="S862" s="35">
        <v>8597083816</v>
      </c>
      <c r="T862" s="36"/>
      <c r="U862" s="37">
        <v>969878211</v>
      </c>
      <c r="V862" s="31" t="s">
        <v>4249</v>
      </c>
      <c r="W862" s="31" t="s">
        <v>4250</v>
      </c>
      <c r="X862" s="31" t="s">
        <v>64</v>
      </c>
      <c r="Y862" s="38">
        <v>7192000</v>
      </c>
    </row>
    <row r="863" spans="1:25" ht="120" x14ac:dyDescent="0.25">
      <c r="A863" s="39">
        <v>5803524</v>
      </c>
      <c r="B863" s="40" t="s">
        <v>66</v>
      </c>
      <c r="C863" s="41" t="s">
        <v>4251</v>
      </c>
      <c r="D863" s="40" t="s">
        <v>206</v>
      </c>
      <c r="E863" s="42" t="s">
        <v>4252</v>
      </c>
      <c r="F863" s="42" t="s">
        <v>40</v>
      </c>
      <c r="G863" s="42" t="s">
        <v>2204</v>
      </c>
      <c r="H863" s="42" t="s">
        <v>864</v>
      </c>
      <c r="I863" s="42" t="s">
        <v>92</v>
      </c>
      <c r="J863" s="40" t="s">
        <v>106</v>
      </c>
      <c r="K863" s="43">
        <v>19365</v>
      </c>
      <c r="L863" s="43">
        <v>33507</v>
      </c>
      <c r="M863" s="40">
        <v>20</v>
      </c>
      <c r="N863" s="40" t="s">
        <v>4253</v>
      </c>
      <c r="O863" s="33" t="s">
        <v>40</v>
      </c>
      <c r="P863" s="34" t="e">
        <f>CONCATENATE([1]!Tabela_FREQUENCIA_05_01_12[[#This Row],[QUANTITATIVO]]," - ",[1]!Tabela_FREQUENCIA_05_01_12[[#This Row],[GERÊNCIA]])</f>
        <v>#REF!</v>
      </c>
      <c r="Q863" s="40">
        <v>188</v>
      </c>
      <c r="R863" s="40" t="s">
        <v>4254</v>
      </c>
      <c r="S863" s="44">
        <v>18567525420</v>
      </c>
      <c r="T863" s="45">
        <v>24097901</v>
      </c>
      <c r="U863" s="46">
        <v>992234130</v>
      </c>
      <c r="V863" s="42" t="s">
        <v>1318</v>
      </c>
      <c r="W863" s="42" t="s">
        <v>1319</v>
      </c>
      <c r="X863" s="42" t="s">
        <v>64</v>
      </c>
      <c r="Y863" s="47">
        <v>7095170</v>
      </c>
    </row>
    <row r="864" spans="1:25" ht="120" x14ac:dyDescent="0.25">
      <c r="A864" s="28">
        <v>5803524</v>
      </c>
      <c r="B864" s="29" t="s">
        <v>38</v>
      </c>
      <c r="C864" s="30" t="s">
        <v>4251</v>
      </c>
      <c r="D864" s="29" t="s">
        <v>206</v>
      </c>
      <c r="E864" s="31" t="s">
        <v>4255</v>
      </c>
      <c r="F864" s="31" t="s">
        <v>4256</v>
      </c>
      <c r="G864" s="31" t="s">
        <v>739</v>
      </c>
      <c r="H864" s="31" t="s">
        <v>739</v>
      </c>
      <c r="I864" s="31" t="s">
        <v>125</v>
      </c>
      <c r="J864" s="29" t="s">
        <v>1825</v>
      </c>
      <c r="K864" s="32">
        <v>19365</v>
      </c>
      <c r="L864" s="32">
        <v>32066</v>
      </c>
      <c r="M864" s="29">
        <v>30</v>
      </c>
      <c r="N864" s="29" t="s">
        <v>4257</v>
      </c>
      <c r="O864" s="33" t="s">
        <v>268</v>
      </c>
      <c r="P864" s="34" t="e">
        <f>CONCATENATE([1]!Tabela_FREQUENCIA_05_01_12[[#This Row],[QUANTITATIVO]]," - ",[1]!Tabela_FREQUENCIA_05_01_12[[#This Row],[GERÊNCIA]])</f>
        <v>#REF!</v>
      </c>
      <c r="Q864" s="29">
        <v>217</v>
      </c>
      <c r="R864" s="29" t="s">
        <v>4254</v>
      </c>
      <c r="S864" s="35">
        <v>18567525420</v>
      </c>
      <c r="T864" s="36">
        <v>24097901</v>
      </c>
      <c r="U864" s="37">
        <v>992234130</v>
      </c>
      <c r="V864" s="31" t="s">
        <v>1318</v>
      </c>
      <c r="W864" s="31" t="s">
        <v>1319</v>
      </c>
      <c r="X864" s="31" t="s">
        <v>64</v>
      </c>
      <c r="Y864" s="38">
        <v>7095170</v>
      </c>
    </row>
    <row r="865" spans="1:25" ht="90" x14ac:dyDescent="0.25">
      <c r="A865" s="39">
        <v>7731371</v>
      </c>
      <c r="B865" s="40" t="s">
        <v>52</v>
      </c>
      <c r="C865" s="41" t="s">
        <v>4258</v>
      </c>
      <c r="D865" s="40" t="s">
        <v>206</v>
      </c>
      <c r="E865" s="42" t="s">
        <v>4259</v>
      </c>
      <c r="F865" s="42" t="s">
        <v>103</v>
      </c>
      <c r="G865" s="42" t="s">
        <v>124</v>
      </c>
      <c r="H865" s="42" t="s">
        <v>124</v>
      </c>
      <c r="I865" s="42" t="s">
        <v>92</v>
      </c>
      <c r="J865" s="40" t="s">
        <v>137</v>
      </c>
      <c r="K865" s="43">
        <v>21565</v>
      </c>
      <c r="L865" s="43">
        <v>33451</v>
      </c>
      <c r="M865" s="40">
        <v>30</v>
      </c>
      <c r="N865" s="40" t="s">
        <v>545</v>
      </c>
      <c r="O865" s="33" t="s">
        <v>103</v>
      </c>
      <c r="P865" s="34" t="e">
        <f>CONCATENATE([1]!Tabela_FREQUENCIA_05_01_12[[#This Row],[QUANTITATIVO]]," - ",[1]!Tabela_FREQUENCIA_05_01_12[[#This Row],[GERÊNCIA]])</f>
        <v>#REF!</v>
      </c>
      <c r="Q865" s="40">
        <v>445</v>
      </c>
      <c r="R865" s="40" t="s">
        <v>4260</v>
      </c>
      <c r="S865" s="44">
        <v>5011954838</v>
      </c>
      <c r="T865" s="45">
        <v>22291703</v>
      </c>
      <c r="U865" s="46"/>
      <c r="V865" s="42" t="s">
        <v>4261</v>
      </c>
      <c r="W865" s="42" t="s">
        <v>693</v>
      </c>
      <c r="X865" s="42" t="s">
        <v>64</v>
      </c>
      <c r="Y865" s="47"/>
    </row>
    <row r="866" spans="1:25" ht="90" x14ac:dyDescent="0.25">
      <c r="A866" s="28">
        <v>15473557</v>
      </c>
      <c r="B866" s="29" t="s">
        <v>52</v>
      </c>
      <c r="C866" s="30" t="s">
        <v>4262</v>
      </c>
      <c r="D866" s="29" t="s">
        <v>121</v>
      </c>
      <c r="E866" s="31" t="s">
        <v>4263</v>
      </c>
      <c r="F866" s="31" t="s">
        <v>220</v>
      </c>
      <c r="G866" s="31" t="s">
        <v>483</v>
      </c>
      <c r="H866" s="31" t="s">
        <v>483</v>
      </c>
      <c r="I866" s="31" t="s">
        <v>69</v>
      </c>
      <c r="J866" s="29" t="s">
        <v>43</v>
      </c>
      <c r="K866" s="32">
        <v>31916</v>
      </c>
      <c r="L866" s="32">
        <v>40988</v>
      </c>
      <c r="M866" s="29">
        <v>30</v>
      </c>
      <c r="N866" s="29" t="s">
        <v>60</v>
      </c>
      <c r="O866" s="33" t="s">
        <v>220</v>
      </c>
      <c r="P866" s="34" t="e">
        <f>CONCATENATE([1]!Tabela_FREQUENCIA_05_01_12[[#This Row],[QUANTITATIVO]]," - ",[1]!Tabela_FREQUENCIA_05_01_12[[#This Row],[GERÊNCIA]])</f>
        <v>#REF!</v>
      </c>
      <c r="Q866" s="29">
        <v>417</v>
      </c>
      <c r="R866" s="29" t="s">
        <v>4264</v>
      </c>
      <c r="S866" s="35">
        <v>22978161892</v>
      </c>
      <c r="T866" s="36"/>
      <c r="U866" s="37" t="s">
        <v>4265</v>
      </c>
      <c r="V866" s="31" t="s">
        <v>4266</v>
      </c>
      <c r="W866" s="31" t="s">
        <v>548</v>
      </c>
      <c r="X866" s="31" t="s">
        <v>64</v>
      </c>
      <c r="Y866" s="38">
        <v>7162560</v>
      </c>
    </row>
    <row r="867" spans="1:25" ht="90" x14ac:dyDescent="0.25">
      <c r="A867" s="39">
        <v>4000626</v>
      </c>
      <c r="B867" s="40" t="s">
        <v>52</v>
      </c>
      <c r="C867" s="41" t="s">
        <v>4267</v>
      </c>
      <c r="D867" s="40"/>
      <c r="E867" s="42" t="s">
        <v>4268</v>
      </c>
      <c r="F867" s="42" t="s">
        <v>56</v>
      </c>
      <c r="G867" s="42" t="s">
        <v>3889</v>
      </c>
      <c r="H867" s="42" t="s">
        <v>605</v>
      </c>
      <c r="I867" s="42" t="s">
        <v>69</v>
      </c>
      <c r="J867" s="40" t="s">
        <v>137</v>
      </c>
      <c r="K867" s="43">
        <v>17882</v>
      </c>
      <c r="L867" s="43">
        <v>27780</v>
      </c>
      <c r="M867" s="40">
        <v>40</v>
      </c>
      <c r="N867" s="40" t="s">
        <v>478</v>
      </c>
      <c r="O867" s="33" t="s">
        <v>56</v>
      </c>
      <c r="P867" s="34" t="e">
        <f>CONCATENATE([1]!Tabela_FREQUENCIA_05_01_12[[#This Row],[QUANTITATIVO]]," - ",[1]!Tabela_FREQUENCIA_05_01_12[[#This Row],[GERÊNCIA]])</f>
        <v>#REF!</v>
      </c>
      <c r="Q867" s="40">
        <v>66</v>
      </c>
      <c r="R867" s="40" t="s">
        <v>4269</v>
      </c>
      <c r="S867" s="44">
        <v>83884904868</v>
      </c>
      <c r="T867" s="45">
        <v>29055065</v>
      </c>
      <c r="U867" s="46"/>
      <c r="V867" s="42" t="s">
        <v>4270</v>
      </c>
      <c r="W867" s="42" t="s">
        <v>3975</v>
      </c>
      <c r="X867" s="42" t="s">
        <v>142</v>
      </c>
      <c r="Y867" s="47">
        <v>2051001</v>
      </c>
    </row>
    <row r="868" spans="1:25" ht="105" x14ac:dyDescent="0.25">
      <c r="A868" s="28">
        <v>10339050</v>
      </c>
      <c r="B868" s="29" t="s">
        <v>66</v>
      </c>
      <c r="C868" s="30" t="s">
        <v>4271</v>
      </c>
      <c r="D868" s="29" t="s">
        <v>121</v>
      </c>
      <c r="E868" s="31" t="s">
        <v>4272</v>
      </c>
      <c r="F868" s="31" t="s">
        <v>89</v>
      </c>
      <c r="G868" s="31" t="s">
        <v>597</v>
      </c>
      <c r="H868" s="31" t="s">
        <v>598</v>
      </c>
      <c r="I868" s="31" t="s">
        <v>59</v>
      </c>
      <c r="J868" s="29" t="s">
        <v>137</v>
      </c>
      <c r="K868" s="32">
        <v>22938</v>
      </c>
      <c r="L868" s="32">
        <v>35334</v>
      </c>
      <c r="M868" s="29">
        <v>30</v>
      </c>
      <c r="N868" s="29" t="s">
        <v>81</v>
      </c>
      <c r="O868" s="33" t="s">
        <v>89</v>
      </c>
      <c r="P868" s="34" t="e">
        <f>CONCATENATE([1]!Tabela_FREQUENCIA_05_01_12[[#This Row],[QUANTITATIVO]]," - ",[1]!Tabela_FREQUENCIA_05_01_12[[#This Row],[GERÊNCIA]])</f>
        <v>#REF!</v>
      </c>
      <c r="Q868" s="29">
        <v>614</v>
      </c>
      <c r="R868" s="29" t="s">
        <v>4273</v>
      </c>
      <c r="S868" s="35">
        <v>26331893857</v>
      </c>
      <c r="T868" s="36">
        <v>27263258</v>
      </c>
      <c r="U868" s="37">
        <v>987462322</v>
      </c>
      <c r="V868" s="31" t="s">
        <v>4274</v>
      </c>
      <c r="W868" s="31" t="s">
        <v>4275</v>
      </c>
      <c r="X868" s="31" t="s">
        <v>142</v>
      </c>
      <c r="Y868" s="38">
        <v>3592340</v>
      </c>
    </row>
    <row r="869" spans="1:25" ht="105" x14ac:dyDescent="0.25">
      <c r="A869" s="39">
        <v>9991463</v>
      </c>
      <c r="B869" s="40" t="s">
        <v>66</v>
      </c>
      <c r="C869" s="41" t="s">
        <v>4276</v>
      </c>
      <c r="D869" s="40">
        <v>7</v>
      </c>
      <c r="E869" s="42" t="s">
        <v>4277</v>
      </c>
      <c r="F869" s="42" t="s">
        <v>89</v>
      </c>
      <c r="G869" s="42"/>
      <c r="H869" s="42"/>
      <c r="I869" s="42" t="s">
        <v>59</v>
      </c>
      <c r="J869" s="40" t="s">
        <v>137</v>
      </c>
      <c r="K869" s="43">
        <v>20589</v>
      </c>
      <c r="L869" s="43">
        <v>36588</v>
      </c>
      <c r="M869" s="40">
        <v>30</v>
      </c>
      <c r="N869" s="40" t="s">
        <v>93</v>
      </c>
      <c r="O869" s="33" t="s">
        <v>89</v>
      </c>
      <c r="P869" s="34" t="e">
        <f>CONCATENATE([1]!Tabela_FREQUENCIA_05_01_12[[#This Row],[QUANTITATIVO]]," - ",[1]!Tabela_FREQUENCIA_05_01_12[[#This Row],[GERÊNCIA]])</f>
        <v>#REF!</v>
      </c>
      <c r="Q869" s="40">
        <v>855</v>
      </c>
      <c r="R869" s="40" t="s">
        <v>4278</v>
      </c>
      <c r="S869" s="44">
        <v>25479304801</v>
      </c>
      <c r="T869" s="45">
        <v>24562075</v>
      </c>
      <c r="U869" s="46"/>
      <c r="V869" s="42" t="s">
        <v>4279</v>
      </c>
      <c r="W869" s="42" t="s">
        <v>194</v>
      </c>
      <c r="X869" s="42" t="s">
        <v>64</v>
      </c>
      <c r="Y869" s="47">
        <v>7124580</v>
      </c>
    </row>
    <row r="870" spans="1:25" ht="135" x14ac:dyDescent="0.25">
      <c r="A870" s="58">
        <v>16588885</v>
      </c>
      <c r="B870" s="49">
        <v>1</v>
      </c>
      <c r="C870" s="50">
        <v>15812700</v>
      </c>
      <c r="D870" s="49">
        <v>6</v>
      </c>
      <c r="E870" s="51" t="s">
        <v>4280</v>
      </c>
      <c r="F870" s="51" t="s">
        <v>268</v>
      </c>
      <c r="G870" s="51" t="s">
        <v>171</v>
      </c>
      <c r="H870" s="51" t="s">
        <v>171</v>
      </c>
      <c r="I870" s="51" t="s">
        <v>80</v>
      </c>
      <c r="J870" s="49" t="s">
        <v>1600</v>
      </c>
      <c r="K870" s="52">
        <v>23406</v>
      </c>
      <c r="L870" s="52" t="s">
        <v>1601</v>
      </c>
      <c r="M870" s="49">
        <v>12</v>
      </c>
      <c r="N870" s="49" t="s">
        <v>1602</v>
      </c>
      <c r="O870" s="51" t="s">
        <v>1603</v>
      </c>
      <c r="P870" s="53" t="e">
        <f>CONCATENATE([1]!Tabela_FREQUENCIA_05_01_12[[#This Row],[QUANTITATIVO]]," - ",[1]!Tabela_FREQUENCIA_05_01_12[[#This Row],[GERÊNCIA]])</f>
        <v>#REF!</v>
      </c>
      <c r="Q870" s="49">
        <v>7</v>
      </c>
      <c r="R870" s="49">
        <v>12402520274</v>
      </c>
      <c r="S870" s="54">
        <v>49585398672</v>
      </c>
      <c r="T870" s="55"/>
      <c r="U870" s="56" t="s">
        <v>4281</v>
      </c>
      <c r="V870" s="51" t="s">
        <v>4282</v>
      </c>
      <c r="W870" s="51" t="s">
        <v>3279</v>
      </c>
      <c r="X870" s="51" t="s">
        <v>142</v>
      </c>
      <c r="Y870" s="57">
        <v>1238001</v>
      </c>
    </row>
    <row r="871" spans="1:25" ht="75" x14ac:dyDescent="0.25">
      <c r="A871" s="48">
        <v>7734785</v>
      </c>
      <c r="B871" s="49">
        <v>1</v>
      </c>
      <c r="C871" s="50">
        <v>5034574</v>
      </c>
      <c r="D871" s="49">
        <v>6</v>
      </c>
      <c r="E871" s="51" t="s">
        <v>4283</v>
      </c>
      <c r="F871" s="51" t="s">
        <v>103</v>
      </c>
      <c r="G871" s="51"/>
      <c r="H871" s="51"/>
      <c r="I871" s="51"/>
      <c r="J871" s="49"/>
      <c r="K871" s="52"/>
      <c r="L871" s="52"/>
      <c r="M871" s="49"/>
      <c r="N871" s="49"/>
      <c r="O871" s="51" t="s">
        <v>107</v>
      </c>
      <c r="P871" s="53" t="e">
        <f>CONCATENATE([1]!Tabela_FREQUENCIA_05_01_12[[#This Row],[QUANTITATIVO]]," - ",[1]!Tabela_FREQUENCIA_05_01_12[[#This Row],[GERÊNCIA]])</f>
        <v>#REF!</v>
      </c>
      <c r="Q871" s="49"/>
      <c r="R871" s="49"/>
      <c r="S871" s="54">
        <v>73077240815</v>
      </c>
      <c r="T871" s="55"/>
      <c r="U871" s="56"/>
      <c r="V871" s="51"/>
      <c r="W871" s="51"/>
      <c r="X871" s="51"/>
      <c r="Y871" s="57"/>
    </row>
    <row r="872" spans="1:25" ht="75" x14ac:dyDescent="0.25">
      <c r="A872" s="28">
        <v>10372118</v>
      </c>
      <c r="B872" s="29" t="s">
        <v>66</v>
      </c>
      <c r="C872" s="30" t="s">
        <v>4284</v>
      </c>
      <c r="D872" s="29" t="s">
        <v>54</v>
      </c>
      <c r="E872" s="31" t="s">
        <v>4285</v>
      </c>
      <c r="F872" s="31" t="s">
        <v>89</v>
      </c>
      <c r="G872" s="31" t="s">
        <v>208</v>
      </c>
      <c r="H872" s="31" t="s">
        <v>91</v>
      </c>
      <c r="I872" s="31" t="s">
        <v>92</v>
      </c>
      <c r="J872" s="29" t="s">
        <v>43</v>
      </c>
      <c r="K872" s="32">
        <v>21898</v>
      </c>
      <c r="L872" s="32">
        <v>36026</v>
      </c>
      <c r="M872" s="29">
        <v>30</v>
      </c>
      <c r="N872" s="29" t="s">
        <v>93</v>
      </c>
      <c r="O872" s="33" t="s">
        <v>89</v>
      </c>
      <c r="P872" s="34" t="e">
        <f>CONCATENATE([1]!Tabela_FREQUENCIA_05_01_12[[#This Row],[QUANTITATIVO]]," - ",[1]!Tabela_FREQUENCIA_05_01_12[[#This Row],[GERÊNCIA]])</f>
        <v>#REF!</v>
      </c>
      <c r="Q872" s="29">
        <v>73</v>
      </c>
      <c r="R872" s="29" t="s">
        <v>4286</v>
      </c>
      <c r="S872" s="35">
        <v>7347132827</v>
      </c>
      <c r="T872" s="36"/>
      <c r="U872" s="37">
        <v>994955816</v>
      </c>
      <c r="V872" s="31" t="s">
        <v>4287</v>
      </c>
      <c r="W872" s="31" t="s">
        <v>1339</v>
      </c>
      <c r="X872" s="31" t="s">
        <v>64</v>
      </c>
      <c r="Y872" s="38">
        <v>7270130</v>
      </c>
    </row>
    <row r="873" spans="1:25" ht="135" x14ac:dyDescent="0.25">
      <c r="A873" s="39">
        <v>8192911</v>
      </c>
      <c r="B873" s="40" t="s">
        <v>66</v>
      </c>
      <c r="C873" s="41" t="s">
        <v>4288</v>
      </c>
      <c r="D873" s="40" t="s">
        <v>121</v>
      </c>
      <c r="E873" s="42" t="s">
        <v>4289</v>
      </c>
      <c r="F873" s="42" t="s">
        <v>1514</v>
      </c>
      <c r="G873" s="42" t="s">
        <v>4290</v>
      </c>
      <c r="H873" s="42" t="s">
        <v>1000</v>
      </c>
      <c r="I873" s="42" t="s">
        <v>223</v>
      </c>
      <c r="J873" s="40" t="s">
        <v>137</v>
      </c>
      <c r="K873" s="43">
        <v>26445</v>
      </c>
      <c r="L873" s="43">
        <v>37278</v>
      </c>
      <c r="M873" s="40">
        <v>40</v>
      </c>
      <c r="N873" s="40" t="s">
        <v>484</v>
      </c>
      <c r="O873" s="33" t="s">
        <v>103</v>
      </c>
      <c r="P873" s="34" t="e">
        <f>CONCATENATE([1]!Tabela_FREQUENCIA_05_01_12[[#This Row],[QUANTITATIVO]]," - ",[1]!Tabela_FREQUENCIA_05_01_12[[#This Row],[GERÊNCIA]])</f>
        <v>#REF!</v>
      </c>
      <c r="Q873" s="40">
        <v>124</v>
      </c>
      <c r="R873" s="40" t="s">
        <v>4291</v>
      </c>
      <c r="S873" s="44">
        <v>6990701803</v>
      </c>
      <c r="T873" s="45">
        <v>24752080</v>
      </c>
      <c r="U873" s="46">
        <v>973203924</v>
      </c>
      <c r="V873" s="42" t="s">
        <v>4292</v>
      </c>
      <c r="W873" s="42" t="s">
        <v>1673</v>
      </c>
      <c r="X873" s="42" t="s">
        <v>64</v>
      </c>
      <c r="Y873" s="47">
        <v>7197000</v>
      </c>
    </row>
    <row r="874" spans="1:25" ht="105" x14ac:dyDescent="0.25">
      <c r="A874" s="28">
        <v>6924128</v>
      </c>
      <c r="B874" s="29" t="s">
        <v>66</v>
      </c>
      <c r="C874" s="30" t="s">
        <v>4293</v>
      </c>
      <c r="D874" s="29" t="s">
        <v>49</v>
      </c>
      <c r="E874" s="31" t="s">
        <v>4294</v>
      </c>
      <c r="F874" s="31" t="s">
        <v>56</v>
      </c>
      <c r="G874" s="31" t="s">
        <v>4295</v>
      </c>
      <c r="H874" s="31" t="s">
        <v>4295</v>
      </c>
      <c r="I874" s="31" t="s">
        <v>223</v>
      </c>
      <c r="J874" s="29" t="s">
        <v>43</v>
      </c>
      <c r="K874" s="32">
        <v>18995</v>
      </c>
      <c r="L874" s="32">
        <v>34309</v>
      </c>
      <c r="M874" s="29">
        <v>40</v>
      </c>
      <c r="N874" s="29" t="s">
        <v>484</v>
      </c>
      <c r="O874" s="33" t="s">
        <v>56</v>
      </c>
      <c r="P874" s="34" t="e">
        <f>CONCATENATE([1]!Tabela_FREQUENCIA_05_01_12[[#This Row],[QUANTITATIVO]]," - ",[1]!Tabela_FREQUENCIA_05_01_12[[#This Row],[GERÊNCIA]])</f>
        <v>#REF!</v>
      </c>
      <c r="Q874" s="29">
        <v>374</v>
      </c>
      <c r="R874" s="29" t="s">
        <v>4296</v>
      </c>
      <c r="S874" s="35">
        <v>81879822849</v>
      </c>
      <c r="T874" s="36">
        <v>24409915</v>
      </c>
      <c r="U874" s="37">
        <v>984821831</v>
      </c>
      <c r="V874" s="31" t="s">
        <v>4297</v>
      </c>
      <c r="W874" s="31" t="s">
        <v>156</v>
      </c>
      <c r="X874" s="31" t="s">
        <v>64</v>
      </c>
      <c r="Y874" s="38">
        <v>7051090</v>
      </c>
    </row>
    <row r="875" spans="1:25" ht="90" x14ac:dyDescent="0.25">
      <c r="A875" s="39">
        <v>12538838</v>
      </c>
      <c r="B875" s="40" t="s">
        <v>175</v>
      </c>
      <c r="C875" s="41" t="s">
        <v>4298</v>
      </c>
      <c r="D875" s="40" t="s">
        <v>52</v>
      </c>
      <c r="E875" s="42" t="s">
        <v>4299</v>
      </c>
      <c r="F875" s="42" t="s">
        <v>89</v>
      </c>
      <c r="G875" s="42" t="s">
        <v>261</v>
      </c>
      <c r="H875" s="42" t="s">
        <v>3200</v>
      </c>
      <c r="I875" s="42" t="s">
        <v>92</v>
      </c>
      <c r="J875" s="40" t="s">
        <v>43</v>
      </c>
      <c r="K875" s="43">
        <v>20140</v>
      </c>
      <c r="L875" s="43">
        <v>39433</v>
      </c>
      <c r="M875" s="40">
        <v>30</v>
      </c>
      <c r="N875" s="40" t="s">
        <v>93</v>
      </c>
      <c r="O875" s="33" t="s">
        <v>89</v>
      </c>
      <c r="P875" s="34" t="e">
        <f>CONCATENATE([1]!Tabela_FREQUENCIA_05_01_12[[#This Row],[QUANTITATIVO]]," - ",[1]!Tabela_FREQUENCIA_05_01_12[[#This Row],[GERÊNCIA]])</f>
        <v>#REF!</v>
      </c>
      <c r="Q875" s="40">
        <v>561</v>
      </c>
      <c r="R875" s="40" t="s">
        <v>4300</v>
      </c>
      <c r="S875" s="44">
        <v>2138017877</v>
      </c>
      <c r="T875" s="45">
        <v>26210527</v>
      </c>
      <c r="U875" s="46">
        <v>987044664</v>
      </c>
      <c r="V875" s="42" t="s">
        <v>4301</v>
      </c>
      <c r="W875" s="42" t="s">
        <v>379</v>
      </c>
      <c r="X875" s="42" t="s">
        <v>142</v>
      </c>
      <c r="Y875" s="47">
        <v>3737230</v>
      </c>
    </row>
    <row r="876" spans="1:25" ht="75" x14ac:dyDescent="0.25">
      <c r="A876" s="28">
        <v>8048551</v>
      </c>
      <c r="B876" s="29" t="s">
        <v>66</v>
      </c>
      <c r="C876" s="30" t="s">
        <v>4302</v>
      </c>
      <c r="D876" s="29"/>
      <c r="E876" s="31" t="s">
        <v>4303</v>
      </c>
      <c r="F876" s="31" t="s">
        <v>89</v>
      </c>
      <c r="G876" s="31" t="s">
        <v>208</v>
      </c>
      <c r="H876" s="31" t="s">
        <v>91</v>
      </c>
      <c r="I876" s="31" t="s">
        <v>92</v>
      </c>
      <c r="J876" s="29" t="s">
        <v>137</v>
      </c>
      <c r="K876" s="32">
        <v>22836</v>
      </c>
      <c r="L876" s="32">
        <v>36346</v>
      </c>
      <c r="M876" s="29">
        <v>30</v>
      </c>
      <c r="N876" s="29" t="s">
        <v>93</v>
      </c>
      <c r="O876" s="33" t="s">
        <v>89</v>
      </c>
      <c r="P876" s="34" t="e">
        <f>CONCATENATE([1]!Tabela_FREQUENCIA_05_01_12[[#This Row],[QUANTITATIVO]]," - ",[1]!Tabela_FREQUENCIA_05_01_12[[#This Row],[GERÊNCIA]])</f>
        <v>#REF!</v>
      </c>
      <c r="Q876" s="29">
        <v>739</v>
      </c>
      <c r="R876" s="29" t="s">
        <v>4304</v>
      </c>
      <c r="S876" s="35">
        <v>2737473802</v>
      </c>
      <c r="T876" s="36">
        <v>24143234</v>
      </c>
      <c r="U876" s="37">
        <v>980131774</v>
      </c>
      <c r="V876" s="31" t="s">
        <v>4305</v>
      </c>
      <c r="W876" s="31" t="s">
        <v>722</v>
      </c>
      <c r="X876" s="31" t="s">
        <v>64</v>
      </c>
      <c r="Y876" s="38">
        <v>7053070</v>
      </c>
    </row>
    <row r="877" spans="1:25" ht="60" x14ac:dyDescent="0.25">
      <c r="A877" s="39">
        <v>3337169</v>
      </c>
      <c r="B877" s="40" t="s">
        <v>52</v>
      </c>
      <c r="C877" s="41" t="s">
        <v>4306</v>
      </c>
      <c r="D877" s="40" t="s">
        <v>76</v>
      </c>
      <c r="E877" s="42" t="s">
        <v>4307</v>
      </c>
      <c r="F877" s="42" t="s">
        <v>135</v>
      </c>
      <c r="G877" s="42" t="s">
        <v>124</v>
      </c>
      <c r="H877" s="42" t="s">
        <v>124</v>
      </c>
      <c r="I877" s="42" t="s">
        <v>115</v>
      </c>
      <c r="J877" s="40" t="s">
        <v>137</v>
      </c>
      <c r="K877" s="43">
        <v>22631</v>
      </c>
      <c r="L877" s="43">
        <v>29754</v>
      </c>
      <c r="M877" s="40">
        <v>40</v>
      </c>
      <c r="N877" s="40" t="s">
        <v>484</v>
      </c>
      <c r="O877" s="33" t="s">
        <v>135</v>
      </c>
      <c r="P877" s="34" t="e">
        <f>CONCATENATE([1]!Tabela_FREQUENCIA_05_01_12[[#This Row],[QUANTITATIVO]]," - ",[1]!Tabela_FREQUENCIA_05_01_12[[#This Row],[GERÊNCIA]])</f>
        <v>#REF!</v>
      </c>
      <c r="Q877" s="40">
        <v>421</v>
      </c>
      <c r="R877" s="40" t="s">
        <v>4308</v>
      </c>
      <c r="S877" s="44">
        <v>1005990875</v>
      </c>
      <c r="T877" s="45"/>
      <c r="U877" s="46">
        <v>993801397</v>
      </c>
      <c r="V877" s="42" t="s">
        <v>4309</v>
      </c>
      <c r="W877" s="42" t="s">
        <v>649</v>
      </c>
      <c r="X877" s="42" t="s">
        <v>64</v>
      </c>
      <c r="Y877" s="47">
        <v>7130000</v>
      </c>
    </row>
    <row r="878" spans="1:25" ht="75" x14ac:dyDescent="0.25">
      <c r="A878" s="131">
        <v>6942465</v>
      </c>
      <c r="B878" s="80" t="s">
        <v>52</v>
      </c>
      <c r="C878" s="81" t="s">
        <v>4310</v>
      </c>
      <c r="D878" s="80"/>
      <c r="E878" s="82" t="s">
        <v>4311</v>
      </c>
      <c r="F878" s="82" t="s">
        <v>135</v>
      </c>
      <c r="G878" s="82"/>
      <c r="H878" s="82" t="s">
        <v>114</v>
      </c>
      <c r="I878" s="82" t="s">
        <v>115</v>
      </c>
      <c r="J878" s="80" t="s">
        <v>106</v>
      </c>
      <c r="K878" s="83">
        <v>23657</v>
      </c>
      <c r="L878" s="83">
        <v>32232</v>
      </c>
      <c r="M878" s="80">
        <v>40</v>
      </c>
      <c r="N878" s="80" t="s">
        <v>484</v>
      </c>
      <c r="O878" s="82" t="s">
        <v>4312</v>
      </c>
      <c r="P878" s="84" t="e">
        <f>CONCATENATE([1]!Tabela_FREQUENCIA_05_01_12[[#This Row],[QUANTITATIVO]]," - ",[1]!Tabela_FREQUENCIA_05_01_12[[#This Row],[GERÊNCIA]])</f>
        <v>#REF!</v>
      </c>
      <c r="Q878" s="80">
        <v>56</v>
      </c>
      <c r="R878" s="80" t="s">
        <v>4313</v>
      </c>
      <c r="S878" s="85">
        <v>9511585894</v>
      </c>
      <c r="T878" s="86"/>
      <c r="U878" s="87"/>
      <c r="V878" s="82"/>
      <c r="W878" s="82"/>
      <c r="X878" s="82"/>
      <c r="Y878" s="88"/>
    </row>
    <row r="879" spans="1:25" ht="105" x14ac:dyDescent="0.25">
      <c r="A879" s="58">
        <v>9828965</v>
      </c>
      <c r="B879" s="49" t="s">
        <v>38</v>
      </c>
      <c r="C879" s="50" t="s">
        <v>4314</v>
      </c>
      <c r="D879" s="49" t="s">
        <v>76</v>
      </c>
      <c r="E879" s="51" t="s">
        <v>4315</v>
      </c>
      <c r="F879" s="51" t="s">
        <v>89</v>
      </c>
      <c r="G879" s="51" t="s">
        <v>851</v>
      </c>
      <c r="H879" s="51" t="s">
        <v>3048</v>
      </c>
      <c r="I879" s="51" t="s">
        <v>92</v>
      </c>
      <c r="J879" s="49" t="s">
        <v>137</v>
      </c>
      <c r="K879" s="52">
        <v>19650</v>
      </c>
      <c r="L879" s="52">
        <v>36346</v>
      </c>
      <c r="M879" s="49">
        <v>30</v>
      </c>
      <c r="N879" s="49" t="s">
        <v>93</v>
      </c>
      <c r="O879" s="51" t="s">
        <v>489</v>
      </c>
      <c r="P879" s="53" t="e">
        <f>CONCATENATE([1]!Tabela_FREQUENCIA_05_01_12[[#This Row],[QUANTITATIVO]]," - ",[1]!Tabela_FREQUENCIA_05_01_12[[#This Row],[GERÊNCIA]])</f>
        <v>#REF!</v>
      </c>
      <c r="Q879" s="49">
        <v>740</v>
      </c>
      <c r="R879" s="49" t="s">
        <v>4316</v>
      </c>
      <c r="S879" s="54">
        <v>95090738815</v>
      </c>
      <c r="T879" s="55">
        <v>24032141</v>
      </c>
      <c r="U879" s="56">
        <v>9694107062</v>
      </c>
      <c r="V879" s="51" t="s">
        <v>4317</v>
      </c>
      <c r="W879" s="51" t="s">
        <v>1224</v>
      </c>
      <c r="X879" s="51" t="s">
        <v>64</v>
      </c>
      <c r="Y879" s="57">
        <v>7142205</v>
      </c>
    </row>
    <row r="880" spans="1:25" ht="120" x14ac:dyDescent="0.25">
      <c r="A880" s="28">
        <v>9419690</v>
      </c>
      <c r="B880" s="29" t="s">
        <v>52</v>
      </c>
      <c r="C880" s="30" t="s">
        <v>4318</v>
      </c>
      <c r="D880" s="29" t="s">
        <v>36</v>
      </c>
      <c r="E880" s="31" t="s">
        <v>4319</v>
      </c>
      <c r="F880" s="31" t="s">
        <v>89</v>
      </c>
      <c r="G880" s="31" t="s">
        <v>208</v>
      </c>
      <c r="H880" s="31" t="s">
        <v>91</v>
      </c>
      <c r="I880" s="31" t="s">
        <v>92</v>
      </c>
      <c r="J880" s="29" t="s">
        <v>106</v>
      </c>
      <c r="K880" s="32">
        <v>25187</v>
      </c>
      <c r="L880" s="32">
        <v>34514</v>
      </c>
      <c r="M880" s="29">
        <v>30</v>
      </c>
      <c r="N880" s="29" t="s">
        <v>93</v>
      </c>
      <c r="O880" s="33" t="s">
        <v>89</v>
      </c>
      <c r="P880" s="34" t="e">
        <f>CONCATENATE([1]!Tabela_FREQUENCIA_05_01_12[[#This Row],[QUANTITATIVO]]," - ",[1]!Tabela_FREQUENCIA_05_01_12[[#This Row],[GERÊNCIA]])</f>
        <v>#REF!</v>
      </c>
      <c r="Q880" s="29">
        <v>587</v>
      </c>
      <c r="R880" s="29" t="s">
        <v>4320</v>
      </c>
      <c r="S880" s="35">
        <v>93459939915</v>
      </c>
      <c r="T880" s="36">
        <v>23589421</v>
      </c>
      <c r="U880" s="37">
        <v>960806664</v>
      </c>
      <c r="V880" s="31" t="s">
        <v>4321</v>
      </c>
      <c r="W880" s="31" t="s">
        <v>4322</v>
      </c>
      <c r="X880" s="31" t="s">
        <v>64</v>
      </c>
      <c r="Y880" s="38"/>
    </row>
    <row r="881" spans="1:25" ht="90" x14ac:dyDescent="0.25">
      <c r="A881" s="195">
        <v>9577555</v>
      </c>
      <c r="B881" s="40" t="s">
        <v>52</v>
      </c>
      <c r="C881" s="41" t="s">
        <v>4323</v>
      </c>
      <c r="D881" s="40" t="s">
        <v>38</v>
      </c>
      <c r="E881" s="42" t="s">
        <v>4324</v>
      </c>
      <c r="F881" s="42" t="s">
        <v>229</v>
      </c>
      <c r="G881" s="42" t="s">
        <v>851</v>
      </c>
      <c r="H881" s="42" t="s">
        <v>171</v>
      </c>
      <c r="I881" s="42" t="s">
        <v>80</v>
      </c>
      <c r="J881" s="40" t="s">
        <v>137</v>
      </c>
      <c r="K881" s="43">
        <v>22430</v>
      </c>
      <c r="L881" s="43">
        <v>34597</v>
      </c>
      <c r="M881" s="40">
        <v>30</v>
      </c>
      <c r="N881" s="40" t="s">
        <v>294</v>
      </c>
      <c r="O881" s="33" t="s">
        <v>229</v>
      </c>
      <c r="P881" s="34" t="e">
        <f>CONCATENATE([1]!Tabela_FREQUENCIA_05_01_12[[#This Row],[QUANTITATIVO]]," - ",[1]!Tabela_FREQUENCIA_05_01_12[[#This Row],[GERÊNCIA]])</f>
        <v>#REF!</v>
      </c>
      <c r="Q881" s="40">
        <v>473</v>
      </c>
      <c r="R881" s="40" t="s">
        <v>4325</v>
      </c>
      <c r="S881" s="44">
        <v>66010039720</v>
      </c>
      <c r="T881" s="45">
        <v>24058762</v>
      </c>
      <c r="U881" s="46" t="s">
        <v>4326</v>
      </c>
      <c r="V881" s="42" t="s">
        <v>4327</v>
      </c>
      <c r="W881" s="42" t="s">
        <v>1780</v>
      </c>
      <c r="X881" s="42" t="s">
        <v>64</v>
      </c>
      <c r="Y881" s="47">
        <v>7134645</v>
      </c>
    </row>
    <row r="882" spans="1:25" ht="60" x14ac:dyDescent="0.25">
      <c r="A882" s="48">
        <v>10522256</v>
      </c>
      <c r="B882" s="49">
        <v>2</v>
      </c>
      <c r="C882" s="50">
        <v>39025269</v>
      </c>
      <c r="D882" s="49">
        <v>4</v>
      </c>
      <c r="E882" s="51" t="s">
        <v>4328</v>
      </c>
      <c r="F882" s="51" t="s">
        <v>89</v>
      </c>
      <c r="G882" s="51"/>
      <c r="H882" s="51"/>
      <c r="I882" s="51"/>
      <c r="J882" s="49"/>
      <c r="K882" s="52"/>
      <c r="L882" s="52"/>
      <c r="M882" s="49"/>
      <c r="N882" s="49"/>
      <c r="O882" s="51" t="s">
        <v>489</v>
      </c>
      <c r="P882" s="53" t="e">
        <f>CONCATENATE([1]!Tabela_FREQUENCIA_05_01_12[[#This Row],[QUANTITATIVO]]," - ",[1]!Tabela_FREQUENCIA_05_01_12[[#This Row],[GERÊNCIA]])</f>
        <v>#REF!</v>
      </c>
      <c r="Q882" s="49"/>
      <c r="R882" s="49"/>
      <c r="S882" s="54">
        <v>10538870869</v>
      </c>
      <c r="T882" s="55"/>
      <c r="U882" s="56"/>
      <c r="V882" s="51"/>
      <c r="W882" s="51"/>
      <c r="X882" s="51"/>
      <c r="Y882" s="57"/>
    </row>
    <row r="883" spans="1:25" ht="90" x14ac:dyDescent="0.25">
      <c r="A883" s="39">
        <v>8068744</v>
      </c>
      <c r="B883" s="40" t="s">
        <v>52</v>
      </c>
      <c r="C883" s="41" t="s">
        <v>4329</v>
      </c>
      <c r="D883" s="40" t="s">
        <v>121</v>
      </c>
      <c r="E883" s="42" t="s">
        <v>4330</v>
      </c>
      <c r="F883" s="42" t="s">
        <v>56</v>
      </c>
      <c r="G883" s="42" t="s">
        <v>368</v>
      </c>
      <c r="H883" s="42" t="s">
        <v>369</v>
      </c>
      <c r="I883" s="42" t="s">
        <v>69</v>
      </c>
      <c r="J883" s="40" t="s">
        <v>106</v>
      </c>
      <c r="K883" s="43">
        <v>21640</v>
      </c>
      <c r="L883" s="43">
        <v>33732</v>
      </c>
      <c r="M883" s="40">
        <v>40</v>
      </c>
      <c r="N883" s="40" t="s">
        <v>478</v>
      </c>
      <c r="O883" s="33" t="s">
        <v>56</v>
      </c>
      <c r="P883" s="34" t="e">
        <f>CONCATENATE([1]!Tabela_FREQUENCIA_05_01_12[[#This Row],[QUANTITATIVO]]," - ",[1]!Tabela_FREQUENCIA_05_01_12[[#This Row],[GERÊNCIA]])</f>
        <v>#REF!</v>
      </c>
      <c r="Q883" s="40">
        <v>533</v>
      </c>
      <c r="R883" s="40" t="s">
        <v>4331</v>
      </c>
      <c r="S883" s="44">
        <v>17977371391</v>
      </c>
      <c r="T883" s="45">
        <v>24310624</v>
      </c>
      <c r="U883" s="46">
        <v>954255607</v>
      </c>
      <c r="V883" s="42" t="s">
        <v>4332</v>
      </c>
      <c r="W883" s="42" t="s">
        <v>164</v>
      </c>
      <c r="X883" s="42" t="s">
        <v>64</v>
      </c>
      <c r="Y883" s="47">
        <v>7173060</v>
      </c>
    </row>
    <row r="884" spans="1:25" ht="90" x14ac:dyDescent="0.25">
      <c r="A884" s="28">
        <v>13484680</v>
      </c>
      <c r="B884" s="29" t="s">
        <v>38</v>
      </c>
      <c r="C884" s="30" t="s">
        <v>4333</v>
      </c>
      <c r="D884" s="29" t="s">
        <v>101</v>
      </c>
      <c r="E884" s="31" t="s">
        <v>4334</v>
      </c>
      <c r="F884" s="31" t="s">
        <v>220</v>
      </c>
      <c r="G884" s="31" t="s">
        <v>4335</v>
      </c>
      <c r="H884" s="31" t="s">
        <v>124</v>
      </c>
      <c r="I884" s="31" t="s">
        <v>453</v>
      </c>
      <c r="J884" s="29" t="s">
        <v>43</v>
      </c>
      <c r="K884" s="32">
        <v>29553</v>
      </c>
      <c r="L884" s="32">
        <v>40722</v>
      </c>
      <c r="M884" s="29">
        <v>30</v>
      </c>
      <c r="N884" s="29" t="s">
        <v>244</v>
      </c>
      <c r="O884" s="33" t="s">
        <v>220</v>
      </c>
      <c r="P884" s="34" t="e">
        <f>CONCATENATE([1]!Tabela_FREQUENCIA_05_01_12[[#This Row],[QUANTITATIVO]]," - ",[1]!Tabela_FREQUENCIA_05_01_12[[#This Row],[GERÊNCIA]])</f>
        <v>#REF!</v>
      </c>
      <c r="Q884" s="29">
        <v>699</v>
      </c>
      <c r="R884" s="29" t="s">
        <v>4336</v>
      </c>
      <c r="S884" s="35">
        <v>28067317801</v>
      </c>
      <c r="T884" s="36">
        <v>24054984</v>
      </c>
      <c r="U884" s="37">
        <v>984498188</v>
      </c>
      <c r="V884" s="31" t="s">
        <v>4337</v>
      </c>
      <c r="W884" s="31" t="s">
        <v>1780</v>
      </c>
      <c r="X884" s="31" t="s">
        <v>64</v>
      </c>
      <c r="Y884" s="38">
        <v>7134610</v>
      </c>
    </row>
    <row r="885" spans="1:25" ht="90" x14ac:dyDescent="0.25">
      <c r="A885" s="90">
        <v>16439454</v>
      </c>
      <c r="B885" s="91" t="s">
        <v>52</v>
      </c>
      <c r="C885" s="92" t="s">
        <v>4338</v>
      </c>
      <c r="D885" s="91" t="s">
        <v>573</v>
      </c>
      <c r="E885" s="93" t="s">
        <v>4339</v>
      </c>
      <c r="F885" s="93" t="s">
        <v>268</v>
      </c>
      <c r="G885" s="42" t="s">
        <v>114</v>
      </c>
      <c r="H885" s="42" t="s">
        <v>114</v>
      </c>
      <c r="I885" s="93" t="s">
        <v>115</v>
      </c>
      <c r="J885" s="91" t="s">
        <v>43</v>
      </c>
      <c r="K885" s="43">
        <v>28855</v>
      </c>
      <c r="L885" s="43">
        <v>41845</v>
      </c>
      <c r="M885" s="91">
        <v>20</v>
      </c>
      <c r="N885" s="91" t="s">
        <v>4340</v>
      </c>
      <c r="O885" s="94" t="s">
        <v>268</v>
      </c>
      <c r="P885" s="95" t="e">
        <f>CONCATENATE([1]!Tabela_FREQUENCIA_05_01_12[[#This Row],[QUANTITATIVO]]," - ",[1]!Tabela_FREQUENCIA_05_01_12[[#This Row],[GERÊNCIA]])</f>
        <v>#REF!</v>
      </c>
      <c r="Q885" s="40">
        <v>131</v>
      </c>
      <c r="R885" s="40" t="s">
        <v>4341</v>
      </c>
      <c r="S885" s="44">
        <v>1173015663</v>
      </c>
      <c r="T885" s="45">
        <v>37749635</v>
      </c>
      <c r="U885" s="46">
        <v>981554401</v>
      </c>
      <c r="V885" s="42" t="s">
        <v>4342</v>
      </c>
      <c r="W885" s="42" t="s">
        <v>468</v>
      </c>
      <c r="X885" s="42" t="s">
        <v>142</v>
      </c>
      <c r="Y885" s="47">
        <v>1333030</v>
      </c>
    </row>
    <row r="886" spans="1:25" ht="90" x14ac:dyDescent="0.25">
      <c r="A886" s="28">
        <v>15053799</v>
      </c>
      <c r="B886" s="29">
        <v>2</v>
      </c>
      <c r="C886" s="30" t="s">
        <v>4343</v>
      </c>
      <c r="D886" s="29" t="s">
        <v>36</v>
      </c>
      <c r="E886" s="31" t="s">
        <v>4344</v>
      </c>
      <c r="F886" s="31" t="s">
        <v>89</v>
      </c>
      <c r="G886" s="31" t="s">
        <v>597</v>
      </c>
      <c r="H886" s="31" t="s">
        <v>598</v>
      </c>
      <c r="I886" s="31" t="s">
        <v>59</v>
      </c>
      <c r="J886" s="29" t="s">
        <v>43</v>
      </c>
      <c r="K886" s="32">
        <v>24339</v>
      </c>
      <c r="L886" s="32">
        <v>40618</v>
      </c>
      <c r="M886" s="29">
        <v>30</v>
      </c>
      <c r="N886" s="29" t="s">
        <v>294</v>
      </c>
      <c r="O886" s="33" t="s">
        <v>89</v>
      </c>
      <c r="P886" s="34" t="e">
        <f>CONCATENATE([1]!Tabela_FREQUENCIA_05_01_12[[#This Row],[QUANTITATIVO]]," - ",[1]!Tabela_FREQUENCIA_05_01_12[[#This Row],[GERÊNCIA]])</f>
        <v>#REF!</v>
      </c>
      <c r="Q886" s="29">
        <v>1094</v>
      </c>
      <c r="R886" s="29" t="s">
        <v>4345</v>
      </c>
      <c r="S886" s="35">
        <v>12527704808</v>
      </c>
      <c r="T886" s="36">
        <v>24516528</v>
      </c>
      <c r="U886" s="37">
        <v>962513442</v>
      </c>
      <c r="V886" s="31" t="s">
        <v>4346</v>
      </c>
      <c r="W886" s="31" t="s">
        <v>2657</v>
      </c>
      <c r="X886" s="31" t="s">
        <v>64</v>
      </c>
      <c r="Y886" s="38">
        <v>7094190</v>
      </c>
    </row>
    <row r="887" spans="1:25" ht="90" x14ac:dyDescent="0.25">
      <c r="A887" s="39">
        <v>13920248</v>
      </c>
      <c r="B887" s="40" t="s">
        <v>52</v>
      </c>
      <c r="C887" s="41" t="s">
        <v>4347</v>
      </c>
      <c r="D887" s="40" t="s">
        <v>76</v>
      </c>
      <c r="E887" s="42" t="s">
        <v>4348</v>
      </c>
      <c r="F887" s="42" t="s">
        <v>89</v>
      </c>
      <c r="G887" s="42" t="s">
        <v>597</v>
      </c>
      <c r="H887" s="42" t="s">
        <v>598</v>
      </c>
      <c r="I887" s="42" t="s">
        <v>59</v>
      </c>
      <c r="J887" s="40" t="s">
        <v>137</v>
      </c>
      <c r="K887" s="43">
        <v>27556</v>
      </c>
      <c r="L887" s="43">
        <v>39426</v>
      </c>
      <c r="M887" s="40">
        <v>30</v>
      </c>
      <c r="N887" s="40" t="s">
        <v>93</v>
      </c>
      <c r="O887" s="33" t="s">
        <v>89</v>
      </c>
      <c r="P887" s="34" t="e">
        <f>CONCATENATE([1]!Tabela_FREQUENCIA_05_01_12[[#This Row],[QUANTITATIVO]]," - ",[1]!Tabela_FREQUENCIA_05_01_12[[#This Row],[GERÊNCIA]])</f>
        <v>#REF!</v>
      </c>
      <c r="Q887" s="40">
        <v>675</v>
      </c>
      <c r="R887" s="40" t="s">
        <v>4349</v>
      </c>
      <c r="S887" s="44">
        <v>18752650820</v>
      </c>
      <c r="T887" s="45">
        <v>24716572</v>
      </c>
      <c r="U887" s="46">
        <v>957410827</v>
      </c>
      <c r="V887" s="42" t="s">
        <v>4350</v>
      </c>
      <c r="W887" s="42" t="s">
        <v>4275</v>
      </c>
      <c r="X887" s="42" t="s">
        <v>64</v>
      </c>
      <c r="Y887" s="47">
        <v>7160640</v>
      </c>
    </row>
    <row r="888" spans="1:25" ht="105" x14ac:dyDescent="0.25">
      <c r="A888" s="28">
        <v>16442143</v>
      </c>
      <c r="B888" s="29" t="s">
        <v>52</v>
      </c>
      <c r="C888" s="30" t="s">
        <v>4351</v>
      </c>
      <c r="D888" s="29" t="s">
        <v>101</v>
      </c>
      <c r="E888" s="31" t="s">
        <v>4352</v>
      </c>
      <c r="F888" s="31" t="s">
        <v>78</v>
      </c>
      <c r="G888" s="31" t="s">
        <v>79</v>
      </c>
      <c r="H888" s="31" t="s">
        <v>79</v>
      </c>
      <c r="I888" s="31" t="s">
        <v>80</v>
      </c>
      <c r="J888" s="29" t="s">
        <v>43</v>
      </c>
      <c r="K888" s="32">
        <v>24350</v>
      </c>
      <c r="L888" s="32">
        <v>41848</v>
      </c>
      <c r="M888" s="29">
        <v>30</v>
      </c>
      <c r="N888" s="29" t="s">
        <v>81</v>
      </c>
      <c r="O888" s="33" t="s">
        <v>78</v>
      </c>
      <c r="P888" s="34" t="e">
        <f>CONCATENATE([1]!Tabela_FREQUENCIA_05_01_12[[#This Row],[QUANTITATIVO]]," - ",[1]!Tabela_FREQUENCIA_05_01_12[[#This Row],[GERÊNCIA]])</f>
        <v>#REF!</v>
      </c>
      <c r="Q888" s="29">
        <v>714</v>
      </c>
      <c r="R888" s="29" t="s">
        <v>4353</v>
      </c>
      <c r="S888" s="35">
        <v>17945134858</v>
      </c>
      <c r="T888" s="36">
        <v>24143598</v>
      </c>
      <c r="U888" s="37" t="s">
        <v>4354</v>
      </c>
      <c r="V888" s="31" t="s">
        <v>4355</v>
      </c>
      <c r="W888" s="31" t="s">
        <v>798</v>
      </c>
      <c r="X888" s="31" t="s">
        <v>64</v>
      </c>
      <c r="Y888" s="38">
        <v>7052200</v>
      </c>
    </row>
    <row r="889" spans="1:25" ht="75" x14ac:dyDescent="0.25">
      <c r="A889" s="39">
        <v>11492272</v>
      </c>
      <c r="B889" s="40" t="s">
        <v>66</v>
      </c>
      <c r="C889" s="41" t="s">
        <v>4356</v>
      </c>
      <c r="D889" s="40" t="s">
        <v>175</v>
      </c>
      <c r="E889" s="42" t="s">
        <v>4357</v>
      </c>
      <c r="F889" s="42" t="s">
        <v>229</v>
      </c>
      <c r="G889" s="42" t="s">
        <v>236</v>
      </c>
      <c r="H889" s="42" t="s">
        <v>629</v>
      </c>
      <c r="I889" s="42" t="s">
        <v>59</v>
      </c>
      <c r="J889" s="40" t="s">
        <v>137</v>
      </c>
      <c r="K889" s="43">
        <v>27987</v>
      </c>
      <c r="L889" s="43">
        <v>41213</v>
      </c>
      <c r="M889" s="40">
        <v>30</v>
      </c>
      <c r="N889" s="40" t="s">
        <v>81</v>
      </c>
      <c r="O889" s="33" t="s">
        <v>229</v>
      </c>
      <c r="P889" s="34" t="e">
        <f>CONCATENATE([1]!Tabela_FREQUENCIA_05_01_12[[#This Row],[QUANTITATIVO]]," - ",[1]!Tabela_FREQUENCIA_05_01_12[[#This Row],[GERÊNCIA]])</f>
        <v>#REF!</v>
      </c>
      <c r="Q889" s="40">
        <v>38</v>
      </c>
      <c r="R889" s="40" t="s">
        <v>4358</v>
      </c>
      <c r="S889" s="44">
        <v>19717117802</v>
      </c>
      <c r="T889" s="45">
        <v>22612477</v>
      </c>
      <c r="U889" s="46">
        <v>9895217218</v>
      </c>
      <c r="V889" s="42" t="s">
        <v>4359</v>
      </c>
      <c r="W889" s="42" t="s">
        <v>4360</v>
      </c>
      <c r="X889" s="42" t="s">
        <v>142</v>
      </c>
      <c r="Y889" s="47">
        <v>2316030</v>
      </c>
    </row>
    <row r="890" spans="1:25" ht="90" x14ac:dyDescent="0.25">
      <c r="A890" s="28">
        <v>13923250</v>
      </c>
      <c r="B890" s="29" t="s">
        <v>66</v>
      </c>
      <c r="C890" s="30" t="s">
        <v>4361</v>
      </c>
      <c r="D890" s="29"/>
      <c r="E890" s="31" t="s">
        <v>4362</v>
      </c>
      <c r="F890" s="31" t="s">
        <v>89</v>
      </c>
      <c r="G890" s="31" t="s">
        <v>463</v>
      </c>
      <c r="H890" s="31" t="s">
        <v>463</v>
      </c>
      <c r="I890" s="31" t="s">
        <v>59</v>
      </c>
      <c r="J890" s="29" t="s">
        <v>43</v>
      </c>
      <c r="K890" s="32">
        <v>21964</v>
      </c>
      <c r="L890" s="32">
        <v>39443</v>
      </c>
      <c r="M890" s="29">
        <v>30</v>
      </c>
      <c r="N890" s="29" t="s">
        <v>405</v>
      </c>
      <c r="O890" s="33" t="s">
        <v>89</v>
      </c>
      <c r="P890" s="34" t="e">
        <f>CONCATENATE([1]!Tabela_FREQUENCIA_05_01_12[[#This Row],[QUANTITATIVO]]," - ",[1]!Tabela_FREQUENCIA_05_01_12[[#This Row],[GERÊNCIA]])</f>
        <v>#REF!</v>
      </c>
      <c r="Q890" s="29">
        <v>948</v>
      </c>
      <c r="R890" s="29" t="s">
        <v>4363</v>
      </c>
      <c r="S890" s="35">
        <v>4286842894</v>
      </c>
      <c r="T890" s="36">
        <v>29922386</v>
      </c>
      <c r="U890" s="37">
        <v>993303978</v>
      </c>
      <c r="V890" s="31" t="s">
        <v>4364</v>
      </c>
      <c r="W890" s="31" t="s">
        <v>4365</v>
      </c>
      <c r="X890" s="31" t="s">
        <v>142</v>
      </c>
      <c r="Y890" s="38">
        <v>2323070</v>
      </c>
    </row>
    <row r="891" spans="1:25" ht="90" x14ac:dyDescent="0.25">
      <c r="A891" s="39">
        <v>9419214</v>
      </c>
      <c r="B891" s="40" t="s">
        <v>52</v>
      </c>
      <c r="C891" s="41" t="s">
        <v>4366</v>
      </c>
      <c r="D891" s="40" t="s">
        <v>38</v>
      </c>
      <c r="E891" s="42" t="s">
        <v>4367</v>
      </c>
      <c r="F891" s="42" t="s">
        <v>56</v>
      </c>
      <c r="G891" s="42" t="s">
        <v>41</v>
      </c>
      <c r="H891" s="42" t="s">
        <v>41</v>
      </c>
      <c r="I891" s="42" t="s">
        <v>42</v>
      </c>
      <c r="J891" s="40" t="s">
        <v>43</v>
      </c>
      <c r="K891" s="43">
        <v>22693</v>
      </c>
      <c r="L891" s="43">
        <v>34502</v>
      </c>
      <c r="M891" s="40">
        <v>30</v>
      </c>
      <c r="N891" s="40" t="s">
        <v>60</v>
      </c>
      <c r="O891" s="33" t="s">
        <v>56</v>
      </c>
      <c r="P891" s="34" t="e">
        <f>CONCATENATE([1]!Tabela_FREQUENCIA_05_01_12[[#This Row],[QUANTITATIVO]]," - ",[1]!Tabela_FREQUENCIA_05_01_12[[#This Row],[GERÊNCIA]])</f>
        <v>#REF!</v>
      </c>
      <c r="Q891" s="40">
        <v>808</v>
      </c>
      <c r="R891" s="40" t="s">
        <v>4368</v>
      </c>
      <c r="S891" s="44">
        <v>4441258844</v>
      </c>
      <c r="T891" s="45">
        <v>24041172</v>
      </c>
      <c r="U891" s="46">
        <v>964058288</v>
      </c>
      <c r="V891" s="42" t="s">
        <v>4369</v>
      </c>
      <c r="W891" s="42" t="s">
        <v>4370</v>
      </c>
      <c r="X891" s="42" t="s">
        <v>64</v>
      </c>
      <c r="Y891" s="47">
        <v>7142050</v>
      </c>
    </row>
    <row r="892" spans="1:25" ht="120" x14ac:dyDescent="0.25">
      <c r="A892" s="28">
        <v>9398247</v>
      </c>
      <c r="B892" s="29" t="s">
        <v>52</v>
      </c>
      <c r="C892" s="30" t="s">
        <v>4371</v>
      </c>
      <c r="D892" s="29" t="s">
        <v>36</v>
      </c>
      <c r="E892" s="31" t="s">
        <v>4372</v>
      </c>
      <c r="F892" s="31" t="s">
        <v>56</v>
      </c>
      <c r="G892" s="31" t="s">
        <v>124</v>
      </c>
      <c r="H892" s="31" t="s">
        <v>171</v>
      </c>
      <c r="I892" s="31" t="s">
        <v>80</v>
      </c>
      <c r="J892" s="29" t="s">
        <v>106</v>
      </c>
      <c r="K892" s="32">
        <v>24268</v>
      </c>
      <c r="L892" s="32">
        <v>34514</v>
      </c>
      <c r="M892" s="29">
        <v>40</v>
      </c>
      <c r="N892" s="29" t="s">
        <v>81</v>
      </c>
      <c r="O892" s="33" t="s">
        <v>56</v>
      </c>
      <c r="P892" s="34" t="e">
        <f>CONCATENATE([1]!Tabela_FREQUENCIA_05_01_12[[#This Row],[QUANTITATIVO]]," - ",[1]!Tabela_FREQUENCIA_05_01_12[[#This Row],[GERÊNCIA]])</f>
        <v>#REF!</v>
      </c>
      <c r="Q892" s="29">
        <v>436</v>
      </c>
      <c r="R892" s="29" t="s">
        <v>4373</v>
      </c>
      <c r="S892" s="35">
        <v>6714716869</v>
      </c>
      <c r="T892" s="36">
        <v>23041128</v>
      </c>
      <c r="U892" s="37">
        <v>978598278</v>
      </c>
      <c r="V892" s="31" t="s">
        <v>4374</v>
      </c>
      <c r="W892" s="31" t="s">
        <v>499</v>
      </c>
      <c r="X892" s="31" t="s">
        <v>64</v>
      </c>
      <c r="Y892" s="38">
        <v>7052000</v>
      </c>
    </row>
    <row r="893" spans="1:25" ht="75" x14ac:dyDescent="0.25">
      <c r="A893" s="39">
        <v>6998860</v>
      </c>
      <c r="B893" s="40" t="s">
        <v>66</v>
      </c>
      <c r="C893" s="41" t="s">
        <v>4375</v>
      </c>
      <c r="D893" s="40" t="s">
        <v>101</v>
      </c>
      <c r="E893" s="42" t="s">
        <v>4376</v>
      </c>
      <c r="F893" s="42" t="s">
        <v>1823</v>
      </c>
      <c r="G893" s="42" t="s">
        <v>4377</v>
      </c>
      <c r="H893" s="42" t="s">
        <v>124</v>
      </c>
      <c r="I893" s="42" t="s">
        <v>42</v>
      </c>
      <c r="J893" s="40" t="s">
        <v>43</v>
      </c>
      <c r="K893" s="43">
        <v>24517</v>
      </c>
      <c r="L893" s="43">
        <v>34493</v>
      </c>
      <c r="M893" s="40">
        <v>40</v>
      </c>
      <c r="N893" s="40" t="s">
        <v>484</v>
      </c>
      <c r="O893" s="33" t="s">
        <v>56</v>
      </c>
      <c r="P893" s="34" t="e">
        <f>CONCATENATE([1]!Tabela_FREQUENCIA_05_01_12[[#This Row],[QUANTITATIVO]]," - ",[1]!Tabela_FREQUENCIA_05_01_12[[#This Row],[GERÊNCIA]])</f>
        <v>#REF!</v>
      </c>
      <c r="Q893" s="40">
        <v>809</v>
      </c>
      <c r="R893" s="40" t="s">
        <v>4378</v>
      </c>
      <c r="S893" s="44">
        <v>9443057840</v>
      </c>
      <c r="T893" s="45">
        <v>24430958</v>
      </c>
      <c r="U893" s="46">
        <v>968045430</v>
      </c>
      <c r="V893" s="42" t="s">
        <v>4379</v>
      </c>
      <c r="W893" s="42" t="s">
        <v>156</v>
      </c>
      <c r="X893" s="42" t="s">
        <v>64</v>
      </c>
      <c r="Y893" s="47">
        <v>7051090</v>
      </c>
    </row>
    <row r="894" spans="1:25" ht="75" x14ac:dyDescent="0.25">
      <c r="A894" s="28">
        <v>10161764</v>
      </c>
      <c r="B894" s="29" t="s">
        <v>66</v>
      </c>
      <c r="C894" s="30" t="s">
        <v>4380</v>
      </c>
      <c r="D894" s="29" t="s">
        <v>206</v>
      </c>
      <c r="E894" s="31" t="s">
        <v>4381</v>
      </c>
      <c r="F894" s="31" t="s">
        <v>89</v>
      </c>
      <c r="G894" s="31" t="s">
        <v>1270</v>
      </c>
      <c r="H894" s="31" t="s">
        <v>91</v>
      </c>
      <c r="I894" s="31" t="s">
        <v>92</v>
      </c>
      <c r="J894" s="29" t="s">
        <v>137</v>
      </c>
      <c r="K894" s="32">
        <v>24262</v>
      </c>
      <c r="L894" s="32">
        <v>35708</v>
      </c>
      <c r="M894" s="29">
        <v>30</v>
      </c>
      <c r="N894" s="29" t="s">
        <v>294</v>
      </c>
      <c r="O894" s="33" t="s">
        <v>89</v>
      </c>
      <c r="P894" s="34" t="e">
        <f>CONCATENATE([1]!Tabela_FREQUENCIA_05_01_12[[#This Row],[QUANTITATIVO]]," - ",[1]!Tabela_FREQUENCIA_05_01_12[[#This Row],[GERÊNCIA]])</f>
        <v>#REF!</v>
      </c>
      <c r="Q894" s="29">
        <v>597</v>
      </c>
      <c r="R894" s="29" t="s">
        <v>4382</v>
      </c>
      <c r="S894" s="35">
        <v>9519063803</v>
      </c>
      <c r="T894" s="36">
        <v>24855234</v>
      </c>
      <c r="U894" s="37">
        <v>968288940</v>
      </c>
      <c r="V894" s="31" t="s">
        <v>4383</v>
      </c>
      <c r="W894" s="31" t="s">
        <v>748</v>
      </c>
      <c r="X894" s="31" t="s">
        <v>64</v>
      </c>
      <c r="Y894" s="38">
        <v>7050300</v>
      </c>
    </row>
    <row r="895" spans="1:25" ht="120" x14ac:dyDescent="0.25">
      <c r="A895" s="39">
        <v>12288706</v>
      </c>
      <c r="B895" s="40" t="s">
        <v>66</v>
      </c>
      <c r="C895" s="41" t="s">
        <v>4384</v>
      </c>
      <c r="D895" s="40" t="s">
        <v>36</v>
      </c>
      <c r="E895" s="42" t="s">
        <v>4385</v>
      </c>
      <c r="F895" s="42" t="s">
        <v>673</v>
      </c>
      <c r="G895" s="42" t="s">
        <v>783</v>
      </c>
      <c r="H895" s="42" t="s">
        <v>783</v>
      </c>
      <c r="I895" s="42" t="s">
        <v>223</v>
      </c>
      <c r="J895" s="40" t="s">
        <v>137</v>
      </c>
      <c r="K895" s="43">
        <v>17927</v>
      </c>
      <c r="L895" s="43">
        <v>37434</v>
      </c>
      <c r="M895" s="40">
        <v>30</v>
      </c>
      <c r="N895" s="40" t="s">
        <v>161</v>
      </c>
      <c r="O895" s="33" t="s">
        <v>673</v>
      </c>
      <c r="P895" s="34" t="e">
        <f>CONCATENATE([1]!Tabela_FREQUENCIA_05_01_12[[#This Row],[QUANTITATIVO]]," - ",[1]!Tabela_FREQUENCIA_05_01_12[[#This Row],[GERÊNCIA]])</f>
        <v>#REF!</v>
      </c>
      <c r="Q895" s="40">
        <v>915</v>
      </c>
      <c r="R895" s="40" t="s">
        <v>4386</v>
      </c>
      <c r="S895" s="44">
        <v>1269080873</v>
      </c>
      <c r="T895" s="45">
        <v>22544434</v>
      </c>
      <c r="U895" s="46">
        <v>997990068</v>
      </c>
      <c r="V895" s="42" t="s">
        <v>4387</v>
      </c>
      <c r="W895" s="42" t="s">
        <v>3249</v>
      </c>
      <c r="X895" s="42" t="s">
        <v>142</v>
      </c>
      <c r="Y895" s="47">
        <v>8275710</v>
      </c>
    </row>
    <row r="896" spans="1:25" ht="90" x14ac:dyDescent="0.25">
      <c r="A896" s="28">
        <v>9419238</v>
      </c>
      <c r="B896" s="29" t="s">
        <v>52</v>
      </c>
      <c r="C896" s="30" t="s">
        <v>4388</v>
      </c>
      <c r="D896" s="29" t="s">
        <v>38</v>
      </c>
      <c r="E896" s="31" t="s">
        <v>4389</v>
      </c>
      <c r="F896" s="31" t="s">
        <v>56</v>
      </c>
      <c r="G896" s="31" t="s">
        <v>393</v>
      </c>
      <c r="H896" s="31" t="s">
        <v>393</v>
      </c>
      <c r="I896" s="31" t="s">
        <v>69</v>
      </c>
      <c r="J896" s="29" t="s">
        <v>43</v>
      </c>
      <c r="K896" s="32">
        <v>26142</v>
      </c>
      <c r="L896" s="32">
        <v>34502</v>
      </c>
      <c r="M896" s="29">
        <v>30</v>
      </c>
      <c r="N896" s="29" t="s">
        <v>60</v>
      </c>
      <c r="O896" s="33" t="s">
        <v>56</v>
      </c>
      <c r="P896" s="34" t="e">
        <f>CONCATENATE([1]!Tabela_FREQUENCIA_05_01_12[[#This Row],[QUANTITATIVO]]," - ",[1]!Tabela_FREQUENCIA_05_01_12[[#This Row],[GERÊNCIA]])</f>
        <v>#REF!</v>
      </c>
      <c r="Q896" s="29">
        <v>810</v>
      </c>
      <c r="R896" s="29" t="s">
        <v>4390</v>
      </c>
      <c r="S896" s="35">
        <v>24618801824</v>
      </c>
      <c r="T896" s="36">
        <v>24472139</v>
      </c>
      <c r="U896" s="37">
        <v>998819252</v>
      </c>
      <c r="V896" s="31" t="s">
        <v>4391</v>
      </c>
      <c r="W896" s="31" t="s">
        <v>156</v>
      </c>
      <c r="X896" s="31" t="s">
        <v>64</v>
      </c>
      <c r="Y896" s="38">
        <v>7050150</v>
      </c>
    </row>
    <row r="897" spans="1:25" ht="60" x14ac:dyDescent="0.25">
      <c r="A897" s="39">
        <v>9148887</v>
      </c>
      <c r="B897" s="40" t="s">
        <v>52</v>
      </c>
      <c r="C897" s="41" t="s">
        <v>4392</v>
      </c>
      <c r="D897" s="40" t="s">
        <v>49</v>
      </c>
      <c r="E897" s="42" t="s">
        <v>4393</v>
      </c>
      <c r="F897" s="42" t="s">
        <v>652</v>
      </c>
      <c r="G897" s="42" t="s">
        <v>331</v>
      </c>
      <c r="H897" s="42" t="s">
        <v>283</v>
      </c>
      <c r="I897" s="42" t="s">
        <v>115</v>
      </c>
      <c r="J897" s="40" t="s">
        <v>106</v>
      </c>
      <c r="K897" s="43">
        <v>25164</v>
      </c>
      <c r="L897" s="43">
        <v>40576</v>
      </c>
      <c r="M897" s="40">
        <v>20</v>
      </c>
      <c r="N897" s="40" t="s">
        <v>93</v>
      </c>
      <c r="O897" s="33" t="s">
        <v>652</v>
      </c>
      <c r="P897" s="34" t="e">
        <f>CONCATENATE([1]!Tabela_FREQUENCIA_05_01_12[[#This Row],[QUANTITATIVO]]," - ",[1]!Tabela_FREQUENCIA_05_01_12[[#This Row],[GERÊNCIA]])</f>
        <v>#REF!</v>
      </c>
      <c r="Q897" s="40">
        <v>645</v>
      </c>
      <c r="R897" s="40" t="s">
        <v>4394</v>
      </c>
      <c r="S897" s="44">
        <v>13024697896</v>
      </c>
      <c r="T897" s="45">
        <v>47520751</v>
      </c>
      <c r="U897" s="46">
        <v>982839467</v>
      </c>
      <c r="V897" s="42" t="s">
        <v>4395</v>
      </c>
      <c r="W897" s="42" t="s">
        <v>4396</v>
      </c>
      <c r="X897" s="42" t="s">
        <v>86</v>
      </c>
      <c r="Y897" s="47">
        <v>8693010</v>
      </c>
    </row>
    <row r="898" spans="1:25" ht="90" x14ac:dyDescent="0.25">
      <c r="A898" s="28">
        <v>9371904</v>
      </c>
      <c r="B898" s="29" t="s">
        <v>52</v>
      </c>
      <c r="C898" s="30" t="s">
        <v>4397</v>
      </c>
      <c r="D898" s="29" t="s">
        <v>66</v>
      </c>
      <c r="E898" s="31" t="s">
        <v>4398</v>
      </c>
      <c r="F898" s="31" t="s">
        <v>56</v>
      </c>
      <c r="G898" s="31" t="s">
        <v>2792</v>
      </c>
      <c r="H898" s="31" t="s">
        <v>2792</v>
      </c>
      <c r="I898" s="31" t="s">
        <v>69</v>
      </c>
      <c r="J898" s="29" t="s">
        <v>43</v>
      </c>
      <c r="K898" s="32">
        <v>21219</v>
      </c>
      <c r="L898" s="32">
        <v>34498</v>
      </c>
      <c r="M898" s="29">
        <v>30</v>
      </c>
      <c r="N898" s="29" t="s">
        <v>161</v>
      </c>
      <c r="O898" s="33" t="s">
        <v>56</v>
      </c>
      <c r="P898" s="34" t="e">
        <f>CONCATENATE([1]!Tabela_FREQUENCIA_05_01_12[[#This Row],[QUANTITATIVO]]," - ",[1]!Tabela_FREQUENCIA_05_01_12[[#This Row],[GERÊNCIA]])</f>
        <v>#REF!</v>
      </c>
      <c r="Q898" s="29">
        <v>811</v>
      </c>
      <c r="R898" s="29" t="s">
        <v>4399</v>
      </c>
      <c r="S898" s="35">
        <v>6703101825</v>
      </c>
      <c r="T898" s="36">
        <v>24555072</v>
      </c>
      <c r="U898" s="37">
        <v>989717780</v>
      </c>
      <c r="V898" s="31" t="s">
        <v>4400</v>
      </c>
      <c r="W898" s="31" t="s">
        <v>1273</v>
      </c>
      <c r="X898" s="31" t="s">
        <v>64</v>
      </c>
      <c r="Y898" s="38">
        <v>7054010</v>
      </c>
    </row>
    <row r="899" spans="1:25" ht="90" x14ac:dyDescent="0.25">
      <c r="A899" s="39">
        <v>13161910</v>
      </c>
      <c r="B899" s="40">
        <v>4</v>
      </c>
      <c r="C899" s="41" t="s">
        <v>4401</v>
      </c>
      <c r="D899" s="40" t="s">
        <v>54</v>
      </c>
      <c r="E899" s="42" t="s">
        <v>4402</v>
      </c>
      <c r="F899" s="42" t="s">
        <v>78</v>
      </c>
      <c r="G899" s="42"/>
      <c r="H899" s="42"/>
      <c r="I899" s="42" t="s">
        <v>59</v>
      </c>
      <c r="J899" s="40" t="s">
        <v>43</v>
      </c>
      <c r="K899" s="43">
        <v>21506</v>
      </c>
      <c r="L899" s="43">
        <v>42563</v>
      </c>
      <c r="M899" s="40">
        <v>30</v>
      </c>
      <c r="N899" s="43" t="s">
        <v>81</v>
      </c>
      <c r="O899" s="33" t="s">
        <v>78</v>
      </c>
      <c r="P899" s="34" t="e">
        <f>CONCATENATE([1]!Tabela_FREQUENCIA_05_01_12[[#This Row],[QUANTITATIVO]]," - ",[1]!Tabela_FREQUENCIA_05_01_12[[#This Row],[GERÊNCIA]])</f>
        <v>#REF!</v>
      </c>
      <c r="Q899" s="41">
        <v>454</v>
      </c>
      <c r="R899" s="40" t="s">
        <v>4403</v>
      </c>
      <c r="S899" s="44">
        <v>98996070882</v>
      </c>
      <c r="T899" s="45">
        <v>43729025</v>
      </c>
      <c r="U899" s="46" t="s">
        <v>4404</v>
      </c>
      <c r="V899" s="113" t="s">
        <v>4405</v>
      </c>
      <c r="W899" s="42" t="s">
        <v>1661</v>
      </c>
      <c r="X899" s="42" t="s">
        <v>64</v>
      </c>
      <c r="Y899" s="47">
        <v>7090000</v>
      </c>
    </row>
    <row r="900" spans="1:25" ht="105" x14ac:dyDescent="0.25">
      <c r="A900" s="58" t="s">
        <v>4406</v>
      </c>
      <c r="B900" s="49" t="s">
        <v>38</v>
      </c>
      <c r="C900" s="50" t="s">
        <v>4401</v>
      </c>
      <c r="D900" s="49" t="s">
        <v>54</v>
      </c>
      <c r="E900" s="51" t="s">
        <v>4402</v>
      </c>
      <c r="F900" s="51" t="s">
        <v>89</v>
      </c>
      <c r="G900" s="51" t="s">
        <v>1270</v>
      </c>
      <c r="H900" s="51" t="s">
        <v>91</v>
      </c>
      <c r="I900" s="51" t="s">
        <v>92</v>
      </c>
      <c r="J900" s="49" t="s">
        <v>43</v>
      </c>
      <c r="K900" s="52">
        <v>21506</v>
      </c>
      <c r="L900" s="52">
        <v>40399</v>
      </c>
      <c r="M900" s="49">
        <v>30</v>
      </c>
      <c r="N900" s="49" t="s">
        <v>81</v>
      </c>
      <c r="O900" s="51" t="s">
        <v>4407</v>
      </c>
      <c r="P900" s="53" t="e">
        <f>CONCATENATE([1]!Tabela_FREQUENCIA_05_01_12[[#This Row],[QUANTITATIVO]]," - ",[1]!Tabela_FREQUENCIA_05_01_12[[#This Row],[GERÊNCIA]])</f>
        <v>#REF!</v>
      </c>
      <c r="Q900" s="49">
        <v>454</v>
      </c>
      <c r="R900" s="49" t="s">
        <v>4403</v>
      </c>
      <c r="S900" s="54">
        <v>98996070882</v>
      </c>
      <c r="T900" s="55">
        <v>43729025</v>
      </c>
      <c r="U900" s="56" t="s">
        <v>4404</v>
      </c>
      <c r="V900" s="51" t="s">
        <v>4405</v>
      </c>
      <c r="W900" s="51" t="s">
        <v>1661</v>
      </c>
      <c r="X900" s="51" t="s">
        <v>64</v>
      </c>
      <c r="Y900" s="57">
        <v>7090000</v>
      </c>
    </row>
    <row r="901" spans="1:25" ht="75" x14ac:dyDescent="0.25">
      <c r="A901" s="96">
        <v>14943074</v>
      </c>
      <c r="B901" s="40" t="s">
        <v>66</v>
      </c>
      <c r="C901" s="41" t="s">
        <v>4408</v>
      </c>
      <c r="D901" s="40" t="s">
        <v>175</v>
      </c>
      <c r="E901" s="42" t="s">
        <v>4409</v>
      </c>
      <c r="F901" s="42" t="s">
        <v>89</v>
      </c>
      <c r="G901" s="42" t="s">
        <v>851</v>
      </c>
      <c r="H901" s="42" t="s">
        <v>91</v>
      </c>
      <c r="I901" s="42" t="s">
        <v>92</v>
      </c>
      <c r="J901" s="40" t="s">
        <v>43</v>
      </c>
      <c r="K901" s="43">
        <v>25397</v>
      </c>
      <c r="L901" s="43">
        <v>40878</v>
      </c>
      <c r="M901" s="40">
        <v>30</v>
      </c>
      <c r="N901" s="40" t="s">
        <v>81</v>
      </c>
      <c r="O901" s="33" t="s">
        <v>89</v>
      </c>
      <c r="P901" s="34" t="e">
        <f>CONCATENATE([1]!Tabela_FREQUENCIA_05_01_12[[#This Row],[QUANTITATIVO]]," - ",[1]!Tabela_FREQUENCIA_05_01_12[[#This Row],[GERÊNCIA]])</f>
        <v>#REF!</v>
      </c>
      <c r="Q901" s="40">
        <v>1128</v>
      </c>
      <c r="R901" s="40">
        <v>12393635094</v>
      </c>
      <c r="S901" s="44">
        <v>61494518520</v>
      </c>
      <c r="T901" s="45">
        <v>24218545</v>
      </c>
      <c r="U901" s="46">
        <v>989117420</v>
      </c>
      <c r="V901" s="42" t="s">
        <v>4410</v>
      </c>
      <c r="W901" s="42" t="s">
        <v>499</v>
      </c>
      <c r="X901" s="42" t="s">
        <v>64</v>
      </c>
      <c r="Y901" s="47">
        <v>7044090</v>
      </c>
    </row>
    <row r="902" spans="1:25" ht="120" x14ac:dyDescent="0.25">
      <c r="A902" s="48">
        <v>9828977</v>
      </c>
      <c r="B902" s="49" t="s">
        <v>66</v>
      </c>
      <c r="C902" s="50" t="s">
        <v>4411</v>
      </c>
      <c r="D902" s="49" t="s">
        <v>54</v>
      </c>
      <c r="E902" s="51" t="s">
        <v>4412</v>
      </c>
      <c r="F902" s="51" t="s">
        <v>89</v>
      </c>
      <c r="G902" s="51" t="s">
        <v>171</v>
      </c>
      <c r="H902" s="51" t="s">
        <v>171</v>
      </c>
      <c r="I902" s="51" t="s">
        <v>80</v>
      </c>
      <c r="J902" s="49" t="s">
        <v>137</v>
      </c>
      <c r="K902" s="52">
        <v>19416</v>
      </c>
      <c r="L902" s="52">
        <v>34834</v>
      </c>
      <c r="M902" s="49">
        <v>30</v>
      </c>
      <c r="N902" s="49" t="s">
        <v>81</v>
      </c>
      <c r="O902" s="51" t="s">
        <v>489</v>
      </c>
      <c r="P902" s="53" t="e">
        <f>CONCATENATE([1]!Tabela_FREQUENCIA_05_01_12[[#This Row],[QUANTITATIVO]]," - ",[1]!Tabela_FREQUENCIA_05_01_12[[#This Row],[GERÊNCIA]])</f>
        <v>#REF!</v>
      </c>
      <c r="Q902" s="49">
        <v>590</v>
      </c>
      <c r="R902" s="49" t="s">
        <v>4413</v>
      </c>
      <c r="S902" s="54">
        <v>12310100889</v>
      </c>
      <c r="T902" s="55">
        <v>24210491</v>
      </c>
      <c r="U902" s="56">
        <v>975949100</v>
      </c>
      <c r="V902" s="51" t="s">
        <v>4414</v>
      </c>
      <c r="W902" s="51" t="s">
        <v>499</v>
      </c>
      <c r="X902" s="51" t="s">
        <v>64</v>
      </c>
      <c r="Y902" s="57">
        <v>7051160</v>
      </c>
    </row>
    <row r="903" spans="1:25" ht="90" x14ac:dyDescent="0.25">
      <c r="A903" s="39">
        <v>9131437</v>
      </c>
      <c r="B903" s="40" t="s">
        <v>66</v>
      </c>
      <c r="C903" s="41" t="s">
        <v>4415</v>
      </c>
      <c r="D903" s="40" t="s">
        <v>206</v>
      </c>
      <c r="E903" s="42" t="s">
        <v>4416</v>
      </c>
      <c r="F903" s="42" t="s">
        <v>56</v>
      </c>
      <c r="G903" s="42" t="s">
        <v>4417</v>
      </c>
      <c r="H903" s="42" t="s">
        <v>283</v>
      </c>
      <c r="I903" s="42" t="s">
        <v>115</v>
      </c>
      <c r="J903" s="40" t="s">
        <v>43</v>
      </c>
      <c r="K903" s="43">
        <v>25002</v>
      </c>
      <c r="L903" s="43">
        <v>34330</v>
      </c>
      <c r="M903" s="40">
        <v>40</v>
      </c>
      <c r="N903" s="40" t="s">
        <v>93</v>
      </c>
      <c r="O903" s="33" t="s">
        <v>56</v>
      </c>
      <c r="P903" s="34" t="e">
        <f>CONCATENATE([1]!Tabela_FREQUENCIA_05_01_12[[#This Row],[QUANTITATIVO]]," - ",[1]!Tabela_FREQUENCIA_05_01_12[[#This Row],[GERÊNCIA]])</f>
        <v>#REF!</v>
      </c>
      <c r="Q903" s="40">
        <v>240</v>
      </c>
      <c r="R903" s="40" t="s">
        <v>4418</v>
      </c>
      <c r="S903" s="44">
        <v>12844121802</v>
      </c>
      <c r="T903" s="45">
        <v>24464568</v>
      </c>
      <c r="U903" s="46">
        <v>981907422</v>
      </c>
      <c r="V903" s="42" t="s">
        <v>4419</v>
      </c>
      <c r="W903" s="42" t="s">
        <v>4420</v>
      </c>
      <c r="X903" s="42" t="s">
        <v>64</v>
      </c>
      <c r="Y903" s="47">
        <v>7210370</v>
      </c>
    </row>
    <row r="904" spans="1:25" ht="90" x14ac:dyDescent="0.25">
      <c r="A904" s="28">
        <v>11321581</v>
      </c>
      <c r="B904" s="29" t="s">
        <v>38</v>
      </c>
      <c r="C904" s="30" t="s">
        <v>4421</v>
      </c>
      <c r="D904" s="29" t="s">
        <v>36</v>
      </c>
      <c r="E904" s="31" t="s">
        <v>4422</v>
      </c>
      <c r="F904" s="31" t="s">
        <v>89</v>
      </c>
      <c r="G904" s="31" t="s">
        <v>171</v>
      </c>
      <c r="H904" s="31" t="s">
        <v>171</v>
      </c>
      <c r="I904" s="31" t="s">
        <v>80</v>
      </c>
      <c r="J904" s="29" t="s">
        <v>43</v>
      </c>
      <c r="K904" s="32">
        <v>20184</v>
      </c>
      <c r="L904" s="32">
        <v>38565</v>
      </c>
      <c r="M904" s="29">
        <v>30</v>
      </c>
      <c r="N904" s="29" t="s">
        <v>81</v>
      </c>
      <c r="O904" s="33" t="s">
        <v>89</v>
      </c>
      <c r="P904" s="34" t="e">
        <f>CONCATENATE([1]!Tabela_FREQUENCIA_05_01_12[[#This Row],[QUANTITATIVO]]," - ",[1]!Tabela_FREQUENCIA_05_01_12[[#This Row],[GERÊNCIA]])</f>
        <v>#REF!</v>
      </c>
      <c r="Q904" s="29">
        <v>282</v>
      </c>
      <c r="R904" s="29" t="s">
        <v>4423</v>
      </c>
      <c r="S904" s="35">
        <v>10863953875</v>
      </c>
      <c r="T904" s="36">
        <v>22418013</v>
      </c>
      <c r="U904" s="37">
        <v>964238815</v>
      </c>
      <c r="V904" s="31" t="s">
        <v>4424</v>
      </c>
      <c r="W904" s="31" t="s">
        <v>4425</v>
      </c>
      <c r="X904" s="31" t="s">
        <v>142</v>
      </c>
      <c r="Y904" s="38">
        <v>2280040</v>
      </c>
    </row>
    <row r="905" spans="1:25" ht="90" x14ac:dyDescent="0.25">
      <c r="A905" s="39">
        <v>9577592</v>
      </c>
      <c r="B905" s="40" t="s">
        <v>52</v>
      </c>
      <c r="C905" s="41" t="s">
        <v>4426</v>
      </c>
      <c r="D905" s="40">
        <v>0</v>
      </c>
      <c r="E905" s="42" t="s">
        <v>4427</v>
      </c>
      <c r="F905" s="42" t="s">
        <v>56</v>
      </c>
      <c r="G905" s="42" t="s">
        <v>820</v>
      </c>
      <c r="H905" s="42" t="s">
        <v>393</v>
      </c>
      <c r="I905" s="42" t="s">
        <v>69</v>
      </c>
      <c r="J905" s="40" t="s">
        <v>43</v>
      </c>
      <c r="K905" s="43">
        <v>22349</v>
      </c>
      <c r="L905" s="43">
        <v>34591</v>
      </c>
      <c r="M905" s="40">
        <v>40</v>
      </c>
      <c r="N905" s="40" t="s">
        <v>93</v>
      </c>
      <c r="O905" s="33" t="s">
        <v>56</v>
      </c>
      <c r="P905" s="34" t="e">
        <f>CONCATENATE([1]!Tabela_FREQUENCIA_05_01_12[[#This Row],[QUANTITATIVO]]," - ",[1]!Tabela_FREQUENCIA_05_01_12[[#This Row],[GERÊNCIA]])</f>
        <v>#REF!</v>
      </c>
      <c r="Q905" s="40">
        <v>477</v>
      </c>
      <c r="R905" s="40" t="s">
        <v>4428</v>
      </c>
      <c r="S905" s="44">
        <v>2754503846</v>
      </c>
      <c r="T905" s="45">
        <v>24069688</v>
      </c>
      <c r="U905" s="46">
        <v>948481448</v>
      </c>
      <c r="V905" s="42" t="s">
        <v>4429</v>
      </c>
      <c r="W905" s="42" t="s">
        <v>468</v>
      </c>
      <c r="X905" s="42" t="s">
        <v>64</v>
      </c>
      <c r="Y905" s="47">
        <v>7132530</v>
      </c>
    </row>
    <row r="906" spans="1:25" ht="90" x14ac:dyDescent="0.25">
      <c r="A906" s="28">
        <v>6924165</v>
      </c>
      <c r="B906" s="29" t="s">
        <v>38</v>
      </c>
      <c r="C906" s="30" t="s">
        <v>4430</v>
      </c>
      <c r="D906" s="29"/>
      <c r="E906" s="31" t="s">
        <v>4431</v>
      </c>
      <c r="F906" s="31" t="s">
        <v>40</v>
      </c>
      <c r="G906" s="31" t="s">
        <v>2204</v>
      </c>
      <c r="H906" s="31" t="s">
        <v>864</v>
      </c>
      <c r="I906" s="31" t="s">
        <v>92</v>
      </c>
      <c r="J906" s="29" t="s">
        <v>43</v>
      </c>
      <c r="K906" s="32">
        <v>19582</v>
      </c>
      <c r="L906" s="32">
        <v>34583</v>
      </c>
      <c r="M906" s="29">
        <v>20</v>
      </c>
      <c r="N906" s="29" t="s">
        <v>1518</v>
      </c>
      <c r="O906" s="33" t="s">
        <v>40</v>
      </c>
      <c r="P906" s="34" t="e">
        <f>CONCATENATE([1]!Tabela_FREQUENCIA_05_01_12[[#This Row],[QUANTITATIVO]]," - ",[1]!Tabela_FREQUENCIA_05_01_12[[#This Row],[GERÊNCIA]])</f>
        <v>#REF!</v>
      </c>
      <c r="Q906" s="29">
        <v>442</v>
      </c>
      <c r="R906" s="29" t="s">
        <v>4432</v>
      </c>
      <c r="S906" s="35">
        <v>1960031805</v>
      </c>
      <c r="T906" s="36">
        <v>24550566</v>
      </c>
      <c r="U906" s="37">
        <v>972249983</v>
      </c>
      <c r="V906" s="31" t="s">
        <v>4433</v>
      </c>
      <c r="W906" s="31" t="s">
        <v>63</v>
      </c>
      <c r="X906" s="31" t="s">
        <v>64</v>
      </c>
      <c r="Y906" s="38">
        <v>7071000</v>
      </c>
    </row>
    <row r="907" spans="1:25" ht="105" x14ac:dyDescent="0.25">
      <c r="A907" s="120"/>
      <c r="B907" s="121"/>
      <c r="C907" s="122" t="s">
        <v>4430</v>
      </c>
      <c r="D907" s="121"/>
      <c r="E907" s="123" t="s">
        <v>4434</v>
      </c>
      <c r="F907" s="123" t="s">
        <v>268</v>
      </c>
      <c r="G907" s="123" t="s">
        <v>2204</v>
      </c>
      <c r="H907" s="123" t="s">
        <v>864</v>
      </c>
      <c r="I907" s="123" t="s">
        <v>92</v>
      </c>
      <c r="J907" s="121" t="s">
        <v>1670</v>
      </c>
      <c r="K907" s="124">
        <v>19582</v>
      </c>
      <c r="L907" s="124">
        <v>37870</v>
      </c>
      <c r="M907" s="121">
        <v>20</v>
      </c>
      <c r="N907" s="121" t="s">
        <v>4435</v>
      </c>
      <c r="O907" s="123" t="s">
        <v>2878</v>
      </c>
      <c r="P907" s="125" t="e">
        <f>CONCATENATE([1]!Tabela_FREQUENCIA_05_01_12[[#This Row],[QUANTITATIVO]]," - ",[1]!Tabela_FREQUENCIA_05_01_12[[#This Row],[GERÊNCIA]])</f>
        <v>#REF!</v>
      </c>
      <c r="Q907" s="121"/>
      <c r="R907" s="121" t="s">
        <v>4432</v>
      </c>
      <c r="S907" s="126">
        <v>1960031805</v>
      </c>
      <c r="T907" s="127">
        <v>24550566</v>
      </c>
      <c r="U907" s="128">
        <v>972249983</v>
      </c>
      <c r="V907" s="123" t="s">
        <v>4436</v>
      </c>
      <c r="W907" s="123" t="s">
        <v>63</v>
      </c>
      <c r="X907" s="123" t="s">
        <v>64</v>
      </c>
      <c r="Y907" s="129">
        <v>7071000</v>
      </c>
    </row>
    <row r="908" spans="1:25" ht="90" x14ac:dyDescent="0.25">
      <c r="A908" s="28">
        <v>7247280</v>
      </c>
      <c r="B908" s="29" t="s">
        <v>66</v>
      </c>
      <c r="C908" s="30" t="s">
        <v>4437</v>
      </c>
      <c r="D908" s="29">
        <v>2</v>
      </c>
      <c r="E908" s="31" t="s">
        <v>4438</v>
      </c>
      <c r="F908" s="31" t="s">
        <v>1109</v>
      </c>
      <c r="G908" s="31" t="s">
        <v>739</v>
      </c>
      <c r="H908" s="31" t="s">
        <v>4439</v>
      </c>
      <c r="I908" s="31" t="s">
        <v>125</v>
      </c>
      <c r="J908" s="29" t="s">
        <v>43</v>
      </c>
      <c r="K908" s="32">
        <v>21920</v>
      </c>
      <c r="L908" s="32">
        <v>32182</v>
      </c>
      <c r="M908" s="29">
        <v>30</v>
      </c>
      <c r="N908" s="29" t="s">
        <v>4440</v>
      </c>
      <c r="O908" s="33" t="s">
        <v>268</v>
      </c>
      <c r="P908" s="34" t="e">
        <f>CONCATENATE([1]!Tabela_FREQUENCIA_05_01_12[[#This Row],[QUANTITATIVO]]," - ",[1]!Tabela_FREQUENCIA_05_01_12[[#This Row],[GERÊNCIA]])</f>
        <v>#REF!</v>
      </c>
      <c r="Q908" s="29">
        <v>990</v>
      </c>
      <c r="R908" s="29" t="s">
        <v>4441</v>
      </c>
      <c r="S908" s="35">
        <v>10044254814</v>
      </c>
      <c r="T908" s="36">
        <v>38623845</v>
      </c>
      <c r="U908" s="37">
        <v>996193152</v>
      </c>
      <c r="V908" s="31" t="s">
        <v>4442</v>
      </c>
      <c r="W908" s="31" t="s">
        <v>3797</v>
      </c>
      <c r="X908" s="31" t="s">
        <v>142</v>
      </c>
      <c r="Y908" s="38">
        <v>5019000</v>
      </c>
    </row>
    <row r="909" spans="1:25" ht="90" x14ac:dyDescent="0.25">
      <c r="A909" s="39">
        <v>15774892</v>
      </c>
      <c r="B909" s="40" t="s">
        <v>66</v>
      </c>
      <c r="C909" s="41" t="s">
        <v>4443</v>
      </c>
      <c r="D909" s="40" t="s">
        <v>806</v>
      </c>
      <c r="E909" s="42" t="s">
        <v>4444</v>
      </c>
      <c r="F909" s="42" t="s">
        <v>268</v>
      </c>
      <c r="G909" s="42" t="s">
        <v>58</v>
      </c>
      <c r="H909" s="42" t="s">
        <v>58</v>
      </c>
      <c r="I909" s="42" t="s">
        <v>59</v>
      </c>
      <c r="J909" s="40" t="s">
        <v>43</v>
      </c>
      <c r="K909" s="43">
        <v>30808</v>
      </c>
      <c r="L909" s="43">
        <v>41592</v>
      </c>
      <c r="M909" s="40">
        <v>20</v>
      </c>
      <c r="N909" s="40" t="s">
        <v>4445</v>
      </c>
      <c r="O909" s="33" t="s">
        <v>268</v>
      </c>
      <c r="P909" s="34" t="e">
        <f>CONCATENATE([1]!Tabela_FREQUENCIA_05_01_12[[#This Row],[QUANTITATIVO]]," - ",[1]!Tabela_FREQUENCIA_05_01_12[[#This Row],[GERÊNCIA]])</f>
        <v>#REF!</v>
      </c>
      <c r="Q909" s="40">
        <v>249</v>
      </c>
      <c r="R909" s="40" t="s">
        <v>4446</v>
      </c>
      <c r="S909" s="44">
        <v>5961878660</v>
      </c>
      <c r="T909" s="45"/>
      <c r="U909" s="46">
        <v>963444418</v>
      </c>
      <c r="V909" s="42" t="s">
        <v>4447</v>
      </c>
      <c r="W909" s="42" t="s">
        <v>347</v>
      </c>
      <c r="X909" s="42" t="s">
        <v>142</v>
      </c>
      <c r="Y909" s="47">
        <v>5412002</v>
      </c>
    </row>
    <row r="910" spans="1:25" ht="120" x14ac:dyDescent="0.25">
      <c r="A910" s="58">
        <v>9570263</v>
      </c>
      <c r="B910" s="49" t="s">
        <v>38</v>
      </c>
      <c r="C910" s="50" t="s">
        <v>4448</v>
      </c>
      <c r="D910" s="49" t="s">
        <v>54</v>
      </c>
      <c r="E910" s="51" t="s">
        <v>4449</v>
      </c>
      <c r="F910" s="51" t="s">
        <v>330</v>
      </c>
      <c r="G910" s="51" t="s">
        <v>790</v>
      </c>
      <c r="H910" s="51" t="s">
        <v>114</v>
      </c>
      <c r="I910" s="51" t="s">
        <v>115</v>
      </c>
      <c r="J910" s="49" t="s">
        <v>43</v>
      </c>
      <c r="K910" s="52">
        <v>24639</v>
      </c>
      <c r="L910" s="52">
        <v>34614</v>
      </c>
      <c r="M910" s="49">
        <v>20</v>
      </c>
      <c r="N910" s="49" t="s">
        <v>4450</v>
      </c>
      <c r="O910" s="51" t="s">
        <v>4451</v>
      </c>
      <c r="P910" s="53" t="e">
        <f>CONCATENATE([1]!Tabela_FREQUENCIA_05_01_12[[#This Row],[QUANTITATIVO]]," - ",[1]!Tabela_FREQUENCIA_05_01_12[[#This Row],[GERÊNCIA]])</f>
        <v>#REF!</v>
      </c>
      <c r="Q910" s="49">
        <v>51</v>
      </c>
      <c r="R910" s="49" t="s">
        <v>4452</v>
      </c>
      <c r="S910" s="54">
        <v>9208898830</v>
      </c>
      <c r="T910" s="55">
        <v>25748747</v>
      </c>
      <c r="U910" s="56">
        <v>960678518</v>
      </c>
      <c r="V910" s="51" t="s">
        <v>4453</v>
      </c>
      <c r="W910" s="51" t="s">
        <v>4454</v>
      </c>
      <c r="X910" s="51" t="s">
        <v>142</v>
      </c>
      <c r="Y910" s="57">
        <v>2751000</v>
      </c>
    </row>
    <row r="911" spans="1:25" ht="105" x14ac:dyDescent="0.25">
      <c r="A911" s="39">
        <v>6581523</v>
      </c>
      <c r="B911" s="40" t="s">
        <v>66</v>
      </c>
      <c r="C911" s="41" t="s">
        <v>4455</v>
      </c>
      <c r="D911" s="40" t="s">
        <v>49</v>
      </c>
      <c r="E911" s="42" t="s">
        <v>4456</v>
      </c>
      <c r="F911" s="42" t="s">
        <v>1138</v>
      </c>
      <c r="G911" s="42" t="s">
        <v>544</v>
      </c>
      <c r="H911" s="42" t="s">
        <v>544</v>
      </c>
      <c r="I911" s="42" t="s">
        <v>115</v>
      </c>
      <c r="J911" s="40" t="s">
        <v>43</v>
      </c>
      <c r="K911" s="43">
        <v>24710</v>
      </c>
      <c r="L911" s="43">
        <v>40561</v>
      </c>
      <c r="M911" s="40">
        <v>30</v>
      </c>
      <c r="N911" s="40" t="s">
        <v>254</v>
      </c>
      <c r="O911" s="33" t="s">
        <v>1138</v>
      </c>
      <c r="P911" s="34" t="e">
        <f>CONCATENATE([1]!Tabela_FREQUENCIA_05_01_12[[#This Row],[QUANTITATIVO]]," - ",[1]!Tabela_FREQUENCIA_05_01_12[[#This Row],[GERÊNCIA]])</f>
        <v>#REF!</v>
      </c>
      <c r="Q911" s="40">
        <v>1057</v>
      </c>
      <c r="R911" s="40" t="s">
        <v>4457</v>
      </c>
      <c r="S911" s="44">
        <v>10146867840</v>
      </c>
      <c r="T911" s="45">
        <v>26414255</v>
      </c>
      <c r="U911" s="46">
        <v>982744906</v>
      </c>
      <c r="V911" s="42" t="s">
        <v>4458</v>
      </c>
      <c r="W911" s="42" t="s">
        <v>1141</v>
      </c>
      <c r="X911" s="42" t="s">
        <v>142</v>
      </c>
      <c r="Y911" s="47">
        <v>3607020</v>
      </c>
    </row>
    <row r="912" spans="1:25" ht="120" x14ac:dyDescent="0.25">
      <c r="A912" s="59">
        <v>9263603</v>
      </c>
      <c r="B912" s="60" t="s">
        <v>66</v>
      </c>
      <c r="C912" s="61" t="s">
        <v>4459</v>
      </c>
      <c r="D912" s="60" t="s">
        <v>54</v>
      </c>
      <c r="E912" s="62" t="s">
        <v>4460</v>
      </c>
      <c r="F912" s="62" t="s">
        <v>56</v>
      </c>
      <c r="G912" s="62"/>
      <c r="H912" s="62" t="s">
        <v>145</v>
      </c>
      <c r="I912" s="62" t="s">
        <v>59</v>
      </c>
      <c r="J912" s="60" t="s">
        <v>137</v>
      </c>
      <c r="K912" s="63">
        <v>25943</v>
      </c>
      <c r="L912" s="63">
        <v>34586</v>
      </c>
      <c r="M912" s="60">
        <v>30</v>
      </c>
      <c r="N912" s="60" t="s">
        <v>405</v>
      </c>
      <c r="O912" s="62" t="s">
        <v>3000</v>
      </c>
      <c r="P912" s="64" t="e">
        <f>CONCATENATE([1]!Tabela_FREQUENCIA_05_01_12[[#This Row],[QUANTITATIVO]]," - ",[1]!Tabela_FREQUENCIA_05_01_12[[#This Row],[GERÊNCIA]])</f>
        <v>#REF!</v>
      </c>
      <c r="Q912" s="60">
        <v>459</v>
      </c>
      <c r="R912" s="60" t="s">
        <v>4461</v>
      </c>
      <c r="S912" s="65">
        <v>10391356844</v>
      </c>
      <c r="T912" s="66">
        <v>24529822</v>
      </c>
      <c r="U912" s="67"/>
      <c r="V912" s="62" t="s">
        <v>4462</v>
      </c>
      <c r="W912" s="62" t="s">
        <v>4463</v>
      </c>
      <c r="X912" s="62" t="s">
        <v>64</v>
      </c>
      <c r="Y912" s="68">
        <v>7064070</v>
      </c>
    </row>
    <row r="913" spans="1:25" ht="90" x14ac:dyDescent="0.25">
      <c r="A913" s="39">
        <v>16504975</v>
      </c>
      <c r="B913" s="40" t="s">
        <v>52</v>
      </c>
      <c r="C913" s="41" t="s">
        <v>4464</v>
      </c>
      <c r="D913" s="40" t="s">
        <v>101</v>
      </c>
      <c r="E913" s="42" t="s">
        <v>4465</v>
      </c>
      <c r="F913" s="42" t="s">
        <v>220</v>
      </c>
      <c r="G913" s="42" t="s">
        <v>1287</v>
      </c>
      <c r="H913" s="42" t="s">
        <v>393</v>
      </c>
      <c r="I913" s="42" t="s">
        <v>69</v>
      </c>
      <c r="J913" s="40" t="s">
        <v>43</v>
      </c>
      <c r="K913" s="43">
        <v>25917</v>
      </c>
      <c r="L913" s="43">
        <v>41988</v>
      </c>
      <c r="M913" s="40">
        <v>30</v>
      </c>
      <c r="N913" s="40" t="s">
        <v>545</v>
      </c>
      <c r="O913" s="33" t="s">
        <v>220</v>
      </c>
      <c r="P913" s="34" t="e">
        <f>CONCATENATE([1]!Tabela_FREQUENCIA_05_01_12[[#This Row],[QUANTITATIVO]]," - ",[1]!Tabela_FREQUENCIA_05_01_12[[#This Row],[GERÊNCIA]])</f>
        <v>#REF!</v>
      </c>
      <c r="Q913" s="40">
        <v>293</v>
      </c>
      <c r="R913" s="40" t="s">
        <v>4466</v>
      </c>
      <c r="S913" s="44">
        <v>16384043807</v>
      </c>
      <c r="T913" s="45">
        <v>35392969</v>
      </c>
      <c r="U913" s="46">
        <v>994398661</v>
      </c>
      <c r="V913" s="42" t="s">
        <v>4467</v>
      </c>
      <c r="W913" s="42" t="s">
        <v>4468</v>
      </c>
      <c r="X913" s="42" t="s">
        <v>142</v>
      </c>
      <c r="Y913" s="47">
        <v>2371020</v>
      </c>
    </row>
    <row r="914" spans="1:25" ht="135" x14ac:dyDescent="0.25">
      <c r="A914" s="79">
        <v>9480821</v>
      </c>
      <c r="B914" s="80" t="s">
        <v>38</v>
      </c>
      <c r="C914" s="81" t="s">
        <v>4469</v>
      </c>
      <c r="D914" s="80"/>
      <c r="E914" s="82" t="s">
        <v>4470</v>
      </c>
      <c r="F914" s="82" t="s">
        <v>908</v>
      </c>
      <c r="G914" s="82" t="s">
        <v>4295</v>
      </c>
      <c r="H914" s="82" t="s">
        <v>4295</v>
      </c>
      <c r="I914" s="82" t="s">
        <v>223</v>
      </c>
      <c r="J914" s="80" t="s">
        <v>43</v>
      </c>
      <c r="K914" s="83">
        <v>19754</v>
      </c>
      <c r="L914" s="83">
        <v>35979</v>
      </c>
      <c r="M914" s="80">
        <v>30</v>
      </c>
      <c r="N914" s="80" t="s">
        <v>161</v>
      </c>
      <c r="O914" s="82" t="s">
        <v>4471</v>
      </c>
      <c r="P914" s="84" t="e">
        <f>CONCATENATE([1]!Tabela_FREQUENCIA_05_01_12[[#This Row],[QUANTITATIVO]]," - ",[1]!Tabela_FREQUENCIA_05_01_12[[#This Row],[GERÊNCIA]])</f>
        <v>#REF!</v>
      </c>
      <c r="Q914" s="80">
        <v>117</v>
      </c>
      <c r="R914" s="80" t="s">
        <v>4472</v>
      </c>
      <c r="S914" s="85">
        <v>68304218887</v>
      </c>
      <c r="T914" s="86">
        <v>24069688</v>
      </c>
      <c r="U914" s="87">
        <v>960909317</v>
      </c>
      <c r="V914" s="82" t="s">
        <v>4473</v>
      </c>
      <c r="W914" s="82" t="s">
        <v>468</v>
      </c>
      <c r="X914" s="82" t="s">
        <v>64</v>
      </c>
      <c r="Y914" s="88">
        <v>7132530</v>
      </c>
    </row>
    <row r="915" spans="1:25" ht="60" x14ac:dyDescent="0.25">
      <c r="A915" s="39">
        <v>7915597</v>
      </c>
      <c r="B915" s="40" t="s">
        <v>66</v>
      </c>
      <c r="C915" s="41" t="s">
        <v>4474</v>
      </c>
      <c r="D915" s="40"/>
      <c r="E915" s="42" t="s">
        <v>4475</v>
      </c>
      <c r="F915" s="42" t="s">
        <v>652</v>
      </c>
      <c r="G915" s="42" t="s">
        <v>331</v>
      </c>
      <c r="H915" s="42" t="s">
        <v>283</v>
      </c>
      <c r="I915" s="42" t="s">
        <v>115</v>
      </c>
      <c r="J915" s="40" t="s">
        <v>137</v>
      </c>
      <c r="K915" s="43">
        <v>22960</v>
      </c>
      <c r="L915" s="43">
        <v>33658</v>
      </c>
      <c r="M915" s="40">
        <v>20</v>
      </c>
      <c r="N915" s="40" t="s">
        <v>93</v>
      </c>
      <c r="O915" s="33" t="s">
        <v>652</v>
      </c>
      <c r="P915" s="34" t="e">
        <f>CONCATENATE([1]!Tabela_FREQUENCIA_05_01_12[[#This Row],[QUANTITATIVO]]," - ",[1]!Tabela_FREQUENCIA_05_01_12[[#This Row],[GERÊNCIA]])</f>
        <v>#REF!</v>
      </c>
      <c r="Q915" s="40">
        <v>84</v>
      </c>
      <c r="R915" s="40" t="s">
        <v>4476</v>
      </c>
      <c r="S915" s="44">
        <v>6674019895</v>
      </c>
      <c r="T915" s="45">
        <v>47543570</v>
      </c>
      <c r="U915" s="46">
        <v>992583285</v>
      </c>
      <c r="V915" s="42" t="s">
        <v>4477</v>
      </c>
      <c r="W915" s="42" t="s">
        <v>4478</v>
      </c>
      <c r="X915" s="42" t="s">
        <v>925</v>
      </c>
      <c r="Y915" s="47">
        <v>8577470</v>
      </c>
    </row>
    <row r="916" spans="1:25" ht="105" x14ac:dyDescent="0.25">
      <c r="A916" s="59">
        <v>8049269</v>
      </c>
      <c r="B916" s="60" t="s">
        <v>52</v>
      </c>
      <c r="C916" s="61" t="s">
        <v>4479</v>
      </c>
      <c r="D916" s="60">
        <v>2</v>
      </c>
      <c r="E916" s="62" t="s">
        <v>4480</v>
      </c>
      <c r="F916" s="62" t="s">
        <v>56</v>
      </c>
      <c r="G916" s="62" t="s">
        <v>41</v>
      </c>
      <c r="H916" s="62" t="s">
        <v>41</v>
      </c>
      <c r="I916" s="62" t="s">
        <v>42</v>
      </c>
      <c r="J916" s="60" t="s">
        <v>106</v>
      </c>
      <c r="K916" s="63">
        <v>20446</v>
      </c>
      <c r="L916" s="63">
        <v>33728</v>
      </c>
      <c r="M916" s="60">
        <v>30</v>
      </c>
      <c r="N916" s="60" t="s">
        <v>405</v>
      </c>
      <c r="O916" s="62" t="s">
        <v>3000</v>
      </c>
      <c r="P916" s="64" t="e">
        <f>CONCATENATE([1]!Tabela_FREQUENCIA_05_01_12[[#This Row],[QUANTITATIVO]]," - ",[1]!Tabela_FREQUENCIA_05_01_12[[#This Row],[GERÊNCIA]])</f>
        <v>#REF!</v>
      </c>
      <c r="Q916" s="60">
        <v>618</v>
      </c>
      <c r="R916" s="60" t="s">
        <v>4481</v>
      </c>
      <c r="S916" s="65">
        <v>23446170944</v>
      </c>
      <c r="T916" s="66">
        <v>24218932</v>
      </c>
      <c r="U916" s="67"/>
      <c r="V916" s="62" t="s">
        <v>4482</v>
      </c>
      <c r="W916" s="62" t="s">
        <v>948</v>
      </c>
      <c r="X916" s="62" t="s">
        <v>64</v>
      </c>
      <c r="Y916" s="68">
        <v>7044020</v>
      </c>
    </row>
    <row r="917" spans="1:25" ht="75" x14ac:dyDescent="0.25">
      <c r="A917" s="39">
        <v>12132810</v>
      </c>
      <c r="B917" s="40" t="s">
        <v>66</v>
      </c>
      <c r="C917" s="41" t="s">
        <v>4483</v>
      </c>
      <c r="D917" s="40" t="s">
        <v>206</v>
      </c>
      <c r="E917" s="42" t="s">
        <v>4484</v>
      </c>
      <c r="F917" s="42" t="s">
        <v>229</v>
      </c>
      <c r="G917" s="42" t="s">
        <v>236</v>
      </c>
      <c r="H917" s="42" t="s">
        <v>237</v>
      </c>
      <c r="I917" s="42" t="s">
        <v>92</v>
      </c>
      <c r="J917" s="40" t="s">
        <v>137</v>
      </c>
      <c r="K917" s="43">
        <v>21202</v>
      </c>
      <c r="L917" s="43">
        <v>37302</v>
      </c>
      <c r="M917" s="40">
        <v>30</v>
      </c>
      <c r="N917" s="40" t="s">
        <v>567</v>
      </c>
      <c r="O917" s="33" t="s">
        <v>229</v>
      </c>
      <c r="P917" s="34" t="e">
        <f>CONCATENATE([1]!Tabela_FREQUENCIA_05_01_12[[#This Row],[QUANTITATIVO]]," - ",[1]!Tabela_FREQUENCIA_05_01_12[[#This Row],[GERÊNCIA]])</f>
        <v>#REF!</v>
      </c>
      <c r="Q917" s="40">
        <v>314</v>
      </c>
      <c r="R917" s="40" t="s">
        <v>4485</v>
      </c>
      <c r="S917" s="44">
        <v>3397430852</v>
      </c>
      <c r="T917" s="45">
        <v>29495664</v>
      </c>
      <c r="U917" s="46"/>
      <c r="V917" s="42" t="s">
        <v>4486</v>
      </c>
      <c r="W917" s="42" t="s">
        <v>4487</v>
      </c>
      <c r="X917" s="42" t="s">
        <v>142</v>
      </c>
      <c r="Y917" s="47">
        <v>2255000</v>
      </c>
    </row>
    <row r="918" spans="1:25" ht="90" x14ac:dyDescent="0.25">
      <c r="A918" s="28">
        <v>8049397</v>
      </c>
      <c r="B918" s="29" t="s">
        <v>52</v>
      </c>
      <c r="C918" s="30" t="s">
        <v>4488</v>
      </c>
      <c r="D918" s="29" t="s">
        <v>38</v>
      </c>
      <c r="E918" s="31" t="s">
        <v>4489</v>
      </c>
      <c r="F918" s="31" t="s">
        <v>56</v>
      </c>
      <c r="G918" s="31" t="s">
        <v>104</v>
      </c>
      <c r="H918" s="31" t="s">
        <v>124</v>
      </c>
      <c r="I918" s="31" t="s">
        <v>59</v>
      </c>
      <c r="J918" s="29" t="s">
        <v>106</v>
      </c>
      <c r="K918" s="32">
        <v>21876</v>
      </c>
      <c r="L918" s="32">
        <v>33729</v>
      </c>
      <c r="M918" s="29">
        <v>30</v>
      </c>
      <c r="N918" s="29" t="s">
        <v>60</v>
      </c>
      <c r="O918" s="33" t="s">
        <v>56</v>
      </c>
      <c r="P918" s="34" t="e">
        <f>CONCATENATE([1]!Tabela_FREQUENCIA_05_01_12[[#This Row],[QUANTITATIVO]]," - ",[1]!Tabela_FREQUENCIA_05_01_12[[#This Row],[GERÊNCIA]])</f>
        <v>#REF!</v>
      </c>
      <c r="Q918" s="29">
        <v>218</v>
      </c>
      <c r="R918" s="29" t="s">
        <v>4490</v>
      </c>
      <c r="S918" s="35">
        <v>3495721860</v>
      </c>
      <c r="T918" s="36">
        <v>24223098</v>
      </c>
      <c r="U918" s="37">
        <v>998044188</v>
      </c>
      <c r="V918" s="31" t="s">
        <v>4491</v>
      </c>
      <c r="W918" s="31" t="s">
        <v>2511</v>
      </c>
      <c r="X918" s="31" t="s">
        <v>64</v>
      </c>
      <c r="Y918" s="38">
        <v>7054021</v>
      </c>
    </row>
    <row r="919" spans="1:25" ht="75" x14ac:dyDescent="0.25">
      <c r="A919" s="39">
        <v>8311213</v>
      </c>
      <c r="B919" s="40" t="s">
        <v>52</v>
      </c>
      <c r="C919" s="41" t="s">
        <v>4492</v>
      </c>
      <c r="D919" s="40">
        <v>9</v>
      </c>
      <c r="E919" s="42" t="s">
        <v>4493</v>
      </c>
      <c r="F919" s="42" t="s">
        <v>56</v>
      </c>
      <c r="G919" s="42" t="s">
        <v>283</v>
      </c>
      <c r="H919" s="42" t="s">
        <v>283</v>
      </c>
      <c r="I919" s="42" t="s">
        <v>115</v>
      </c>
      <c r="J919" s="40" t="s">
        <v>106</v>
      </c>
      <c r="K919" s="43">
        <v>22664</v>
      </c>
      <c r="L919" s="43">
        <v>33823</v>
      </c>
      <c r="M919" s="40">
        <v>30</v>
      </c>
      <c r="N919" s="40" t="s">
        <v>567</v>
      </c>
      <c r="O919" s="33" t="s">
        <v>56</v>
      </c>
      <c r="P919" s="34" t="e">
        <f>CONCATENATE([1]!Tabela_FREQUENCIA_05_01_12[[#This Row],[QUANTITATIVO]]," - ",[1]!Tabela_FREQUENCIA_05_01_12[[#This Row],[GERÊNCIA]])</f>
        <v>#REF!</v>
      </c>
      <c r="Q919" s="40">
        <v>596</v>
      </c>
      <c r="R919" s="40" t="s">
        <v>4494</v>
      </c>
      <c r="S919" s="44">
        <v>6295477852</v>
      </c>
      <c r="T919" s="45">
        <v>24562427</v>
      </c>
      <c r="U919" s="46">
        <v>966819144</v>
      </c>
      <c r="V919" s="42" t="s">
        <v>4495</v>
      </c>
      <c r="W919" s="42" t="s">
        <v>3352</v>
      </c>
      <c r="X919" s="42" t="s">
        <v>64</v>
      </c>
      <c r="Y919" s="47">
        <v>7124520</v>
      </c>
    </row>
    <row r="920" spans="1:25" ht="105" x14ac:dyDescent="0.25">
      <c r="A920" s="59">
        <v>9245376</v>
      </c>
      <c r="B920" s="60" t="s">
        <v>52</v>
      </c>
      <c r="C920" s="61" t="s">
        <v>4496</v>
      </c>
      <c r="D920" s="60" t="s">
        <v>76</v>
      </c>
      <c r="E920" s="62" t="s">
        <v>4497</v>
      </c>
      <c r="F920" s="62" t="s">
        <v>56</v>
      </c>
      <c r="G920" s="62" t="s">
        <v>136</v>
      </c>
      <c r="H920" s="62" t="s">
        <v>136</v>
      </c>
      <c r="I920" s="62" t="s">
        <v>115</v>
      </c>
      <c r="J920" s="60" t="s">
        <v>106</v>
      </c>
      <c r="K920" s="63">
        <v>24063</v>
      </c>
      <c r="L920" s="63">
        <v>34428</v>
      </c>
      <c r="M920" s="60">
        <v>30</v>
      </c>
      <c r="N920" s="60" t="s">
        <v>60</v>
      </c>
      <c r="O920" s="62" t="s">
        <v>3000</v>
      </c>
      <c r="P920" s="64" t="e">
        <f>CONCATENATE([1]!Tabela_FREQUENCIA_05_01_12[[#This Row],[QUANTITATIVO]]," - ",[1]!Tabela_FREQUENCIA_05_01_12[[#This Row],[GERÊNCIA]])</f>
        <v>#REF!</v>
      </c>
      <c r="Q920" s="60">
        <v>599</v>
      </c>
      <c r="R920" s="60" t="s">
        <v>4498</v>
      </c>
      <c r="S920" s="65">
        <v>9512224810</v>
      </c>
      <c r="T920" s="66">
        <v>24016292</v>
      </c>
      <c r="U920" s="67"/>
      <c r="V920" s="62" t="s">
        <v>4499</v>
      </c>
      <c r="W920" s="62" t="s">
        <v>1790</v>
      </c>
      <c r="X920" s="62" t="s">
        <v>64</v>
      </c>
      <c r="Y920" s="68">
        <v>7140130</v>
      </c>
    </row>
    <row r="921" spans="1:25" ht="60" x14ac:dyDescent="0.25">
      <c r="A921" s="39">
        <v>8487108</v>
      </c>
      <c r="B921" s="40" t="s">
        <v>66</v>
      </c>
      <c r="C921" s="41" t="s">
        <v>4500</v>
      </c>
      <c r="D921" s="40" t="s">
        <v>121</v>
      </c>
      <c r="E921" s="42" t="s">
        <v>4501</v>
      </c>
      <c r="F921" s="42" t="s">
        <v>652</v>
      </c>
      <c r="G921" s="42" t="s">
        <v>376</v>
      </c>
      <c r="H921" s="42" t="s">
        <v>283</v>
      </c>
      <c r="I921" s="42" t="s">
        <v>115</v>
      </c>
      <c r="J921" s="40" t="s">
        <v>43</v>
      </c>
      <c r="K921" s="43">
        <v>21807</v>
      </c>
      <c r="L921" s="43">
        <v>34634</v>
      </c>
      <c r="M921" s="40">
        <v>20</v>
      </c>
      <c r="N921" s="40" t="s">
        <v>4502</v>
      </c>
      <c r="O921" s="33" t="s">
        <v>652</v>
      </c>
      <c r="P921" s="34" t="e">
        <f>CONCATENATE([1]!Tabela_FREQUENCIA_05_01_12[[#This Row],[QUANTITATIVO]]," - ",[1]!Tabela_FREQUENCIA_05_01_12[[#This Row],[GERÊNCIA]])</f>
        <v>#REF!</v>
      </c>
      <c r="Q921" s="40">
        <v>82</v>
      </c>
      <c r="R921" s="40" t="s">
        <v>4503</v>
      </c>
      <c r="S921" s="44">
        <v>7623449893</v>
      </c>
      <c r="T921" s="45">
        <v>24051377</v>
      </c>
      <c r="U921" s="46">
        <v>984591373</v>
      </c>
      <c r="V921" s="42" t="s">
        <v>4504</v>
      </c>
      <c r="W921" s="42" t="s">
        <v>4505</v>
      </c>
      <c r="X921" s="42" t="s">
        <v>64</v>
      </c>
      <c r="Y921" s="47">
        <v>7132200</v>
      </c>
    </row>
    <row r="922" spans="1:25" ht="105" x14ac:dyDescent="0.25">
      <c r="A922" s="28">
        <v>10372106</v>
      </c>
      <c r="B922" s="29" t="s">
        <v>66</v>
      </c>
      <c r="C922" s="30" t="s">
        <v>4506</v>
      </c>
      <c r="D922" s="29" t="s">
        <v>49</v>
      </c>
      <c r="E922" s="31" t="s">
        <v>4507</v>
      </c>
      <c r="F922" s="31" t="s">
        <v>89</v>
      </c>
      <c r="G922" s="101" t="s">
        <v>1010</v>
      </c>
      <c r="H922" s="31" t="s">
        <v>1733</v>
      </c>
      <c r="I922" s="31" t="s">
        <v>59</v>
      </c>
      <c r="J922" s="29" t="s">
        <v>43</v>
      </c>
      <c r="K922" s="32">
        <v>21482</v>
      </c>
      <c r="L922" s="32">
        <v>36025</v>
      </c>
      <c r="M922" s="29">
        <v>30</v>
      </c>
      <c r="N922" s="29" t="s">
        <v>294</v>
      </c>
      <c r="O922" s="33" t="s">
        <v>89</v>
      </c>
      <c r="P922" s="34" t="e">
        <f>CONCATENATE([1]!Tabela_FREQUENCIA_05_01_12[[#This Row],[QUANTITATIVO]]," - ",[1]!Tabela_FREQUENCIA_05_01_12[[#This Row],[GERÊNCIA]])</f>
        <v>#REF!</v>
      </c>
      <c r="Q922" s="29">
        <v>171</v>
      </c>
      <c r="R922" s="29" t="s">
        <v>4508</v>
      </c>
      <c r="S922" s="35">
        <v>2728938890</v>
      </c>
      <c r="T922" s="36">
        <v>22053119</v>
      </c>
      <c r="U922" s="37">
        <v>999638943</v>
      </c>
      <c r="V922" s="31" t="s">
        <v>4509</v>
      </c>
      <c r="W922" s="31" t="s">
        <v>4510</v>
      </c>
      <c r="X922" s="31" t="s">
        <v>64</v>
      </c>
      <c r="Y922" s="38">
        <v>7142430</v>
      </c>
    </row>
    <row r="923" spans="1:25" ht="90" x14ac:dyDescent="0.25">
      <c r="A923" s="39">
        <v>8357419</v>
      </c>
      <c r="B923" s="40" t="s">
        <v>52</v>
      </c>
      <c r="C923" s="41" t="s">
        <v>4511</v>
      </c>
      <c r="D923" s="40"/>
      <c r="E923" s="42" t="s">
        <v>4512</v>
      </c>
      <c r="F923" s="42" t="s">
        <v>316</v>
      </c>
      <c r="G923" s="42" t="s">
        <v>707</v>
      </c>
      <c r="H923" s="42" t="s">
        <v>91</v>
      </c>
      <c r="I923" s="42" t="s">
        <v>92</v>
      </c>
      <c r="J923" s="40" t="s">
        <v>106</v>
      </c>
      <c r="K923" s="43">
        <v>24474</v>
      </c>
      <c r="L923" s="43">
        <v>34801</v>
      </c>
      <c r="M923" s="40">
        <v>30</v>
      </c>
      <c r="N923" s="40" t="s">
        <v>2139</v>
      </c>
      <c r="O923" s="33" t="s">
        <v>229</v>
      </c>
      <c r="P923" s="34" t="e">
        <f>CONCATENATE([1]!Tabela_FREQUENCIA_05_01_12[[#This Row],[QUANTITATIVO]]," - ",[1]!Tabela_FREQUENCIA_05_01_12[[#This Row],[GERÊNCIA]])</f>
        <v>#REF!</v>
      </c>
      <c r="Q923" s="40">
        <v>469</v>
      </c>
      <c r="R923" s="40" t="s">
        <v>4513</v>
      </c>
      <c r="S923" s="44">
        <v>7687743814</v>
      </c>
      <c r="T923" s="45">
        <v>24922109</v>
      </c>
      <c r="U923" s="46">
        <v>976233061</v>
      </c>
      <c r="V923" s="42" t="s">
        <v>4514</v>
      </c>
      <c r="W923" s="42" t="s">
        <v>1754</v>
      </c>
      <c r="X923" s="42" t="s">
        <v>64</v>
      </c>
      <c r="Y923" s="47">
        <v>7135313</v>
      </c>
    </row>
    <row r="924" spans="1:25" ht="75" x14ac:dyDescent="0.25">
      <c r="A924" s="28">
        <v>11191107</v>
      </c>
      <c r="B924" s="29" t="s">
        <v>52</v>
      </c>
      <c r="C924" s="30" t="s">
        <v>4515</v>
      </c>
      <c r="D924" s="29"/>
      <c r="E924" s="31" t="s">
        <v>4516</v>
      </c>
      <c r="F924" s="31" t="s">
        <v>103</v>
      </c>
      <c r="G924" s="31" t="s">
        <v>136</v>
      </c>
      <c r="H924" s="31" t="s">
        <v>136</v>
      </c>
      <c r="I924" s="31" t="s">
        <v>115</v>
      </c>
      <c r="J924" s="29" t="s">
        <v>137</v>
      </c>
      <c r="K924" s="32">
        <v>21164</v>
      </c>
      <c r="L924" s="32">
        <v>35873</v>
      </c>
      <c r="M924" s="29">
        <v>30</v>
      </c>
      <c r="N924" s="29" t="s">
        <v>60</v>
      </c>
      <c r="O924" s="33" t="s">
        <v>103</v>
      </c>
      <c r="P924" s="34" t="e">
        <f>CONCATENATE([1]!Tabela_FREQUENCIA_05_01_12[[#This Row],[QUANTITATIVO]]," - ",[1]!Tabela_FREQUENCIA_05_01_12[[#This Row],[GERÊNCIA]])</f>
        <v>#REF!</v>
      </c>
      <c r="Q924" s="29">
        <v>579</v>
      </c>
      <c r="R924" s="29" t="s">
        <v>4517</v>
      </c>
      <c r="S924" s="35">
        <v>968267890</v>
      </c>
      <c r="T924" s="36">
        <v>20868417</v>
      </c>
      <c r="U924" s="37">
        <v>957384604</v>
      </c>
      <c r="V924" s="31" t="s">
        <v>4518</v>
      </c>
      <c r="W924" s="31" t="s">
        <v>499</v>
      </c>
      <c r="X924" s="31" t="s">
        <v>64</v>
      </c>
      <c r="Y924" s="38">
        <v>7052070</v>
      </c>
    </row>
    <row r="925" spans="1:25" ht="90" x14ac:dyDescent="0.25">
      <c r="A925" s="39">
        <v>5198628</v>
      </c>
      <c r="B925" s="40" t="s">
        <v>66</v>
      </c>
      <c r="C925" s="41" t="s">
        <v>4519</v>
      </c>
      <c r="D925" s="40"/>
      <c r="E925" s="42" t="s">
        <v>4520</v>
      </c>
      <c r="F925" s="42" t="s">
        <v>89</v>
      </c>
      <c r="G925" s="42" t="s">
        <v>502</v>
      </c>
      <c r="H925" s="42" t="s">
        <v>1010</v>
      </c>
      <c r="I925" s="42" t="s">
        <v>59</v>
      </c>
      <c r="J925" s="40" t="s">
        <v>137</v>
      </c>
      <c r="K925" s="43">
        <v>22631</v>
      </c>
      <c r="L925" s="43">
        <v>31562</v>
      </c>
      <c r="M925" s="40">
        <v>30</v>
      </c>
      <c r="N925" s="40" t="s">
        <v>508</v>
      </c>
      <c r="O925" s="33" t="s">
        <v>89</v>
      </c>
      <c r="P925" s="34" t="e">
        <f>CONCATENATE([1]!Tabela_FREQUENCIA_05_01_12[[#This Row],[QUANTITATIVO]]," - ",[1]!Tabela_FREQUENCIA_05_01_12[[#This Row],[GERÊNCIA]])</f>
        <v>#REF!</v>
      </c>
      <c r="Q925" s="40">
        <v>243</v>
      </c>
      <c r="R925" s="40">
        <v>10855502352</v>
      </c>
      <c r="S925" s="44">
        <v>26033469895</v>
      </c>
      <c r="T925" s="45">
        <v>24362352</v>
      </c>
      <c r="U925" s="46">
        <v>975226026</v>
      </c>
      <c r="V925" s="42" t="s">
        <v>4521</v>
      </c>
      <c r="W925" s="42" t="s">
        <v>1346</v>
      </c>
      <c r="X925" s="42" t="s">
        <v>64</v>
      </c>
      <c r="Y925" s="47">
        <v>7178560</v>
      </c>
    </row>
    <row r="926" spans="1:25" ht="90" x14ac:dyDescent="0.25">
      <c r="A926" s="28">
        <v>13427891</v>
      </c>
      <c r="B926" s="29" t="s">
        <v>38</v>
      </c>
      <c r="C926" s="30">
        <v>25379135</v>
      </c>
      <c r="D926" s="29" t="s">
        <v>66</v>
      </c>
      <c r="E926" s="31" t="s">
        <v>4522</v>
      </c>
      <c r="F926" s="31" t="s">
        <v>89</v>
      </c>
      <c r="G926" s="31" t="s">
        <v>597</v>
      </c>
      <c r="H926" s="31" t="s">
        <v>598</v>
      </c>
      <c r="I926" s="31" t="s">
        <v>59</v>
      </c>
      <c r="J926" s="29" t="s">
        <v>43</v>
      </c>
      <c r="K926" s="32">
        <v>26332</v>
      </c>
      <c r="L926" s="32">
        <v>39426</v>
      </c>
      <c r="M926" s="29">
        <v>30</v>
      </c>
      <c r="N926" s="29" t="s">
        <v>759</v>
      </c>
      <c r="O926" s="33" t="s">
        <v>89</v>
      </c>
      <c r="P926" s="34" t="e">
        <f>CONCATENATE([1]!Tabela_FREQUENCIA_05_01_12[[#This Row],[QUANTITATIVO]]," - ",[1]!Tabela_FREQUENCIA_05_01_12[[#This Row],[GERÊNCIA]])</f>
        <v>#REF!</v>
      </c>
      <c r="Q926" s="29">
        <v>685</v>
      </c>
      <c r="R926" s="29" t="s">
        <v>4523</v>
      </c>
      <c r="S926" s="35">
        <v>15650021805</v>
      </c>
      <c r="T926" s="36">
        <v>95418250</v>
      </c>
      <c r="U926" s="37">
        <v>968204965</v>
      </c>
      <c r="V926" s="31" t="s">
        <v>4524</v>
      </c>
      <c r="W926" s="31" t="s">
        <v>4525</v>
      </c>
      <c r="X926" s="31" t="s">
        <v>64</v>
      </c>
      <c r="Y926" s="38">
        <v>7179001</v>
      </c>
    </row>
    <row r="927" spans="1:25" ht="75" x14ac:dyDescent="0.25">
      <c r="A927" s="39">
        <v>9419470</v>
      </c>
      <c r="B927" s="40" t="s">
        <v>52</v>
      </c>
      <c r="C927" s="41" t="s">
        <v>4526</v>
      </c>
      <c r="D927" s="40" t="s">
        <v>206</v>
      </c>
      <c r="E927" s="42" t="s">
        <v>4527</v>
      </c>
      <c r="F927" s="42" t="s">
        <v>56</v>
      </c>
      <c r="G927" s="42" t="s">
        <v>350</v>
      </c>
      <c r="H927" s="42" t="s">
        <v>350</v>
      </c>
      <c r="I927" s="42" t="s">
        <v>167</v>
      </c>
      <c r="J927" s="40" t="s">
        <v>43</v>
      </c>
      <c r="K927" s="43">
        <v>18947</v>
      </c>
      <c r="L927" s="43">
        <v>34506</v>
      </c>
      <c r="M927" s="40">
        <v>30</v>
      </c>
      <c r="N927" s="40" t="s">
        <v>4001</v>
      </c>
      <c r="O927" s="33" t="s">
        <v>56</v>
      </c>
      <c r="P927" s="34" t="e">
        <f>CONCATENATE([1]!Tabela_FREQUENCIA_05_01_12[[#This Row],[QUANTITATIVO]]," - ",[1]!Tabela_FREQUENCIA_05_01_12[[#This Row],[GERÊNCIA]])</f>
        <v>#REF!</v>
      </c>
      <c r="Q927" s="40">
        <v>814</v>
      </c>
      <c r="R927" s="40" t="s">
        <v>4528</v>
      </c>
      <c r="S927" s="44">
        <v>13919705866</v>
      </c>
      <c r="T927" s="45">
        <v>64082845</v>
      </c>
      <c r="U927" s="46">
        <v>992594960</v>
      </c>
      <c r="V927" s="42" t="s">
        <v>4529</v>
      </c>
      <c r="W927" s="42" t="s">
        <v>1007</v>
      </c>
      <c r="X927" s="42" t="s">
        <v>64</v>
      </c>
      <c r="Y927" s="47"/>
    </row>
    <row r="928" spans="1:25" ht="150" x14ac:dyDescent="0.25">
      <c r="A928" s="58">
        <v>7247862</v>
      </c>
      <c r="B928" s="49" t="s">
        <v>52</v>
      </c>
      <c r="C928" s="50" t="s">
        <v>4530</v>
      </c>
      <c r="D928" s="49">
        <v>9</v>
      </c>
      <c r="E928" s="51" t="s">
        <v>4531</v>
      </c>
      <c r="F928" s="51" t="s">
        <v>56</v>
      </c>
      <c r="G928" s="51" t="s">
        <v>1343</v>
      </c>
      <c r="H928" s="51" t="s">
        <v>587</v>
      </c>
      <c r="I928" s="51" t="s">
        <v>588</v>
      </c>
      <c r="J928" s="49" t="s">
        <v>106</v>
      </c>
      <c r="K928" s="52">
        <v>20274</v>
      </c>
      <c r="L928" s="52">
        <v>32972</v>
      </c>
      <c r="M928" s="49">
        <v>40</v>
      </c>
      <c r="N928" s="49" t="s">
        <v>81</v>
      </c>
      <c r="O928" s="51" t="s">
        <v>71</v>
      </c>
      <c r="P928" s="53" t="e">
        <f>CONCATENATE([1]!Tabela_FREQUENCIA_05_01_12[[#This Row],[QUANTITATIVO]]," - ",[1]!Tabela_FREQUENCIA_05_01_12[[#This Row],[GERÊNCIA]])</f>
        <v>#REF!</v>
      </c>
      <c r="Q928" s="49">
        <v>590</v>
      </c>
      <c r="R928" s="49" t="s">
        <v>4532</v>
      </c>
      <c r="S928" s="54">
        <v>18762931873</v>
      </c>
      <c r="T928" s="55">
        <v>24532300</v>
      </c>
      <c r="U928" s="56">
        <v>959933321</v>
      </c>
      <c r="V928" s="51" t="s">
        <v>4533</v>
      </c>
      <c r="W928" s="51" t="s">
        <v>499</v>
      </c>
      <c r="X928" s="51" t="s">
        <v>64</v>
      </c>
      <c r="Y928" s="57">
        <v>7051130</v>
      </c>
    </row>
    <row r="929" spans="1:25" ht="120" x14ac:dyDescent="0.25">
      <c r="A929" s="59">
        <v>12033560</v>
      </c>
      <c r="B929" s="60" t="s">
        <v>66</v>
      </c>
      <c r="C929" s="61" t="s">
        <v>4534</v>
      </c>
      <c r="D929" s="60"/>
      <c r="E929" s="62" t="s">
        <v>4535</v>
      </c>
      <c r="F929" s="62" t="s">
        <v>89</v>
      </c>
      <c r="G929" s="62"/>
      <c r="H929" s="62" t="s">
        <v>171</v>
      </c>
      <c r="I929" s="62" t="s">
        <v>80</v>
      </c>
      <c r="J929" s="60" t="s">
        <v>137</v>
      </c>
      <c r="K929" s="63">
        <v>22196</v>
      </c>
      <c r="L929" s="63">
        <v>37047</v>
      </c>
      <c r="M929" s="60">
        <v>30</v>
      </c>
      <c r="N929" s="60" t="s">
        <v>93</v>
      </c>
      <c r="O929" s="62" t="s">
        <v>426</v>
      </c>
      <c r="P929" s="64" t="e">
        <f>CONCATENATE([1]!Tabela_FREQUENCIA_05_01_12[[#This Row],[QUANTITATIVO]]," - ",[1]!Tabela_FREQUENCIA_05_01_12[[#This Row],[GERÊNCIA]])</f>
        <v>#REF!</v>
      </c>
      <c r="Q929" s="60">
        <v>865</v>
      </c>
      <c r="R929" s="60" t="s">
        <v>4536</v>
      </c>
      <c r="S929" s="65">
        <v>16885093807</v>
      </c>
      <c r="T929" s="66">
        <v>25841247</v>
      </c>
      <c r="U929" s="67">
        <v>989769622</v>
      </c>
      <c r="V929" s="62" t="s">
        <v>4537</v>
      </c>
      <c r="W929" s="62" t="s">
        <v>3077</v>
      </c>
      <c r="X929" s="62" t="s">
        <v>142</v>
      </c>
      <c r="Y929" s="68">
        <v>8080650</v>
      </c>
    </row>
    <row r="930" spans="1:25" ht="105" x14ac:dyDescent="0.25">
      <c r="A930" s="79">
        <v>9882844</v>
      </c>
      <c r="B930" s="80" t="s">
        <v>38</v>
      </c>
      <c r="C930" s="81" t="s">
        <v>4538</v>
      </c>
      <c r="D930" s="80" t="s">
        <v>36</v>
      </c>
      <c r="E930" s="82" t="s">
        <v>4539</v>
      </c>
      <c r="F930" s="82" t="s">
        <v>89</v>
      </c>
      <c r="G930" s="82" t="s">
        <v>851</v>
      </c>
      <c r="H930" s="82" t="s">
        <v>91</v>
      </c>
      <c r="I930" s="82" t="s">
        <v>92</v>
      </c>
      <c r="J930" s="80" t="s">
        <v>137</v>
      </c>
      <c r="K930" s="83">
        <v>20029</v>
      </c>
      <c r="L930" s="83">
        <v>35228</v>
      </c>
      <c r="M930" s="80">
        <v>30</v>
      </c>
      <c r="N930" s="80" t="s">
        <v>93</v>
      </c>
      <c r="O930" s="82" t="s">
        <v>1836</v>
      </c>
      <c r="P930" s="84" t="e">
        <f>CONCATENATE([1]!Tabela_FREQUENCIA_05_01_12[[#This Row],[QUANTITATIVO]]," - ",[1]!Tabela_FREQUENCIA_05_01_12[[#This Row],[GERÊNCIA]])</f>
        <v>#REF!</v>
      </c>
      <c r="Q930" s="80">
        <v>571</v>
      </c>
      <c r="R930" s="80" t="s">
        <v>4540</v>
      </c>
      <c r="S930" s="85">
        <v>355701804</v>
      </c>
      <c r="T930" s="86">
        <v>24311364</v>
      </c>
      <c r="U930" s="87">
        <v>975046385</v>
      </c>
      <c r="V930" s="82" t="s">
        <v>4541</v>
      </c>
      <c r="W930" s="82" t="s">
        <v>4542</v>
      </c>
      <c r="X930" s="82" t="s">
        <v>64</v>
      </c>
      <c r="Y930" s="88">
        <v>7270020</v>
      </c>
    </row>
    <row r="931" spans="1:25" ht="105" x14ac:dyDescent="0.25">
      <c r="A931" s="48">
        <v>7168457</v>
      </c>
      <c r="B931" s="49" t="s">
        <v>175</v>
      </c>
      <c r="C931" s="50" t="s">
        <v>4543</v>
      </c>
      <c r="D931" s="49" t="s">
        <v>49</v>
      </c>
      <c r="E931" s="51" t="s">
        <v>4544</v>
      </c>
      <c r="F931" s="51" t="s">
        <v>89</v>
      </c>
      <c r="G931" s="51" t="s">
        <v>502</v>
      </c>
      <c r="H931" s="51" t="s">
        <v>502</v>
      </c>
      <c r="I931" s="51" t="s">
        <v>59</v>
      </c>
      <c r="J931" s="49" t="s">
        <v>43</v>
      </c>
      <c r="K931" s="52">
        <v>19057</v>
      </c>
      <c r="L931" s="52">
        <v>35496</v>
      </c>
      <c r="M931" s="49">
        <v>30</v>
      </c>
      <c r="N931" s="49"/>
      <c r="O931" s="51" t="s">
        <v>489</v>
      </c>
      <c r="P931" s="53" t="e">
        <f>CONCATENATE([1]!Tabela_FREQUENCIA_05_01_12[[#This Row],[QUANTITATIVO]]," - ",[1]!Tabela_FREQUENCIA_05_01_12[[#This Row],[GERÊNCIA]])</f>
        <v>#REF!</v>
      </c>
      <c r="Q931" s="49">
        <v>664</v>
      </c>
      <c r="R931" s="49" t="s">
        <v>4545</v>
      </c>
      <c r="S931" s="54">
        <v>67470939849</v>
      </c>
      <c r="T931" s="55">
        <v>34291025</v>
      </c>
      <c r="U931" s="56"/>
      <c r="V931" s="51" t="s">
        <v>4546</v>
      </c>
      <c r="W931" s="51" t="s">
        <v>4547</v>
      </c>
      <c r="X931" s="51" t="s">
        <v>4548</v>
      </c>
      <c r="Y931" s="57">
        <v>11740000</v>
      </c>
    </row>
    <row r="932" spans="1:25" ht="105" x14ac:dyDescent="0.25">
      <c r="A932" s="120"/>
      <c r="B932" s="121"/>
      <c r="C932" s="122" t="s">
        <v>4549</v>
      </c>
      <c r="D932" s="121"/>
      <c r="E932" s="123" t="s">
        <v>4550</v>
      </c>
      <c r="F932" s="123" t="s">
        <v>4551</v>
      </c>
      <c r="G932" s="123"/>
      <c r="H932" s="123" t="s">
        <v>68</v>
      </c>
      <c r="I932" s="123" t="s">
        <v>69</v>
      </c>
      <c r="J932" s="121" t="s">
        <v>1670</v>
      </c>
      <c r="K932" s="124">
        <v>22651</v>
      </c>
      <c r="L932" s="124">
        <v>39239</v>
      </c>
      <c r="M932" s="121">
        <v>30</v>
      </c>
      <c r="N932" s="121" t="s">
        <v>405</v>
      </c>
      <c r="O932" s="123" t="s">
        <v>4552</v>
      </c>
      <c r="P932" s="125" t="e">
        <f>CONCATENATE([1]!Tabela_FREQUENCIA_05_01_12[[#This Row],[QUANTITATIVO]]," - ",[1]!Tabela_FREQUENCIA_05_01_12[[#This Row],[GERÊNCIA]])</f>
        <v>#REF!</v>
      </c>
      <c r="Q932" s="121"/>
      <c r="R932" s="121"/>
      <c r="S932" s="126">
        <v>2735759881</v>
      </c>
      <c r="T932" s="127"/>
      <c r="U932" s="128"/>
      <c r="V932" s="123"/>
      <c r="W932" s="123"/>
      <c r="X932" s="123"/>
      <c r="Y932" s="129"/>
    </row>
    <row r="933" spans="1:25" ht="105" x14ac:dyDescent="0.25">
      <c r="A933" s="39">
        <v>7246468</v>
      </c>
      <c r="B933" s="40" t="s">
        <v>52</v>
      </c>
      <c r="C933" s="41" t="s">
        <v>4553</v>
      </c>
      <c r="D933" s="40" t="s">
        <v>49</v>
      </c>
      <c r="E933" s="42" t="s">
        <v>4554</v>
      </c>
      <c r="F933" s="42" t="s">
        <v>56</v>
      </c>
      <c r="G933" s="42" t="s">
        <v>4555</v>
      </c>
      <c r="H933" s="42" t="s">
        <v>124</v>
      </c>
      <c r="I933" s="42" t="s">
        <v>80</v>
      </c>
      <c r="J933" s="40" t="s">
        <v>106</v>
      </c>
      <c r="K933" s="43">
        <v>22791</v>
      </c>
      <c r="L933" s="43">
        <v>32958</v>
      </c>
      <c r="M933" s="40">
        <v>40</v>
      </c>
      <c r="N933" s="40" t="s">
        <v>93</v>
      </c>
      <c r="O933" s="33" t="s">
        <v>56</v>
      </c>
      <c r="P933" s="34" t="e">
        <f>CONCATENATE([1]!Tabela_FREQUENCIA_05_01_12[[#This Row],[QUANTITATIVO]]," - ",[1]!Tabela_FREQUENCIA_05_01_12[[#This Row],[GERÊNCIA]])</f>
        <v>#REF!</v>
      </c>
      <c r="Q933" s="40">
        <v>116</v>
      </c>
      <c r="R933" s="40" t="s">
        <v>4556</v>
      </c>
      <c r="S933" s="44">
        <v>2755485892</v>
      </c>
      <c r="T933" s="45">
        <v>28686356</v>
      </c>
      <c r="U933" s="46">
        <v>960218186</v>
      </c>
      <c r="V933" s="42" t="s">
        <v>4557</v>
      </c>
      <c r="W933" s="42" t="s">
        <v>4558</v>
      </c>
      <c r="X933" s="42" t="s">
        <v>64</v>
      </c>
      <c r="Y933" s="47">
        <v>7124548</v>
      </c>
    </row>
    <row r="934" spans="1:25" ht="90" x14ac:dyDescent="0.25">
      <c r="A934" s="28">
        <v>7739461</v>
      </c>
      <c r="B934" s="29" t="s">
        <v>66</v>
      </c>
      <c r="C934" s="30" t="s">
        <v>4559</v>
      </c>
      <c r="D934" s="29" t="s">
        <v>206</v>
      </c>
      <c r="E934" s="31" t="s">
        <v>4560</v>
      </c>
      <c r="F934" s="31" t="s">
        <v>56</v>
      </c>
      <c r="G934" s="31" t="s">
        <v>152</v>
      </c>
      <c r="H934" s="31" t="s">
        <v>124</v>
      </c>
      <c r="I934" s="31" t="s">
        <v>92</v>
      </c>
      <c r="J934" s="29" t="s">
        <v>43</v>
      </c>
      <c r="K934" s="32">
        <v>21193</v>
      </c>
      <c r="L934" s="32">
        <v>33450</v>
      </c>
      <c r="M934" s="29">
        <v>40</v>
      </c>
      <c r="N934" s="29" t="s">
        <v>484</v>
      </c>
      <c r="O934" s="33" t="s">
        <v>56</v>
      </c>
      <c r="P934" s="34" t="e">
        <f>CONCATENATE([1]!Tabela_FREQUENCIA_05_01_12[[#This Row],[QUANTITATIVO]]," - ",[1]!Tabela_FREQUENCIA_05_01_12[[#This Row],[GERÊNCIA]])</f>
        <v>#REF!</v>
      </c>
      <c r="Q934" s="29">
        <v>228</v>
      </c>
      <c r="R934" s="29" t="s">
        <v>4561</v>
      </c>
      <c r="S934" s="35">
        <v>16917917842</v>
      </c>
      <c r="T934" s="36">
        <v>24564304</v>
      </c>
      <c r="U934" s="37"/>
      <c r="V934" s="31" t="s">
        <v>4562</v>
      </c>
      <c r="W934" s="31" t="s">
        <v>4563</v>
      </c>
      <c r="X934" s="31" t="s">
        <v>64</v>
      </c>
      <c r="Y934" s="38">
        <v>7115350</v>
      </c>
    </row>
    <row r="935" spans="1:25" ht="90" x14ac:dyDescent="0.25">
      <c r="A935" s="39">
        <v>13458929</v>
      </c>
      <c r="B935" s="40" t="s">
        <v>175</v>
      </c>
      <c r="C935" s="41" t="s">
        <v>4564</v>
      </c>
      <c r="D935" s="40" t="s">
        <v>76</v>
      </c>
      <c r="E935" s="42" t="s">
        <v>4565</v>
      </c>
      <c r="F935" s="42" t="s">
        <v>220</v>
      </c>
      <c r="G935" s="42" t="s">
        <v>1864</v>
      </c>
      <c r="H935" s="42" t="s">
        <v>605</v>
      </c>
      <c r="I935" s="42" t="s">
        <v>69</v>
      </c>
      <c r="J935" s="40" t="s">
        <v>43</v>
      </c>
      <c r="K935" s="43">
        <v>26998</v>
      </c>
      <c r="L935" s="43">
        <v>40493</v>
      </c>
      <c r="M935" s="40">
        <v>30</v>
      </c>
      <c r="N935" s="40" t="s">
        <v>60</v>
      </c>
      <c r="O935" s="33" t="s">
        <v>220</v>
      </c>
      <c r="P935" s="34" t="e">
        <f>CONCATENATE([1]!Tabela_FREQUENCIA_05_01_12[[#This Row],[QUANTITATIVO]]," - ",[1]!Tabela_FREQUENCIA_05_01_12[[#This Row],[GERÊNCIA]])</f>
        <v>#REF!</v>
      </c>
      <c r="Q935" s="40">
        <v>1021</v>
      </c>
      <c r="R935" s="40" t="s">
        <v>4566</v>
      </c>
      <c r="S935" s="44">
        <v>18489829845</v>
      </c>
      <c r="T935" s="45">
        <v>20875771</v>
      </c>
      <c r="U935" s="46">
        <v>969546445</v>
      </c>
      <c r="V935" s="42" t="s">
        <v>4567</v>
      </c>
      <c r="W935" s="42" t="s">
        <v>396</v>
      </c>
      <c r="X935" s="42" t="s">
        <v>64</v>
      </c>
      <c r="Y935" s="47">
        <v>7152540</v>
      </c>
    </row>
    <row r="936" spans="1:25" ht="150" x14ac:dyDescent="0.25">
      <c r="A936" s="28">
        <v>7012767</v>
      </c>
      <c r="B936" s="29" t="s">
        <v>175</v>
      </c>
      <c r="C936" s="30" t="s">
        <v>4568</v>
      </c>
      <c r="D936" s="29" t="s">
        <v>49</v>
      </c>
      <c r="E936" s="31" t="s">
        <v>4569</v>
      </c>
      <c r="F936" s="31" t="s">
        <v>673</v>
      </c>
      <c r="G936" s="31" t="s">
        <v>671</v>
      </c>
      <c r="H936" s="31" t="s">
        <v>671</v>
      </c>
      <c r="I936" s="31" t="s">
        <v>588</v>
      </c>
      <c r="J936" s="29" t="s">
        <v>137</v>
      </c>
      <c r="K936" s="32">
        <v>20135</v>
      </c>
      <c r="L936" s="32">
        <v>35340</v>
      </c>
      <c r="M936" s="29">
        <v>30</v>
      </c>
      <c r="N936" s="29" t="s">
        <v>4570</v>
      </c>
      <c r="O936" s="33" t="s">
        <v>673</v>
      </c>
      <c r="P936" s="34" t="e">
        <f>CONCATENATE([1]!Tabela_FREQUENCIA_05_01_12[[#This Row],[QUANTITATIVO]]," - ",[1]!Tabela_FREQUENCIA_05_01_12[[#This Row],[GERÊNCIA]])</f>
        <v>#REF!</v>
      </c>
      <c r="Q936" s="29">
        <v>203</v>
      </c>
      <c r="R936" s="29" t="s">
        <v>4571</v>
      </c>
      <c r="S936" s="35">
        <v>80522017800</v>
      </c>
      <c r="T936" s="36"/>
      <c r="U936" s="37">
        <v>972245165</v>
      </c>
      <c r="V936" s="31" t="s">
        <v>4572</v>
      </c>
      <c r="W936" s="31" t="s">
        <v>2032</v>
      </c>
      <c r="X936" s="31" t="s">
        <v>64</v>
      </c>
      <c r="Y936" s="38">
        <v>7121390</v>
      </c>
    </row>
    <row r="937" spans="1:25" ht="90" x14ac:dyDescent="0.25">
      <c r="A937" s="39">
        <v>15281899</v>
      </c>
      <c r="B937" s="40" t="s">
        <v>52</v>
      </c>
      <c r="C937" s="41" t="s">
        <v>4573</v>
      </c>
      <c r="D937" s="40" t="s">
        <v>76</v>
      </c>
      <c r="E937" s="42" t="s">
        <v>4574</v>
      </c>
      <c r="F937" s="42" t="s">
        <v>89</v>
      </c>
      <c r="G937" s="42" t="s">
        <v>707</v>
      </c>
      <c r="H937" s="42" t="s">
        <v>91</v>
      </c>
      <c r="I937" s="42" t="s">
        <v>92</v>
      </c>
      <c r="J937" s="40" t="s">
        <v>43</v>
      </c>
      <c r="K937" s="43">
        <v>24332</v>
      </c>
      <c r="L937" s="43">
        <v>40878</v>
      </c>
      <c r="M937" s="40">
        <v>30</v>
      </c>
      <c r="N937" s="40" t="s">
        <v>81</v>
      </c>
      <c r="O937" s="33" t="s">
        <v>89</v>
      </c>
      <c r="P937" s="34" t="e">
        <f>CONCATENATE([1]!Tabela_FREQUENCIA_05_01_12[[#This Row],[QUANTITATIVO]]," - ",[1]!Tabela_FREQUENCIA_05_01_12[[#This Row],[GERÊNCIA]])</f>
        <v>#REF!</v>
      </c>
      <c r="Q937" s="40">
        <v>1134</v>
      </c>
      <c r="R937" s="40" t="s">
        <v>4575</v>
      </c>
      <c r="S937" s="44">
        <v>17344749807</v>
      </c>
      <c r="T937" s="45">
        <v>49620865</v>
      </c>
      <c r="U937" s="46">
        <v>960712668</v>
      </c>
      <c r="V937" s="42" t="s">
        <v>4576</v>
      </c>
      <c r="W937" s="42" t="s">
        <v>2511</v>
      </c>
      <c r="X937" s="42" t="s">
        <v>64</v>
      </c>
      <c r="Y937" s="47">
        <v>7056060</v>
      </c>
    </row>
    <row r="938" spans="1:25" ht="60" x14ac:dyDescent="0.25">
      <c r="A938" s="28">
        <v>10017914</v>
      </c>
      <c r="B938" s="29" t="s">
        <v>38</v>
      </c>
      <c r="C938" s="30" t="s">
        <v>4577</v>
      </c>
      <c r="D938" s="29" t="s">
        <v>121</v>
      </c>
      <c r="E938" s="31" t="s">
        <v>4578</v>
      </c>
      <c r="F938" s="31" t="s">
        <v>330</v>
      </c>
      <c r="G938" s="31" t="s">
        <v>331</v>
      </c>
      <c r="H938" s="31" t="s">
        <v>283</v>
      </c>
      <c r="I938" s="31" t="s">
        <v>115</v>
      </c>
      <c r="J938" s="29" t="s">
        <v>137</v>
      </c>
      <c r="K938" s="32">
        <v>23116</v>
      </c>
      <c r="L938" s="32">
        <v>35692</v>
      </c>
      <c r="M938" s="29">
        <v>20</v>
      </c>
      <c r="N938" s="29" t="s">
        <v>81</v>
      </c>
      <c r="O938" s="33" t="s">
        <v>330</v>
      </c>
      <c r="P938" s="34" t="e">
        <f>CONCATENATE([1]!Tabela_FREQUENCIA_05_01_12[[#This Row],[QUANTITATIVO]]," - ",[1]!Tabela_FREQUENCIA_05_01_12[[#This Row],[GERÊNCIA]])</f>
        <v>#REF!</v>
      </c>
      <c r="Q938" s="29">
        <v>224</v>
      </c>
      <c r="R938" s="29" t="s">
        <v>4579</v>
      </c>
      <c r="S938" s="35">
        <v>6028074845</v>
      </c>
      <c r="T938" s="36">
        <v>49656500</v>
      </c>
      <c r="U938" s="37">
        <v>999278400</v>
      </c>
      <c r="V938" s="31" t="s">
        <v>4580</v>
      </c>
      <c r="W938" s="31" t="s">
        <v>156</v>
      </c>
      <c r="X938" s="31" t="s">
        <v>64</v>
      </c>
      <c r="Y938" s="38">
        <v>7051080</v>
      </c>
    </row>
    <row r="939" spans="1:25" ht="75" x14ac:dyDescent="0.25">
      <c r="A939" s="39">
        <v>15781252</v>
      </c>
      <c r="B939" s="40" t="s">
        <v>52</v>
      </c>
      <c r="C939" s="41" t="s">
        <v>4581</v>
      </c>
      <c r="D939" s="40" t="s">
        <v>101</v>
      </c>
      <c r="E939" s="42" t="s">
        <v>4582</v>
      </c>
      <c r="F939" s="42" t="s">
        <v>113</v>
      </c>
      <c r="G939" s="42" t="s">
        <v>114</v>
      </c>
      <c r="H939" s="42" t="s">
        <v>114</v>
      </c>
      <c r="I939" s="42" t="s">
        <v>115</v>
      </c>
      <c r="J939" s="40" t="s">
        <v>43</v>
      </c>
      <c r="K939" s="43">
        <v>32334</v>
      </c>
      <c r="L939" s="43">
        <v>41234</v>
      </c>
      <c r="M939" s="40">
        <v>20</v>
      </c>
      <c r="N939" s="40" t="s">
        <v>4583</v>
      </c>
      <c r="O939" s="33" t="s">
        <v>113</v>
      </c>
      <c r="P939" s="34" t="e">
        <f>CONCATENATE([1]!Tabela_FREQUENCIA_05_01_12[[#This Row],[QUANTITATIVO]]," - ",[1]!Tabela_FREQUENCIA_05_01_12[[#This Row],[GERÊNCIA]])</f>
        <v>#REF!</v>
      </c>
      <c r="Q939" s="40">
        <v>28</v>
      </c>
      <c r="R939" s="40" t="s">
        <v>4584</v>
      </c>
      <c r="S939" s="44">
        <v>36589453896</v>
      </c>
      <c r="T939" s="45">
        <v>24717658</v>
      </c>
      <c r="U939" s="46" t="s">
        <v>4585</v>
      </c>
      <c r="V939" s="42" t="s">
        <v>4586</v>
      </c>
      <c r="W939" s="42" t="s">
        <v>396</v>
      </c>
      <c r="X939" s="42" t="s">
        <v>64</v>
      </c>
      <c r="Y939" s="47">
        <v>7152030</v>
      </c>
    </row>
    <row r="940" spans="1:25" ht="150" x14ac:dyDescent="0.25">
      <c r="A940" s="28">
        <v>11939930</v>
      </c>
      <c r="B940" s="29" t="s">
        <v>36</v>
      </c>
      <c r="C940" s="30" t="s">
        <v>4587</v>
      </c>
      <c r="D940" s="29" t="s">
        <v>52</v>
      </c>
      <c r="E940" s="31" t="s">
        <v>4588</v>
      </c>
      <c r="F940" s="31" t="s">
        <v>268</v>
      </c>
      <c r="G940" s="31" t="s">
        <v>171</v>
      </c>
      <c r="H940" s="31" t="s">
        <v>171</v>
      </c>
      <c r="I940" s="31" t="s">
        <v>80</v>
      </c>
      <c r="J940" s="29" t="s">
        <v>43</v>
      </c>
      <c r="K940" s="32">
        <v>25277</v>
      </c>
      <c r="L940" s="32">
        <v>37732</v>
      </c>
      <c r="M940" s="29">
        <v>24</v>
      </c>
      <c r="N940" s="29" t="s">
        <v>4589</v>
      </c>
      <c r="O940" s="33" t="s">
        <v>268</v>
      </c>
      <c r="P940" s="34" t="e">
        <f>CONCATENATE([1]!Tabela_FREQUENCIA_05_01_12[[#This Row],[QUANTITATIVO]]," - ",[1]!Tabela_FREQUENCIA_05_01_12[[#This Row],[GERÊNCIA]])</f>
        <v>#REF!</v>
      </c>
      <c r="Q940" s="29">
        <v>327</v>
      </c>
      <c r="R940" s="29" t="s">
        <v>4590</v>
      </c>
      <c r="S940" s="35">
        <v>15120504825</v>
      </c>
      <c r="T940" s="36"/>
      <c r="U940" s="37">
        <v>996114482</v>
      </c>
      <c r="V940" s="31" t="s">
        <v>4591</v>
      </c>
      <c r="W940" s="31" t="s">
        <v>4592</v>
      </c>
      <c r="X940" s="31" t="s">
        <v>48</v>
      </c>
      <c r="Y940" s="38">
        <v>7600000</v>
      </c>
    </row>
    <row r="941" spans="1:25" ht="90" x14ac:dyDescent="0.25">
      <c r="A941" s="39">
        <v>10275150</v>
      </c>
      <c r="B941" s="40" t="s">
        <v>38</v>
      </c>
      <c r="C941" s="41" t="s">
        <v>4593</v>
      </c>
      <c r="D941" s="40" t="s">
        <v>52</v>
      </c>
      <c r="E941" s="42" t="s">
        <v>4594</v>
      </c>
      <c r="F941" s="42" t="s">
        <v>56</v>
      </c>
      <c r="G941" s="42" t="s">
        <v>492</v>
      </c>
      <c r="H941" s="42" t="s">
        <v>393</v>
      </c>
      <c r="I941" s="42" t="s">
        <v>69</v>
      </c>
      <c r="J941" s="40" t="s">
        <v>43</v>
      </c>
      <c r="K941" s="43">
        <v>25036</v>
      </c>
      <c r="L941" s="43">
        <v>38517</v>
      </c>
      <c r="M941" s="40">
        <v>40</v>
      </c>
      <c r="N941" s="40" t="s">
        <v>81</v>
      </c>
      <c r="O941" s="33" t="s">
        <v>56</v>
      </c>
      <c r="P941" s="34" t="e">
        <f>CONCATENATE([1]!Tabela_FREQUENCIA_05_01_12[[#This Row],[QUANTITATIVO]]," - ",[1]!Tabela_FREQUENCIA_05_01_12[[#This Row],[GERÊNCIA]])</f>
        <v>#REF!</v>
      </c>
      <c r="Q941" s="40">
        <v>539</v>
      </c>
      <c r="R941" s="40" t="s">
        <v>4595</v>
      </c>
      <c r="S941" s="44">
        <v>10076588866</v>
      </c>
      <c r="T941" s="45">
        <v>20483992</v>
      </c>
      <c r="U941" s="46">
        <v>947262933</v>
      </c>
      <c r="V941" s="42" t="s">
        <v>4596</v>
      </c>
      <c r="W941" s="42" t="s">
        <v>1912</v>
      </c>
      <c r="X941" s="42" t="s">
        <v>142</v>
      </c>
      <c r="Y941" s="47">
        <v>8235770</v>
      </c>
    </row>
    <row r="942" spans="1:25" ht="75" x14ac:dyDescent="0.25">
      <c r="A942" s="98">
        <v>6919285</v>
      </c>
      <c r="B942" s="99" t="s">
        <v>38</v>
      </c>
      <c r="C942" s="100" t="s">
        <v>4597</v>
      </c>
      <c r="D942" s="99"/>
      <c r="E942" s="101" t="s">
        <v>4598</v>
      </c>
      <c r="F942" s="101" t="s">
        <v>197</v>
      </c>
      <c r="G942" s="31" t="s">
        <v>184</v>
      </c>
      <c r="H942" s="31" t="s">
        <v>114</v>
      </c>
      <c r="I942" s="101" t="s">
        <v>115</v>
      </c>
      <c r="J942" s="99" t="s">
        <v>43</v>
      </c>
      <c r="K942" s="32">
        <v>22202</v>
      </c>
      <c r="L942" s="32">
        <v>33842</v>
      </c>
      <c r="M942" s="99">
        <v>20</v>
      </c>
      <c r="N942" s="99" t="s">
        <v>4599</v>
      </c>
      <c r="O942" s="94" t="s">
        <v>197</v>
      </c>
      <c r="P942" s="95" t="e">
        <f>CONCATENATE([1]!Tabela_FREQUENCIA_05_01_12[[#This Row],[QUANTITATIVO]]," - ",[1]!Tabela_FREQUENCIA_05_01_12[[#This Row],[GERÊNCIA]])</f>
        <v>#REF!</v>
      </c>
      <c r="Q942" s="29">
        <v>343</v>
      </c>
      <c r="R942" s="29" t="s">
        <v>4600</v>
      </c>
      <c r="S942" s="35">
        <v>6357790800</v>
      </c>
      <c r="T942" s="36">
        <v>38575117</v>
      </c>
      <c r="U942" s="37">
        <v>999490478</v>
      </c>
      <c r="V942" s="31" t="s">
        <v>4601</v>
      </c>
      <c r="W942" s="31" t="s">
        <v>1464</v>
      </c>
      <c r="X942" s="31" t="s">
        <v>142</v>
      </c>
      <c r="Y942" s="38">
        <v>2531011</v>
      </c>
    </row>
    <row r="943" spans="1:25" ht="75" x14ac:dyDescent="0.25">
      <c r="A943" s="90">
        <v>6919285</v>
      </c>
      <c r="B943" s="91" t="s">
        <v>36</v>
      </c>
      <c r="C943" s="92" t="s">
        <v>4597</v>
      </c>
      <c r="D943" s="91" t="s">
        <v>4602</v>
      </c>
      <c r="E943" s="93" t="s">
        <v>4603</v>
      </c>
      <c r="F943" s="93" t="s">
        <v>40</v>
      </c>
      <c r="G943" s="42" t="s">
        <v>184</v>
      </c>
      <c r="H943" s="42" t="s">
        <v>114</v>
      </c>
      <c r="I943" s="93" t="s">
        <v>115</v>
      </c>
      <c r="J943" s="40" t="s">
        <v>137</v>
      </c>
      <c r="K943" s="43">
        <v>22202</v>
      </c>
      <c r="L943" s="43">
        <v>35055</v>
      </c>
      <c r="M943" s="91">
        <v>20</v>
      </c>
      <c r="N943" s="91" t="s">
        <v>4604</v>
      </c>
      <c r="O943" s="94" t="s">
        <v>40</v>
      </c>
      <c r="P943" s="95" t="e">
        <f>CONCATENATE([1]!Tabela_FREQUENCIA_05_01_12[[#This Row],[QUANTITATIVO]]," - ",[1]!Tabela_FREQUENCIA_05_01_12[[#This Row],[GERÊNCIA]])</f>
        <v>#REF!</v>
      </c>
      <c r="Q943" s="40">
        <v>464</v>
      </c>
      <c r="R943" s="40" t="s">
        <v>4600</v>
      </c>
      <c r="S943" s="44">
        <v>6357790800</v>
      </c>
      <c r="T943" s="45">
        <v>38575117</v>
      </c>
      <c r="U943" s="46">
        <v>999490478</v>
      </c>
      <c r="V943" s="42" t="s">
        <v>4601</v>
      </c>
      <c r="W943" s="42" t="s">
        <v>1464</v>
      </c>
      <c r="X943" s="42" t="s">
        <v>142</v>
      </c>
      <c r="Y943" s="47">
        <v>2531011</v>
      </c>
    </row>
    <row r="944" spans="1:25" ht="90" x14ac:dyDescent="0.25">
      <c r="A944" s="28">
        <v>11457934</v>
      </c>
      <c r="B944" s="29" t="s">
        <v>52</v>
      </c>
      <c r="C944" s="30" t="s">
        <v>4605</v>
      </c>
      <c r="D944" s="29" t="s">
        <v>76</v>
      </c>
      <c r="E944" s="31" t="s">
        <v>4606</v>
      </c>
      <c r="F944" s="31" t="s">
        <v>89</v>
      </c>
      <c r="G944" s="31" t="s">
        <v>208</v>
      </c>
      <c r="H944" s="31" t="s">
        <v>91</v>
      </c>
      <c r="I944" s="31" t="s">
        <v>92</v>
      </c>
      <c r="J944" s="29" t="s">
        <v>137</v>
      </c>
      <c r="K944" s="32">
        <v>23663</v>
      </c>
      <c r="L944" s="32">
        <v>36250</v>
      </c>
      <c r="M944" s="29">
        <v>30</v>
      </c>
      <c r="N944" s="29" t="s">
        <v>508</v>
      </c>
      <c r="O944" s="33" t="s">
        <v>89</v>
      </c>
      <c r="P944" s="34" t="e">
        <f>CONCATENATE([1]!Tabela_FREQUENCIA_05_01_12[[#This Row],[QUANTITATIVO]]," - ",[1]!Tabela_FREQUENCIA_05_01_12[[#This Row],[GERÊNCIA]])</f>
        <v>#REF!</v>
      </c>
      <c r="Q944" s="29">
        <v>720</v>
      </c>
      <c r="R944" s="29" t="s">
        <v>4607</v>
      </c>
      <c r="S944" s="35">
        <v>53232844634</v>
      </c>
      <c r="T944" s="36">
        <v>46573673</v>
      </c>
      <c r="U944" s="37">
        <v>963845920</v>
      </c>
      <c r="V944" s="31" t="s">
        <v>4608</v>
      </c>
      <c r="W944" s="31" t="s">
        <v>4609</v>
      </c>
      <c r="X944" s="31" t="s">
        <v>2305</v>
      </c>
      <c r="Y944" s="38">
        <v>7500000</v>
      </c>
    </row>
    <row r="945" spans="1:25" ht="75" x14ac:dyDescent="0.25">
      <c r="A945" s="39">
        <v>9336849</v>
      </c>
      <c r="B945" s="40" t="s">
        <v>52</v>
      </c>
      <c r="C945" s="41" t="s">
        <v>4610</v>
      </c>
      <c r="D945" s="40"/>
      <c r="E945" s="42" t="s">
        <v>4611</v>
      </c>
      <c r="F945" s="42" t="s">
        <v>56</v>
      </c>
      <c r="G945" s="42" t="s">
        <v>4417</v>
      </c>
      <c r="H945" s="42" t="s">
        <v>283</v>
      </c>
      <c r="I945" s="42" t="s">
        <v>115</v>
      </c>
      <c r="J945" s="40" t="s">
        <v>43</v>
      </c>
      <c r="K945" s="43">
        <v>22747</v>
      </c>
      <c r="L945" s="43">
        <v>34431</v>
      </c>
      <c r="M945" s="40">
        <v>40</v>
      </c>
      <c r="N945" s="40" t="s">
        <v>508</v>
      </c>
      <c r="O945" s="33" t="s">
        <v>56</v>
      </c>
      <c r="P945" s="34" t="e">
        <f>CONCATENATE([1]!Tabela_FREQUENCIA_05_01_12[[#This Row],[QUANTITATIVO]]," - ",[1]!Tabela_FREQUENCIA_05_01_12[[#This Row],[GERÊNCIA]])</f>
        <v>#REF!</v>
      </c>
      <c r="Q945" s="40">
        <v>815</v>
      </c>
      <c r="R945" s="40" t="s">
        <v>4612</v>
      </c>
      <c r="S945" s="44">
        <v>7501892822</v>
      </c>
      <c r="T945" s="45">
        <v>28041962</v>
      </c>
      <c r="U945" s="46">
        <v>982609063</v>
      </c>
      <c r="V945" s="42" t="s">
        <v>4613</v>
      </c>
      <c r="W945" s="42" t="s">
        <v>4614</v>
      </c>
      <c r="X945" s="42" t="s">
        <v>64</v>
      </c>
      <c r="Y945" s="47">
        <v>7062080</v>
      </c>
    </row>
    <row r="946" spans="1:25" ht="75" x14ac:dyDescent="0.25">
      <c r="A946" s="28">
        <v>7357382</v>
      </c>
      <c r="B946" s="29" t="s">
        <v>66</v>
      </c>
      <c r="C946" s="30" t="s">
        <v>4615</v>
      </c>
      <c r="D946" s="29" t="s">
        <v>54</v>
      </c>
      <c r="E946" s="31" t="s">
        <v>4616</v>
      </c>
      <c r="F946" s="31" t="s">
        <v>89</v>
      </c>
      <c r="G946" s="31" t="s">
        <v>376</v>
      </c>
      <c r="H946" s="31" t="s">
        <v>114</v>
      </c>
      <c r="I946" s="31" t="s">
        <v>115</v>
      </c>
      <c r="J946" s="29" t="s">
        <v>43</v>
      </c>
      <c r="K946" s="32">
        <v>21930</v>
      </c>
      <c r="L946" s="32">
        <v>35837</v>
      </c>
      <c r="M946" s="29">
        <v>30</v>
      </c>
      <c r="N946" s="29" t="s">
        <v>405</v>
      </c>
      <c r="O946" s="33" t="s">
        <v>89</v>
      </c>
      <c r="P946" s="34" t="e">
        <f>CONCATENATE([1]!Tabela_FREQUENCIA_05_01_12[[#This Row],[QUANTITATIVO]]," - ",[1]!Tabela_FREQUENCIA_05_01_12[[#This Row],[GERÊNCIA]])</f>
        <v>#REF!</v>
      </c>
      <c r="Q946" s="29">
        <v>656</v>
      </c>
      <c r="R946" s="29" t="s">
        <v>4617</v>
      </c>
      <c r="S946" s="35">
        <v>20568606434</v>
      </c>
      <c r="T946" s="36">
        <v>24011813</v>
      </c>
      <c r="U946" s="37">
        <v>976911914</v>
      </c>
      <c r="V946" s="31" t="s">
        <v>4618</v>
      </c>
      <c r="W946" s="31" t="s">
        <v>2607</v>
      </c>
      <c r="X946" s="31" t="s">
        <v>64</v>
      </c>
      <c r="Y946" s="38">
        <v>7140120</v>
      </c>
    </row>
    <row r="947" spans="1:25" ht="120" x14ac:dyDescent="0.25">
      <c r="A947" s="39">
        <v>16719918</v>
      </c>
      <c r="B947" s="40">
        <v>1</v>
      </c>
      <c r="C947" s="41">
        <v>30991386</v>
      </c>
      <c r="D947" s="40" t="s">
        <v>121</v>
      </c>
      <c r="E947" s="42" t="s">
        <v>4619</v>
      </c>
      <c r="F947" s="42" t="s">
        <v>78</v>
      </c>
      <c r="G947" s="42"/>
      <c r="H947" s="42"/>
      <c r="I947" s="42" t="s">
        <v>92</v>
      </c>
      <c r="J947" s="40" t="s">
        <v>43</v>
      </c>
      <c r="K947" s="43">
        <v>29207</v>
      </c>
      <c r="L947" s="43">
        <v>42563</v>
      </c>
      <c r="M947" s="41">
        <v>30</v>
      </c>
      <c r="N947" s="43" t="s">
        <v>81</v>
      </c>
      <c r="O947" s="33" t="s">
        <v>78</v>
      </c>
      <c r="P947" s="34" t="e">
        <f>CONCATENATE([1]!Tabela_FREQUENCIA_05_01_12[[#This Row],[QUANTITATIVO]]," - ",[1]!Tabela_FREQUENCIA_05_01_12[[#This Row],[GERÊNCIA]])</f>
        <v>#REF!</v>
      </c>
      <c r="Q947" s="41"/>
      <c r="R947" s="40">
        <v>12812367859</v>
      </c>
      <c r="S947" s="44">
        <v>28448610830</v>
      </c>
      <c r="T947" s="45"/>
      <c r="U947" s="46">
        <v>968160534</v>
      </c>
      <c r="V947" s="113" t="s">
        <v>4620</v>
      </c>
      <c r="W947" s="42" t="s">
        <v>608</v>
      </c>
      <c r="X947" s="42" t="s">
        <v>64</v>
      </c>
      <c r="Y947" s="47">
        <v>7020001</v>
      </c>
    </row>
    <row r="948" spans="1:25" ht="90" x14ac:dyDescent="0.25">
      <c r="A948" s="28">
        <v>10045363</v>
      </c>
      <c r="B948" s="29" t="s">
        <v>66</v>
      </c>
      <c r="C948" s="30" t="s">
        <v>4621</v>
      </c>
      <c r="D948" s="29"/>
      <c r="E948" s="31" t="s">
        <v>4622</v>
      </c>
      <c r="F948" s="31" t="s">
        <v>113</v>
      </c>
      <c r="G948" s="31" t="s">
        <v>184</v>
      </c>
      <c r="H948" s="31" t="s">
        <v>114</v>
      </c>
      <c r="I948" s="31" t="s">
        <v>115</v>
      </c>
      <c r="J948" s="29" t="s">
        <v>137</v>
      </c>
      <c r="K948" s="32">
        <v>24032</v>
      </c>
      <c r="L948" s="32">
        <v>35002</v>
      </c>
      <c r="M948" s="29">
        <v>20</v>
      </c>
      <c r="N948" s="29" t="s">
        <v>4623</v>
      </c>
      <c r="O948" s="33" t="s">
        <v>113</v>
      </c>
      <c r="P948" s="34" t="e">
        <f>CONCATENATE([1]!Tabela_FREQUENCIA_05_01_12[[#This Row],[QUANTITATIVO]]," - ",[1]!Tabela_FREQUENCIA_05_01_12[[#This Row],[GERÊNCIA]])</f>
        <v>#REF!</v>
      </c>
      <c r="Q948" s="29">
        <v>640</v>
      </c>
      <c r="R948" s="29" t="s">
        <v>4624</v>
      </c>
      <c r="S948" s="35">
        <v>40667588515</v>
      </c>
      <c r="T948" s="36">
        <v>20260294</v>
      </c>
      <c r="U948" s="37">
        <v>965225025</v>
      </c>
      <c r="V948" s="31" t="s">
        <v>4625</v>
      </c>
      <c r="W948" s="31" t="s">
        <v>4626</v>
      </c>
      <c r="X948" s="31" t="s">
        <v>142</v>
      </c>
      <c r="Y948" s="38">
        <v>8225271</v>
      </c>
    </row>
    <row r="949" spans="1:25" ht="75" x14ac:dyDescent="0.25">
      <c r="A949" s="39">
        <v>14969294</v>
      </c>
      <c r="B949" s="40" t="s">
        <v>52</v>
      </c>
      <c r="C949" s="41" t="s">
        <v>4627</v>
      </c>
      <c r="D949" s="40" t="s">
        <v>806</v>
      </c>
      <c r="E949" s="42" t="s">
        <v>4628</v>
      </c>
      <c r="F949" s="42" t="s">
        <v>268</v>
      </c>
      <c r="G949" s="42" t="s">
        <v>342</v>
      </c>
      <c r="H949" s="42" t="s">
        <v>343</v>
      </c>
      <c r="I949" s="42" t="s">
        <v>59</v>
      </c>
      <c r="J949" s="40" t="s">
        <v>43</v>
      </c>
      <c r="K949" s="43">
        <v>23425</v>
      </c>
      <c r="L949" s="43">
        <v>40532</v>
      </c>
      <c r="M949" s="40">
        <v>20</v>
      </c>
      <c r="N949" s="40" t="s">
        <v>2214</v>
      </c>
      <c r="O949" s="33" t="s">
        <v>268</v>
      </c>
      <c r="P949" s="34" t="e">
        <f>CONCATENATE([1]!Tabela_FREQUENCIA_05_01_12[[#This Row],[QUANTITATIVO]]," - ",[1]!Tabela_FREQUENCIA_05_01_12[[#This Row],[GERÊNCIA]])</f>
        <v>#REF!</v>
      </c>
      <c r="Q949" s="40">
        <v>661</v>
      </c>
      <c r="R949" s="40" t="s">
        <v>4629</v>
      </c>
      <c r="S949" s="44">
        <v>47091363604</v>
      </c>
      <c r="T949" s="45">
        <v>34312608</v>
      </c>
      <c r="U949" s="46" t="s">
        <v>4630</v>
      </c>
      <c r="V949" s="42" t="s">
        <v>4631</v>
      </c>
      <c r="W949" s="42" t="s">
        <v>4632</v>
      </c>
      <c r="X949" s="42" t="s">
        <v>4633</v>
      </c>
      <c r="Y949" s="47">
        <v>37600000</v>
      </c>
    </row>
    <row r="950" spans="1:25" ht="75" x14ac:dyDescent="0.25">
      <c r="A950" s="28">
        <v>14969294</v>
      </c>
      <c r="B950" s="29" t="s">
        <v>38</v>
      </c>
      <c r="C950" s="30" t="s">
        <v>4627</v>
      </c>
      <c r="D950" s="29" t="s">
        <v>573</v>
      </c>
      <c r="E950" s="31" t="s">
        <v>4634</v>
      </c>
      <c r="F950" s="31" t="s">
        <v>268</v>
      </c>
      <c r="G950" s="31" t="s">
        <v>342</v>
      </c>
      <c r="H950" s="31" t="s">
        <v>343</v>
      </c>
      <c r="I950" s="31" t="s">
        <v>59</v>
      </c>
      <c r="J950" s="29" t="s">
        <v>43</v>
      </c>
      <c r="K950" s="32">
        <v>23425</v>
      </c>
      <c r="L950" s="32">
        <v>41115</v>
      </c>
      <c r="M950" s="29">
        <v>20</v>
      </c>
      <c r="N950" s="29" t="s">
        <v>4635</v>
      </c>
      <c r="O950" s="33" t="s">
        <v>268</v>
      </c>
      <c r="P950" s="34" t="e">
        <f>CONCATENATE([1]!Tabela_FREQUENCIA_05_01_12[[#This Row],[QUANTITATIVO]]," - ",[1]!Tabela_FREQUENCIA_05_01_12[[#This Row],[GERÊNCIA]])</f>
        <v>#REF!</v>
      </c>
      <c r="Q950" s="29">
        <v>927</v>
      </c>
      <c r="R950" s="29" t="s">
        <v>4629</v>
      </c>
      <c r="S950" s="35">
        <v>47091363604</v>
      </c>
      <c r="T950" s="36">
        <v>34312608</v>
      </c>
      <c r="U950" s="37" t="s">
        <v>4630</v>
      </c>
      <c r="V950" s="31" t="s">
        <v>4631</v>
      </c>
      <c r="W950" s="31" t="s">
        <v>4632</v>
      </c>
      <c r="X950" s="31" t="s">
        <v>4633</v>
      </c>
      <c r="Y950" s="38">
        <v>37600000</v>
      </c>
    </row>
    <row r="951" spans="1:25" ht="90" x14ac:dyDescent="0.25">
      <c r="A951" s="39">
        <v>10436042</v>
      </c>
      <c r="B951" s="40" t="s">
        <v>38</v>
      </c>
      <c r="C951" s="41" t="s">
        <v>4636</v>
      </c>
      <c r="D951" s="40" t="s">
        <v>54</v>
      </c>
      <c r="E951" s="42" t="s">
        <v>4637</v>
      </c>
      <c r="F951" s="42" t="s">
        <v>229</v>
      </c>
      <c r="G951" s="42" t="s">
        <v>171</v>
      </c>
      <c r="H951" s="42" t="s">
        <v>171</v>
      </c>
      <c r="I951" s="42" t="s">
        <v>80</v>
      </c>
      <c r="J951" s="40" t="s">
        <v>43</v>
      </c>
      <c r="K951" s="43">
        <v>22867</v>
      </c>
      <c r="L951" s="43">
        <v>40380</v>
      </c>
      <c r="M951" s="40">
        <v>30</v>
      </c>
      <c r="N951" s="40" t="s">
        <v>93</v>
      </c>
      <c r="O951" s="33" t="s">
        <v>229</v>
      </c>
      <c r="P951" s="34" t="e">
        <f>CONCATENATE([1]!Tabela_FREQUENCIA_05_01_12[[#This Row],[QUANTITATIVO]]," - ",[1]!Tabela_FREQUENCIA_05_01_12[[#This Row],[GERÊNCIA]])</f>
        <v>#REF!</v>
      </c>
      <c r="Q951" s="40">
        <v>263</v>
      </c>
      <c r="R951" s="40" t="s">
        <v>4638</v>
      </c>
      <c r="S951" s="44">
        <v>2238379894</v>
      </c>
      <c r="T951" s="45">
        <v>42292060</v>
      </c>
      <c r="U951" s="46"/>
      <c r="V951" s="42" t="s">
        <v>4639</v>
      </c>
      <c r="W951" s="42" t="s">
        <v>1173</v>
      </c>
      <c r="X951" s="42" t="s">
        <v>64</v>
      </c>
      <c r="Y951" s="47">
        <v>7181200</v>
      </c>
    </row>
    <row r="952" spans="1:25" ht="90" x14ac:dyDescent="0.25">
      <c r="A952" s="28">
        <v>10545001</v>
      </c>
      <c r="B952" s="29" t="s">
        <v>66</v>
      </c>
      <c r="C952" s="30" t="s">
        <v>4640</v>
      </c>
      <c r="D952" s="29" t="s">
        <v>101</v>
      </c>
      <c r="E952" s="31" t="s">
        <v>4641</v>
      </c>
      <c r="F952" s="31" t="s">
        <v>89</v>
      </c>
      <c r="G952" s="31" t="s">
        <v>783</v>
      </c>
      <c r="H952" s="31" t="s">
        <v>783</v>
      </c>
      <c r="I952" s="31" t="s">
        <v>223</v>
      </c>
      <c r="J952" s="29" t="s">
        <v>137</v>
      </c>
      <c r="K952" s="32">
        <v>28145</v>
      </c>
      <c r="L952" s="32">
        <v>36347</v>
      </c>
      <c r="M952" s="29">
        <v>30</v>
      </c>
      <c r="N952" s="29" t="s">
        <v>60</v>
      </c>
      <c r="O952" s="33" t="s">
        <v>89</v>
      </c>
      <c r="P952" s="34" t="e">
        <f>CONCATENATE([1]!Tabela_FREQUENCIA_05_01_12[[#This Row],[QUANTITATIVO]]," - ",[1]!Tabela_FREQUENCIA_05_01_12[[#This Row],[GERÊNCIA]])</f>
        <v>#REF!</v>
      </c>
      <c r="Q952" s="29">
        <v>741</v>
      </c>
      <c r="R952" s="29" t="s">
        <v>4642</v>
      </c>
      <c r="S952" s="35">
        <v>18599245813</v>
      </c>
      <c r="T952" s="36">
        <v>24667414</v>
      </c>
      <c r="U952" s="37"/>
      <c r="V952" s="31" t="s">
        <v>4643</v>
      </c>
      <c r="W952" s="31" t="s">
        <v>554</v>
      </c>
      <c r="X952" s="31" t="s">
        <v>64</v>
      </c>
      <c r="Y952" s="38">
        <v>7161180</v>
      </c>
    </row>
    <row r="953" spans="1:25" ht="90" x14ac:dyDescent="0.25">
      <c r="A953" s="39">
        <v>7047733</v>
      </c>
      <c r="B953" s="40" t="s">
        <v>175</v>
      </c>
      <c r="C953" s="41" t="s">
        <v>4644</v>
      </c>
      <c r="D953" s="40" t="s">
        <v>121</v>
      </c>
      <c r="E953" s="42" t="s">
        <v>4645</v>
      </c>
      <c r="F953" s="42" t="s">
        <v>40</v>
      </c>
      <c r="G953" s="42" t="s">
        <v>171</v>
      </c>
      <c r="H953" s="42" t="s">
        <v>171</v>
      </c>
      <c r="I953" s="42" t="s">
        <v>80</v>
      </c>
      <c r="J953" s="40" t="s">
        <v>43</v>
      </c>
      <c r="K953" s="43">
        <v>21021</v>
      </c>
      <c r="L953" s="43">
        <v>35188</v>
      </c>
      <c r="M953" s="40">
        <v>20</v>
      </c>
      <c r="N953" s="40" t="s">
        <v>4646</v>
      </c>
      <c r="O953" s="33" t="s">
        <v>40</v>
      </c>
      <c r="P953" s="34" t="e">
        <f>CONCATENATE([1]!Tabela_FREQUENCIA_05_01_12[[#This Row],[QUANTITATIVO]]," - ",[1]!Tabela_FREQUENCIA_05_01_12[[#This Row],[GERÊNCIA]])</f>
        <v>#REF!</v>
      </c>
      <c r="Q953" s="40">
        <v>533</v>
      </c>
      <c r="R953" s="40" t="s">
        <v>4647</v>
      </c>
      <c r="S953" s="44">
        <v>3222634840</v>
      </c>
      <c r="T953" s="45">
        <v>23042449</v>
      </c>
      <c r="U953" s="46">
        <v>994519737</v>
      </c>
      <c r="V953" s="42" t="s">
        <v>4648</v>
      </c>
      <c r="W953" s="42" t="s">
        <v>1540</v>
      </c>
      <c r="X953" s="42" t="s">
        <v>64</v>
      </c>
      <c r="Y953" s="47">
        <v>7020051</v>
      </c>
    </row>
    <row r="954" spans="1:25" ht="90" x14ac:dyDescent="0.25">
      <c r="A954" s="28">
        <v>7047733</v>
      </c>
      <c r="B954" s="29" t="s">
        <v>66</v>
      </c>
      <c r="C954" s="30" t="s">
        <v>4644</v>
      </c>
      <c r="D954" s="29" t="s">
        <v>121</v>
      </c>
      <c r="E954" s="31" t="s">
        <v>4649</v>
      </c>
      <c r="F954" s="31" t="s">
        <v>197</v>
      </c>
      <c r="G954" s="31" t="s">
        <v>171</v>
      </c>
      <c r="H954" s="31" t="s">
        <v>171</v>
      </c>
      <c r="I954" s="31" t="s">
        <v>80</v>
      </c>
      <c r="J954" s="29" t="s">
        <v>106</v>
      </c>
      <c r="K954" s="32">
        <v>21021</v>
      </c>
      <c r="L954" s="32">
        <v>33266</v>
      </c>
      <c r="M954" s="29">
        <v>20</v>
      </c>
      <c r="N954" s="29" t="s">
        <v>4650</v>
      </c>
      <c r="O954" s="33" t="s">
        <v>197</v>
      </c>
      <c r="P954" s="34" t="e">
        <f>CONCATENATE([1]!Tabela_FREQUENCIA_05_01_12[[#This Row],[QUANTITATIVO]]," - ",[1]!Tabela_FREQUENCIA_05_01_12[[#This Row],[GERÊNCIA]])</f>
        <v>#REF!</v>
      </c>
      <c r="Q954" s="29">
        <v>132</v>
      </c>
      <c r="R954" s="29" t="s">
        <v>4647</v>
      </c>
      <c r="S954" s="35">
        <v>3222634840</v>
      </c>
      <c r="T954" s="36">
        <v>24091722</v>
      </c>
      <c r="U954" s="37">
        <v>994519737</v>
      </c>
      <c r="V954" s="31" t="s">
        <v>4648</v>
      </c>
      <c r="W954" s="31" t="s">
        <v>1540</v>
      </c>
      <c r="X954" s="31" t="s">
        <v>64</v>
      </c>
      <c r="Y954" s="38">
        <v>7024200</v>
      </c>
    </row>
    <row r="955" spans="1:25" ht="90" x14ac:dyDescent="0.25">
      <c r="A955" s="39">
        <v>7821992</v>
      </c>
      <c r="B955" s="40" t="s">
        <v>66</v>
      </c>
      <c r="C955" s="41" t="s">
        <v>4651</v>
      </c>
      <c r="D955" s="40" t="s">
        <v>76</v>
      </c>
      <c r="E955" s="42" t="s">
        <v>4652</v>
      </c>
      <c r="F955" s="42" t="s">
        <v>89</v>
      </c>
      <c r="G955" s="42" t="s">
        <v>707</v>
      </c>
      <c r="H955" s="42" t="s">
        <v>91</v>
      </c>
      <c r="I955" s="42" t="s">
        <v>92</v>
      </c>
      <c r="J955" s="40" t="s">
        <v>137</v>
      </c>
      <c r="K955" s="43">
        <v>21588</v>
      </c>
      <c r="L955" s="43">
        <v>36172</v>
      </c>
      <c r="M955" s="40">
        <v>30</v>
      </c>
      <c r="N955" s="40" t="s">
        <v>81</v>
      </c>
      <c r="O955" s="33" t="s">
        <v>89</v>
      </c>
      <c r="P955" s="34" t="e">
        <f>CONCATENATE([1]!Tabela_FREQUENCIA_05_01_12[[#This Row],[QUANTITATIVO]]," - ",[1]!Tabela_FREQUENCIA_05_01_12[[#This Row],[GERÊNCIA]])</f>
        <v>#REF!</v>
      </c>
      <c r="Q955" s="40">
        <v>706</v>
      </c>
      <c r="R955" s="40" t="s">
        <v>4653</v>
      </c>
      <c r="S955" s="44">
        <v>3704493805</v>
      </c>
      <c r="T955" s="45">
        <v>46487271</v>
      </c>
      <c r="U955" s="46"/>
      <c r="V955" s="42" t="s">
        <v>4654</v>
      </c>
      <c r="W955" s="42" t="s">
        <v>4655</v>
      </c>
      <c r="X955" s="42" t="s">
        <v>925</v>
      </c>
      <c r="Y955" s="47">
        <v>8587770</v>
      </c>
    </row>
    <row r="956" spans="1:25" ht="105" x14ac:dyDescent="0.25">
      <c r="A956" s="58">
        <v>9178200</v>
      </c>
      <c r="B956" s="49" t="s">
        <v>66</v>
      </c>
      <c r="C956" s="50" t="s">
        <v>4656</v>
      </c>
      <c r="D956" s="49" t="s">
        <v>49</v>
      </c>
      <c r="E956" s="51" t="s">
        <v>4657</v>
      </c>
      <c r="F956" s="51" t="s">
        <v>56</v>
      </c>
      <c r="G956" s="51" t="s">
        <v>492</v>
      </c>
      <c r="H956" s="51" t="s">
        <v>393</v>
      </c>
      <c r="I956" s="51" t="s">
        <v>69</v>
      </c>
      <c r="J956" s="49" t="s">
        <v>43</v>
      </c>
      <c r="K956" s="52">
        <v>23207</v>
      </c>
      <c r="L956" s="52">
        <v>34304</v>
      </c>
      <c r="M956" s="49">
        <v>30</v>
      </c>
      <c r="N956" s="49" t="s">
        <v>93</v>
      </c>
      <c r="O956" s="51" t="s">
        <v>1216</v>
      </c>
      <c r="P956" s="53" t="e">
        <f>CONCATENATE([1]!Tabela_FREQUENCIA_05_01_12[[#This Row],[QUANTITATIVO]]," - ",[1]!Tabela_FREQUENCIA_05_01_12[[#This Row],[GERÊNCIA]])</f>
        <v>#REF!</v>
      </c>
      <c r="Q956" s="49">
        <v>816</v>
      </c>
      <c r="R956" s="49" t="s">
        <v>4658</v>
      </c>
      <c r="S956" s="54">
        <v>5950881800</v>
      </c>
      <c r="T956" s="55">
        <v>23032106</v>
      </c>
      <c r="U956" s="56"/>
      <c r="V956" s="51" t="s">
        <v>4659</v>
      </c>
      <c r="W956" s="51" t="s">
        <v>4660</v>
      </c>
      <c r="X956" s="51" t="s">
        <v>64</v>
      </c>
      <c r="Y956" s="57">
        <v>7252130</v>
      </c>
    </row>
    <row r="957" spans="1:25" ht="60" x14ac:dyDescent="0.25">
      <c r="A957" s="39">
        <v>9455097</v>
      </c>
      <c r="B957" s="40" t="s">
        <v>38</v>
      </c>
      <c r="C957" s="41" t="s">
        <v>4661</v>
      </c>
      <c r="D957" s="40"/>
      <c r="E957" s="42" t="s">
        <v>4662</v>
      </c>
      <c r="F957" s="42" t="s">
        <v>330</v>
      </c>
      <c r="G957" s="42" t="s">
        <v>376</v>
      </c>
      <c r="H957" s="42" t="s">
        <v>283</v>
      </c>
      <c r="I957" s="42" t="s">
        <v>115</v>
      </c>
      <c r="J957" s="40" t="s">
        <v>43</v>
      </c>
      <c r="K957" s="43">
        <v>21747</v>
      </c>
      <c r="L957" s="43">
        <v>35128</v>
      </c>
      <c r="M957" s="40">
        <v>20</v>
      </c>
      <c r="N957" s="40" t="s">
        <v>3568</v>
      </c>
      <c r="O957" s="33" t="s">
        <v>330</v>
      </c>
      <c r="P957" s="34" t="e">
        <f>CONCATENATE([1]!Tabela_FREQUENCIA_05_01_12[[#This Row],[QUANTITATIVO]]," - ",[1]!Tabela_FREQUENCIA_05_01_12[[#This Row],[GERÊNCIA]])</f>
        <v>#REF!</v>
      </c>
      <c r="Q957" s="40">
        <v>491</v>
      </c>
      <c r="R957" s="40" t="s">
        <v>4663</v>
      </c>
      <c r="S957" s="44">
        <v>2831194890</v>
      </c>
      <c r="T957" s="45">
        <v>24855109</v>
      </c>
      <c r="U957" s="46" t="s">
        <v>4664</v>
      </c>
      <c r="V957" s="42" t="s">
        <v>4665</v>
      </c>
      <c r="W957" s="42" t="s">
        <v>63</v>
      </c>
      <c r="X957" s="42" t="s">
        <v>64</v>
      </c>
      <c r="Y957" s="47">
        <v>7063160</v>
      </c>
    </row>
    <row r="958" spans="1:25" ht="105" x14ac:dyDescent="0.25">
      <c r="A958" s="28">
        <v>6993084</v>
      </c>
      <c r="B958" s="29" t="s">
        <v>36</v>
      </c>
      <c r="C958" s="30" t="s">
        <v>4666</v>
      </c>
      <c r="D958" s="29"/>
      <c r="E958" s="31" t="s">
        <v>4667</v>
      </c>
      <c r="F958" s="31" t="s">
        <v>89</v>
      </c>
      <c r="G958" s="31" t="s">
        <v>424</v>
      </c>
      <c r="H958" s="31" t="s">
        <v>425</v>
      </c>
      <c r="I958" s="31" t="s">
        <v>59</v>
      </c>
      <c r="J958" s="29" t="s">
        <v>137</v>
      </c>
      <c r="K958" s="32">
        <v>23935</v>
      </c>
      <c r="L958" s="32">
        <v>35032</v>
      </c>
      <c r="M958" s="29">
        <v>30</v>
      </c>
      <c r="N958" s="29" t="s">
        <v>93</v>
      </c>
      <c r="O958" s="33" t="s">
        <v>89</v>
      </c>
      <c r="P958" s="34" t="e">
        <f>CONCATENATE([1]!Tabela_FREQUENCIA_05_01_12[[#This Row],[QUANTITATIVO]]," - ",[1]!Tabela_FREQUENCIA_05_01_12[[#This Row],[GERÊNCIA]])</f>
        <v>#REF!</v>
      </c>
      <c r="Q958" s="29">
        <v>182</v>
      </c>
      <c r="R958" s="29" t="s">
        <v>4668</v>
      </c>
      <c r="S958" s="35">
        <v>6143957800</v>
      </c>
      <c r="T958" s="36">
        <v>24632146</v>
      </c>
      <c r="U958" s="37">
        <v>967473922</v>
      </c>
      <c r="V958" s="31" t="s">
        <v>4669</v>
      </c>
      <c r="W958" s="31" t="s">
        <v>156</v>
      </c>
      <c r="X958" s="31" t="s">
        <v>64</v>
      </c>
      <c r="Y958" s="38">
        <v>7051090</v>
      </c>
    </row>
    <row r="959" spans="1:25" ht="105" x14ac:dyDescent="0.25">
      <c r="A959" s="39">
        <v>16144570</v>
      </c>
      <c r="B959" s="40" t="s">
        <v>52</v>
      </c>
      <c r="C959" s="41" t="s">
        <v>4670</v>
      </c>
      <c r="D959" s="40" t="s">
        <v>76</v>
      </c>
      <c r="E959" s="42" t="s">
        <v>4671</v>
      </c>
      <c r="F959" s="42" t="s">
        <v>78</v>
      </c>
      <c r="G959" s="42" t="s">
        <v>79</v>
      </c>
      <c r="H959" s="42" t="s">
        <v>79</v>
      </c>
      <c r="I959" s="42" t="s">
        <v>80</v>
      </c>
      <c r="J959" s="40" t="s">
        <v>43</v>
      </c>
      <c r="K959" s="43">
        <v>31825</v>
      </c>
      <c r="L959" s="43">
        <v>41531</v>
      </c>
      <c r="M959" s="40">
        <v>30</v>
      </c>
      <c r="N959" s="40" t="s">
        <v>81</v>
      </c>
      <c r="O959" s="33" t="s">
        <v>78</v>
      </c>
      <c r="P959" s="34" t="e">
        <f>CONCATENATE([1]!Tabela_FREQUENCIA_05_01_12[[#This Row],[QUANTITATIVO]]," - ",[1]!Tabela_FREQUENCIA_05_01_12[[#This Row],[GERÊNCIA]])</f>
        <v>#REF!</v>
      </c>
      <c r="Q959" s="40">
        <v>221</v>
      </c>
      <c r="R959" s="40" t="s">
        <v>4672</v>
      </c>
      <c r="S959" s="44">
        <v>34378983885</v>
      </c>
      <c r="T959" s="45">
        <v>34847709</v>
      </c>
      <c r="U959" s="46">
        <v>970516291</v>
      </c>
      <c r="V959" s="42" t="s">
        <v>4673</v>
      </c>
      <c r="W959" s="42" t="s">
        <v>3077</v>
      </c>
      <c r="X959" s="42" t="s">
        <v>142</v>
      </c>
      <c r="Y959" s="47">
        <v>8031999</v>
      </c>
    </row>
    <row r="960" spans="1:25" ht="75" x14ac:dyDescent="0.25">
      <c r="A960" s="28">
        <v>7742680</v>
      </c>
      <c r="B960" s="29" t="s">
        <v>66</v>
      </c>
      <c r="C960" s="30" t="s">
        <v>4674</v>
      </c>
      <c r="D960" s="29"/>
      <c r="E960" s="31" t="s">
        <v>4675</v>
      </c>
      <c r="F960" s="31" t="s">
        <v>330</v>
      </c>
      <c r="G960" s="31" t="s">
        <v>376</v>
      </c>
      <c r="H960" s="31" t="s">
        <v>283</v>
      </c>
      <c r="I960" s="31" t="s">
        <v>115</v>
      </c>
      <c r="J960" s="29" t="s">
        <v>43</v>
      </c>
      <c r="K960" s="32">
        <v>24713</v>
      </c>
      <c r="L960" s="32">
        <v>34312</v>
      </c>
      <c r="M960" s="29">
        <v>20</v>
      </c>
      <c r="N960" s="29" t="s">
        <v>4676</v>
      </c>
      <c r="O960" s="33" t="s">
        <v>330</v>
      </c>
      <c r="P960" s="34" t="e">
        <f>CONCATENATE([1]!Tabela_FREQUENCIA_05_01_12[[#This Row],[QUANTITATIVO]]," - ",[1]!Tabela_FREQUENCIA_05_01_12[[#This Row],[GERÊNCIA]])</f>
        <v>#REF!</v>
      </c>
      <c r="Q960" s="29">
        <v>383</v>
      </c>
      <c r="R960" s="29" t="s">
        <v>4677</v>
      </c>
      <c r="S960" s="35">
        <v>9272718856</v>
      </c>
      <c r="T960" s="36">
        <v>24525073</v>
      </c>
      <c r="U960" s="37">
        <v>983110677</v>
      </c>
      <c r="V960" s="31" t="s">
        <v>4678</v>
      </c>
      <c r="W960" s="31" t="s">
        <v>1673</v>
      </c>
      <c r="X960" s="31" t="s">
        <v>64</v>
      </c>
      <c r="Y960" s="38">
        <v>7196200</v>
      </c>
    </row>
    <row r="961" spans="1:25" ht="75" x14ac:dyDescent="0.25">
      <c r="A961" s="39">
        <v>13562370</v>
      </c>
      <c r="B961" s="40" t="s">
        <v>66</v>
      </c>
      <c r="C961" s="41" t="s">
        <v>4679</v>
      </c>
      <c r="D961" s="40" t="s">
        <v>38</v>
      </c>
      <c r="E961" s="42" t="s">
        <v>4680</v>
      </c>
      <c r="F961" s="42" t="s">
        <v>89</v>
      </c>
      <c r="G961" s="42" t="s">
        <v>502</v>
      </c>
      <c r="H961" s="42" t="s">
        <v>502</v>
      </c>
      <c r="I961" s="42" t="s">
        <v>59</v>
      </c>
      <c r="J961" s="40" t="s">
        <v>43</v>
      </c>
      <c r="K961" s="43">
        <v>28775</v>
      </c>
      <c r="L961" s="43">
        <v>39139</v>
      </c>
      <c r="M961" s="40">
        <v>30</v>
      </c>
      <c r="N961" s="40" t="s">
        <v>93</v>
      </c>
      <c r="O961" s="33" t="s">
        <v>89</v>
      </c>
      <c r="P961" s="34" t="e">
        <f>CONCATENATE([1]!Tabela_FREQUENCIA_05_01_12[[#This Row],[QUANTITATIVO]]," - ",[1]!Tabela_FREQUENCIA_05_01_12[[#This Row],[GERÊNCIA]])</f>
        <v>#REF!</v>
      </c>
      <c r="Q961" s="40">
        <v>58</v>
      </c>
      <c r="R961" s="40" t="s">
        <v>4681</v>
      </c>
      <c r="S961" s="44">
        <v>28159380810</v>
      </c>
      <c r="T961" s="45">
        <v>29398770</v>
      </c>
      <c r="U961" s="46">
        <v>995594483</v>
      </c>
      <c r="V961" s="42" t="s">
        <v>4682</v>
      </c>
      <c r="W961" s="42" t="s">
        <v>4683</v>
      </c>
      <c r="X961" s="42" t="s">
        <v>142</v>
      </c>
      <c r="Y961" s="47">
        <v>2141060</v>
      </c>
    </row>
    <row r="962" spans="1:25" ht="90" x14ac:dyDescent="0.25">
      <c r="A962" s="28">
        <v>14929934</v>
      </c>
      <c r="B962" s="29" t="s">
        <v>52</v>
      </c>
      <c r="C962" s="30" t="s">
        <v>4684</v>
      </c>
      <c r="D962" s="29" t="s">
        <v>121</v>
      </c>
      <c r="E962" s="31" t="s">
        <v>4685</v>
      </c>
      <c r="F962" s="31" t="s">
        <v>220</v>
      </c>
      <c r="G962" s="31" t="s">
        <v>145</v>
      </c>
      <c r="H962" s="31" t="s">
        <v>124</v>
      </c>
      <c r="I962" s="31" t="s">
        <v>92</v>
      </c>
      <c r="J962" s="29" t="s">
        <v>43</v>
      </c>
      <c r="K962" s="32">
        <v>27045</v>
      </c>
      <c r="L962" s="32">
        <v>40436</v>
      </c>
      <c r="M962" s="29">
        <v>30</v>
      </c>
      <c r="N962" s="29" t="s">
        <v>545</v>
      </c>
      <c r="O962" s="33" t="s">
        <v>220</v>
      </c>
      <c r="P962" s="34" t="e">
        <f>CONCATENATE([1]!Tabela_FREQUENCIA_05_01_12[[#This Row],[QUANTITATIVO]]," - ",[1]!Tabela_FREQUENCIA_05_01_12[[#This Row],[GERÊNCIA]])</f>
        <v>#REF!</v>
      </c>
      <c r="Q962" s="29">
        <v>996</v>
      </c>
      <c r="R962" s="29" t="s">
        <v>4686</v>
      </c>
      <c r="S962" s="35">
        <v>18746174818</v>
      </c>
      <c r="T962" s="36">
        <v>24083646</v>
      </c>
      <c r="U962" s="37" t="s">
        <v>4687</v>
      </c>
      <c r="V962" s="31" t="s">
        <v>4688</v>
      </c>
      <c r="W962" s="31" t="s">
        <v>1673</v>
      </c>
      <c r="X962" s="31" t="s">
        <v>64</v>
      </c>
      <c r="Y962" s="38">
        <v>7197230</v>
      </c>
    </row>
    <row r="963" spans="1:25" ht="75" x14ac:dyDescent="0.25">
      <c r="A963" s="39">
        <v>14887800</v>
      </c>
      <c r="B963" s="40" t="s">
        <v>66</v>
      </c>
      <c r="C963" s="41" t="s">
        <v>4689</v>
      </c>
      <c r="D963" s="40" t="s">
        <v>36</v>
      </c>
      <c r="E963" s="42" t="s">
        <v>4690</v>
      </c>
      <c r="F963" s="42" t="s">
        <v>220</v>
      </c>
      <c r="G963" s="42" t="s">
        <v>123</v>
      </c>
      <c r="H963" s="42" t="s">
        <v>124</v>
      </c>
      <c r="I963" s="42" t="s">
        <v>125</v>
      </c>
      <c r="J963" s="40" t="s">
        <v>43</v>
      </c>
      <c r="K963" s="43">
        <v>33636</v>
      </c>
      <c r="L963" s="43">
        <v>40507</v>
      </c>
      <c r="M963" s="40">
        <v>30</v>
      </c>
      <c r="N963" s="40" t="s">
        <v>545</v>
      </c>
      <c r="O963" s="33" t="s">
        <v>220</v>
      </c>
      <c r="P963" s="34" t="e">
        <f>CONCATENATE([1]!Tabela_FREQUENCIA_05_01_12[[#This Row],[QUANTITATIVO]]," - ",[1]!Tabela_FREQUENCIA_05_01_12[[#This Row],[GERÊNCIA]])</f>
        <v>#REF!</v>
      </c>
      <c r="Q963" s="40">
        <v>1017</v>
      </c>
      <c r="R963" s="40" t="s">
        <v>4691</v>
      </c>
      <c r="S963" s="44">
        <v>39962076897</v>
      </c>
      <c r="T963" s="45">
        <v>24014072</v>
      </c>
      <c r="U963" s="46">
        <v>982965615</v>
      </c>
      <c r="V963" s="42" t="s">
        <v>4692</v>
      </c>
      <c r="W963" s="42" t="s">
        <v>4693</v>
      </c>
      <c r="X963" s="42" t="s">
        <v>64</v>
      </c>
      <c r="Y963" s="47">
        <v>7140370</v>
      </c>
    </row>
    <row r="964" spans="1:25" ht="90" x14ac:dyDescent="0.25">
      <c r="A964" s="48">
        <v>3019494</v>
      </c>
      <c r="B964" s="49" t="s">
        <v>52</v>
      </c>
      <c r="C964" s="50" t="s">
        <v>4694</v>
      </c>
      <c r="D964" s="49" t="s">
        <v>36</v>
      </c>
      <c r="E964" s="51" t="s">
        <v>4695</v>
      </c>
      <c r="F964" s="51" t="s">
        <v>135</v>
      </c>
      <c r="G964" s="51" t="s">
        <v>171</v>
      </c>
      <c r="H964" s="51" t="s">
        <v>68</v>
      </c>
      <c r="I964" s="51" t="s">
        <v>69</v>
      </c>
      <c r="J964" s="49" t="s">
        <v>137</v>
      </c>
      <c r="K964" s="52">
        <v>19187</v>
      </c>
      <c r="L964" s="52">
        <v>28466</v>
      </c>
      <c r="M964" s="49">
        <v>40</v>
      </c>
      <c r="N964" s="49" t="s">
        <v>153</v>
      </c>
      <c r="O964" s="51" t="s">
        <v>1388</v>
      </c>
      <c r="P964" s="53" t="e">
        <f>CONCATENATE([1]!Tabela_FREQUENCIA_05_01_12[[#This Row],[QUANTITATIVO]]," - ",[1]!Tabela_FREQUENCIA_05_01_12[[#This Row],[GERÊNCIA]])</f>
        <v>#REF!</v>
      </c>
      <c r="Q964" s="49">
        <v>412</v>
      </c>
      <c r="R964" s="49" t="s">
        <v>4696</v>
      </c>
      <c r="S964" s="54">
        <v>76458440863</v>
      </c>
      <c r="T964" s="55">
        <v>24212276</v>
      </c>
      <c r="U964" s="56">
        <v>986741417</v>
      </c>
      <c r="V964" s="51" t="s">
        <v>4697</v>
      </c>
      <c r="W964" s="51" t="s">
        <v>948</v>
      </c>
      <c r="X964" s="51" t="s">
        <v>64</v>
      </c>
      <c r="Y964" s="57">
        <v>7044010</v>
      </c>
    </row>
    <row r="965" spans="1:25" ht="120" x14ac:dyDescent="0.25">
      <c r="A965" s="58">
        <v>10372052</v>
      </c>
      <c r="B965" s="49" t="s">
        <v>66</v>
      </c>
      <c r="C965" s="50" t="s">
        <v>4698</v>
      </c>
      <c r="D965" s="49" t="s">
        <v>38</v>
      </c>
      <c r="E965" s="51" t="s">
        <v>4699</v>
      </c>
      <c r="F965" s="51" t="s">
        <v>89</v>
      </c>
      <c r="G965" s="51" t="s">
        <v>171</v>
      </c>
      <c r="H965" s="51" t="s">
        <v>171</v>
      </c>
      <c r="I965" s="51" t="s">
        <v>80</v>
      </c>
      <c r="J965" s="49" t="s">
        <v>43</v>
      </c>
      <c r="K965" s="52">
        <v>19587</v>
      </c>
      <c r="L965" s="52">
        <v>36025</v>
      </c>
      <c r="M965" s="49">
        <v>30</v>
      </c>
      <c r="N965" s="49" t="s">
        <v>81</v>
      </c>
      <c r="O965" s="51" t="s">
        <v>489</v>
      </c>
      <c r="P965" s="53" t="e">
        <f>CONCATENATE([1]!Tabela_FREQUENCIA_05_01_12[[#This Row],[QUANTITATIVO]]," - ",[1]!Tabela_FREQUENCIA_05_01_12[[#This Row],[GERÊNCIA]])</f>
        <v>#REF!</v>
      </c>
      <c r="Q965" s="49">
        <v>1157</v>
      </c>
      <c r="R965" s="49" t="s">
        <v>4700</v>
      </c>
      <c r="S965" s="54">
        <v>3015900870</v>
      </c>
      <c r="T965" s="55">
        <v>24430392</v>
      </c>
      <c r="U965" s="56">
        <v>961760295</v>
      </c>
      <c r="V965" s="51" t="s">
        <v>4701</v>
      </c>
      <c r="W965" s="51" t="s">
        <v>499</v>
      </c>
      <c r="X965" s="51" t="s">
        <v>64</v>
      </c>
      <c r="Y965" s="57">
        <v>7051220</v>
      </c>
    </row>
    <row r="966" spans="1:25" ht="120" x14ac:dyDescent="0.25">
      <c r="A966" s="58">
        <v>16078494</v>
      </c>
      <c r="B966" s="49" t="s">
        <v>66</v>
      </c>
      <c r="C966" s="50" t="s">
        <v>4702</v>
      </c>
      <c r="D966" s="49" t="s">
        <v>66</v>
      </c>
      <c r="E966" s="51" t="s">
        <v>4703</v>
      </c>
      <c r="F966" s="51" t="s">
        <v>78</v>
      </c>
      <c r="G966" s="51" t="s">
        <v>424</v>
      </c>
      <c r="H966" s="51" t="s">
        <v>425</v>
      </c>
      <c r="I966" s="51" t="s">
        <v>59</v>
      </c>
      <c r="J966" s="49" t="s">
        <v>43</v>
      </c>
      <c r="K966" s="52">
        <v>32040</v>
      </c>
      <c r="L966" s="52">
        <v>41520</v>
      </c>
      <c r="M966" s="49">
        <v>30</v>
      </c>
      <c r="N966" s="49" t="s">
        <v>81</v>
      </c>
      <c r="O966" s="51" t="s">
        <v>530</v>
      </c>
      <c r="P966" s="53" t="e">
        <f>CONCATENATE([1]!Tabela_FREQUENCIA_05_01_12[[#This Row],[QUANTITATIVO]]," - ",[1]!Tabela_FREQUENCIA_05_01_12[[#This Row],[GERÊNCIA]])</f>
        <v>#REF!</v>
      </c>
      <c r="Q966" s="49">
        <v>204</v>
      </c>
      <c r="R966" s="49" t="s">
        <v>4704</v>
      </c>
      <c r="S966" s="54">
        <v>36550608821</v>
      </c>
      <c r="T966" s="55">
        <v>34670553</v>
      </c>
      <c r="U966" s="56">
        <v>987795754</v>
      </c>
      <c r="V966" s="51" t="s">
        <v>4705</v>
      </c>
      <c r="W966" s="51" t="s">
        <v>4454</v>
      </c>
      <c r="X966" s="51" t="s">
        <v>142</v>
      </c>
      <c r="Y966" s="57">
        <v>2721000</v>
      </c>
    </row>
    <row r="967" spans="1:25" ht="90" x14ac:dyDescent="0.25">
      <c r="A967" s="39">
        <v>14875251</v>
      </c>
      <c r="B967" s="40" t="s">
        <v>66</v>
      </c>
      <c r="C967" s="41" t="s">
        <v>4706</v>
      </c>
      <c r="D967" s="40">
        <v>1</v>
      </c>
      <c r="E967" s="42" t="s">
        <v>4707</v>
      </c>
      <c r="F967" s="42" t="s">
        <v>220</v>
      </c>
      <c r="G967" s="42" t="s">
        <v>562</v>
      </c>
      <c r="H967" s="42" t="s">
        <v>124</v>
      </c>
      <c r="I967" s="42" t="s">
        <v>59</v>
      </c>
      <c r="J967" s="40" t="s">
        <v>43</v>
      </c>
      <c r="K967" s="43">
        <v>30531</v>
      </c>
      <c r="L967" s="43">
        <v>40507</v>
      </c>
      <c r="M967" s="40">
        <v>30</v>
      </c>
      <c r="N967" s="40" t="s">
        <v>60</v>
      </c>
      <c r="O967" s="33" t="s">
        <v>220</v>
      </c>
      <c r="P967" s="34" t="e">
        <f>CONCATENATE([1]!Tabela_FREQUENCIA_05_01_12[[#This Row],[QUANTITATIVO]]," - ",[1]!Tabela_FREQUENCIA_05_01_12[[#This Row],[GERÊNCIA]])</f>
        <v>#REF!</v>
      </c>
      <c r="Q967" s="40">
        <v>1018</v>
      </c>
      <c r="R967" s="40" t="s">
        <v>4708</v>
      </c>
      <c r="S967" s="44">
        <v>5149926469</v>
      </c>
      <c r="T967" s="45"/>
      <c r="U967" s="46">
        <v>985373318</v>
      </c>
      <c r="V967" s="42" t="s">
        <v>4709</v>
      </c>
      <c r="W967" s="42" t="s">
        <v>2962</v>
      </c>
      <c r="X967" s="42" t="s">
        <v>64</v>
      </c>
      <c r="Y967" s="47">
        <v>7122070</v>
      </c>
    </row>
    <row r="968" spans="1:25" ht="75" x14ac:dyDescent="0.25">
      <c r="A968" s="28">
        <v>8172810</v>
      </c>
      <c r="B968" s="29" t="s">
        <v>66</v>
      </c>
      <c r="C968" s="30" t="s">
        <v>4710</v>
      </c>
      <c r="D968" s="29" t="s">
        <v>175</v>
      </c>
      <c r="E968" s="31" t="s">
        <v>4711</v>
      </c>
      <c r="F968" s="31" t="s">
        <v>135</v>
      </c>
      <c r="G968" s="31" t="s">
        <v>243</v>
      </c>
      <c r="H968" s="31" t="s">
        <v>243</v>
      </c>
      <c r="I968" s="31" t="s">
        <v>42</v>
      </c>
      <c r="J968" s="29" t="s">
        <v>43</v>
      </c>
      <c r="K968" s="32">
        <v>21179</v>
      </c>
      <c r="L968" s="32">
        <v>33763</v>
      </c>
      <c r="M968" s="29">
        <v>30</v>
      </c>
      <c r="N968" s="29" t="s">
        <v>60</v>
      </c>
      <c r="O968" s="33" t="s">
        <v>135</v>
      </c>
      <c r="P968" s="34" t="e">
        <f>CONCATENATE([1]!Tabela_FREQUENCIA_05_01_12[[#This Row],[QUANTITATIVO]]," - ",[1]!Tabela_FREQUENCIA_05_01_12[[#This Row],[GERÊNCIA]])</f>
        <v>#REF!</v>
      </c>
      <c r="Q968" s="29">
        <v>172</v>
      </c>
      <c r="R968" s="29" t="s">
        <v>4712</v>
      </c>
      <c r="S968" s="35">
        <v>18599599895</v>
      </c>
      <c r="T968" s="36">
        <v>24407557</v>
      </c>
      <c r="U968" s="37">
        <v>980248490</v>
      </c>
      <c r="V968" s="31" t="s">
        <v>4713</v>
      </c>
      <c r="W968" s="31" t="s">
        <v>474</v>
      </c>
      <c r="X968" s="31" t="s">
        <v>64</v>
      </c>
      <c r="Y968" s="38">
        <v>7040320</v>
      </c>
    </row>
    <row r="969" spans="1:25" ht="90" x14ac:dyDescent="0.25">
      <c r="A969" s="39">
        <v>16636650</v>
      </c>
      <c r="B969" s="40">
        <v>1</v>
      </c>
      <c r="C969" s="41">
        <v>40409778</v>
      </c>
      <c r="D969" s="40">
        <v>9</v>
      </c>
      <c r="E969" s="42" t="s">
        <v>4714</v>
      </c>
      <c r="F969" s="42" t="s">
        <v>229</v>
      </c>
      <c r="G969" s="42" t="s">
        <v>236</v>
      </c>
      <c r="H969" s="42" t="s">
        <v>237</v>
      </c>
      <c r="I969" s="42" t="s">
        <v>92</v>
      </c>
      <c r="J969" s="40" t="s">
        <v>43</v>
      </c>
      <c r="K969" s="43">
        <v>32266</v>
      </c>
      <c r="L969" s="43">
        <v>42208</v>
      </c>
      <c r="M969" s="40">
        <v>30</v>
      </c>
      <c r="N969" s="40" t="s">
        <v>93</v>
      </c>
      <c r="O969" s="33" t="s">
        <v>229</v>
      </c>
      <c r="P969" s="34" t="e">
        <f>CONCATENATE([1]!Tabela_FREQUENCIA_05_01_12[[#This Row],[QUANTITATIVO]]," - ",[1]!Tabela_FREQUENCIA_05_01_12[[#This Row],[GERÊNCIA]])</f>
        <v>#REF!</v>
      </c>
      <c r="Q969" s="40">
        <v>1004</v>
      </c>
      <c r="R969" s="40">
        <v>20171363684</v>
      </c>
      <c r="S969" s="44">
        <v>36396276879</v>
      </c>
      <c r="T969" s="45">
        <v>49625396</v>
      </c>
      <c r="U969" s="46">
        <v>987772962</v>
      </c>
      <c r="V969" s="42" t="s">
        <v>4715</v>
      </c>
      <c r="W969" s="42" t="s">
        <v>823</v>
      </c>
      <c r="X969" s="42" t="s">
        <v>64</v>
      </c>
      <c r="Y969" s="47">
        <v>7084090</v>
      </c>
    </row>
    <row r="970" spans="1:25" ht="135" x14ac:dyDescent="0.25">
      <c r="A970" s="58">
        <v>16589014</v>
      </c>
      <c r="B970" s="49">
        <v>1</v>
      </c>
      <c r="C970" s="50">
        <v>34636810</v>
      </c>
      <c r="D970" s="49">
        <v>8</v>
      </c>
      <c r="E970" s="51" t="s">
        <v>4716</v>
      </c>
      <c r="F970" s="51" t="s">
        <v>268</v>
      </c>
      <c r="G970" s="51" t="s">
        <v>171</v>
      </c>
      <c r="H970" s="51" t="s">
        <v>171</v>
      </c>
      <c r="I970" s="51" t="s">
        <v>80</v>
      </c>
      <c r="J970" s="49" t="s">
        <v>1600</v>
      </c>
      <c r="K970" s="52">
        <v>31122</v>
      </c>
      <c r="L970" s="52" t="s">
        <v>1601</v>
      </c>
      <c r="M970" s="49">
        <v>12</v>
      </c>
      <c r="N970" s="49" t="s">
        <v>4717</v>
      </c>
      <c r="O970" s="51" t="s">
        <v>1603</v>
      </c>
      <c r="P970" s="53" t="e">
        <f>CONCATENATE([1]!Tabela_FREQUENCIA_05_01_12[[#This Row],[QUANTITATIVO]]," - ",[1]!Tabela_FREQUENCIA_05_01_12[[#This Row],[GERÊNCIA]])</f>
        <v>#REF!</v>
      </c>
      <c r="Q970" s="49">
        <v>8</v>
      </c>
      <c r="R970" s="49">
        <v>20101107573</v>
      </c>
      <c r="S970" s="54">
        <v>33730312812</v>
      </c>
      <c r="T970" s="55"/>
      <c r="U970" s="56">
        <v>981062999</v>
      </c>
      <c r="V970" s="51" t="s">
        <v>4718</v>
      </c>
      <c r="W970" s="51" t="s">
        <v>63</v>
      </c>
      <c r="X970" s="51" t="s">
        <v>64</v>
      </c>
      <c r="Y970" s="57">
        <v>7063010</v>
      </c>
    </row>
    <row r="971" spans="1:25" ht="90" x14ac:dyDescent="0.25">
      <c r="A971" s="39">
        <v>11619016</v>
      </c>
      <c r="B971" s="40" t="s">
        <v>66</v>
      </c>
      <c r="C971" s="41" t="s">
        <v>4719</v>
      </c>
      <c r="D971" s="40"/>
      <c r="E971" s="42" t="s">
        <v>4720</v>
      </c>
      <c r="F971" s="42" t="s">
        <v>89</v>
      </c>
      <c r="G971" s="42" t="s">
        <v>502</v>
      </c>
      <c r="H971" s="42" t="s">
        <v>502</v>
      </c>
      <c r="I971" s="42" t="s">
        <v>59</v>
      </c>
      <c r="J971" s="40" t="s">
        <v>137</v>
      </c>
      <c r="K971" s="43">
        <v>22275</v>
      </c>
      <c r="L971" s="43">
        <v>36606</v>
      </c>
      <c r="M971" s="40">
        <v>30</v>
      </c>
      <c r="N971" s="40" t="s">
        <v>93</v>
      </c>
      <c r="O971" s="33" t="s">
        <v>89</v>
      </c>
      <c r="P971" s="34" t="e">
        <f>CONCATENATE([1]!Tabela_FREQUENCIA_05_01_12[[#This Row],[QUANTITATIVO]]," - ",[1]!Tabela_FREQUENCIA_05_01_12[[#This Row],[GERÊNCIA]])</f>
        <v>#REF!</v>
      </c>
      <c r="Q971" s="40">
        <v>852</v>
      </c>
      <c r="R971" s="40" t="s">
        <v>4721</v>
      </c>
      <c r="S971" s="44">
        <v>985239883</v>
      </c>
      <c r="T971" s="45"/>
      <c r="U971" s="46">
        <v>993152650</v>
      </c>
      <c r="V971" s="42" t="s">
        <v>4722</v>
      </c>
      <c r="W971" s="42" t="s">
        <v>1586</v>
      </c>
      <c r="X971" s="42" t="s">
        <v>64</v>
      </c>
      <c r="Y971" s="47">
        <v>7033280</v>
      </c>
    </row>
    <row r="972" spans="1:25" ht="135" x14ac:dyDescent="0.25">
      <c r="A972" s="58">
        <v>16588903</v>
      </c>
      <c r="B972" s="49">
        <v>1</v>
      </c>
      <c r="C972" s="50">
        <v>33257249</v>
      </c>
      <c r="D972" s="49">
        <v>3</v>
      </c>
      <c r="E972" s="51" t="s">
        <v>4723</v>
      </c>
      <c r="F972" s="51" t="s">
        <v>268</v>
      </c>
      <c r="G972" s="51" t="s">
        <v>79</v>
      </c>
      <c r="H972" s="51" t="s">
        <v>79</v>
      </c>
      <c r="I972" s="51" t="s">
        <v>80</v>
      </c>
      <c r="J972" s="49" t="s">
        <v>1600</v>
      </c>
      <c r="K972" s="52">
        <v>30777</v>
      </c>
      <c r="L972" s="52" t="s">
        <v>4724</v>
      </c>
      <c r="M972" s="49">
        <v>20</v>
      </c>
      <c r="N972" s="49" t="s">
        <v>81</v>
      </c>
      <c r="O972" s="51" t="s">
        <v>3045</v>
      </c>
      <c r="P972" s="53" t="e">
        <f>CONCATENATE([1]!Tabela_FREQUENCIA_05_01_12[[#This Row],[QUANTITATIVO]]," - ",[1]!Tabela_FREQUENCIA_05_01_12[[#This Row],[GERÊNCIA]])</f>
        <v>#REF!</v>
      </c>
      <c r="Q972" s="49">
        <v>5</v>
      </c>
      <c r="R972" s="49">
        <v>13050917236</v>
      </c>
      <c r="S972" s="54">
        <v>32780337877</v>
      </c>
      <c r="T972" s="55"/>
      <c r="U972" s="56">
        <v>940040960</v>
      </c>
      <c r="V972" s="51" t="s">
        <v>4725</v>
      </c>
      <c r="W972" s="51" t="s">
        <v>2694</v>
      </c>
      <c r="X972" s="51" t="s">
        <v>64</v>
      </c>
      <c r="Y972" s="57">
        <v>7114400</v>
      </c>
    </row>
    <row r="973" spans="1:25" ht="105" x14ac:dyDescent="0.25">
      <c r="A973" s="39">
        <v>15263034</v>
      </c>
      <c r="B973" s="40" t="s">
        <v>52</v>
      </c>
      <c r="C973" s="41" t="s">
        <v>4726</v>
      </c>
      <c r="D973" s="40" t="s">
        <v>36</v>
      </c>
      <c r="E973" s="42" t="s">
        <v>4727</v>
      </c>
      <c r="F973" s="42" t="s">
        <v>220</v>
      </c>
      <c r="G973" s="42" t="s">
        <v>171</v>
      </c>
      <c r="H973" s="42" t="s">
        <v>124</v>
      </c>
      <c r="I973" s="42" t="s">
        <v>80</v>
      </c>
      <c r="J973" s="40" t="s">
        <v>43</v>
      </c>
      <c r="K973" s="43">
        <v>31161</v>
      </c>
      <c r="L973" s="43">
        <v>40863</v>
      </c>
      <c r="M973" s="40">
        <v>30</v>
      </c>
      <c r="N973" s="40" t="s">
        <v>60</v>
      </c>
      <c r="O973" s="33" t="s">
        <v>220</v>
      </c>
      <c r="P973" s="34" t="e">
        <f>CONCATENATE([1]!Tabela_FREQUENCIA_05_01_12[[#This Row],[QUANTITATIVO]]," - ",[1]!Tabela_FREQUENCIA_05_01_12[[#This Row],[GERÊNCIA]])</f>
        <v>#REF!</v>
      </c>
      <c r="Q973" s="40">
        <v>812</v>
      </c>
      <c r="R973" s="40" t="s">
        <v>4728</v>
      </c>
      <c r="S973" s="44">
        <v>33865896855</v>
      </c>
      <c r="T973" s="45">
        <v>49621105</v>
      </c>
      <c r="U973" s="46">
        <v>992700539</v>
      </c>
      <c r="V973" s="42" t="s">
        <v>4729</v>
      </c>
      <c r="W973" s="42" t="s">
        <v>499</v>
      </c>
      <c r="X973" s="42" t="s">
        <v>64</v>
      </c>
      <c r="Y973" s="47">
        <v>7051020</v>
      </c>
    </row>
    <row r="974" spans="1:25" ht="75" x14ac:dyDescent="0.25">
      <c r="A974" s="28">
        <v>11096627</v>
      </c>
      <c r="B974" s="29" t="s">
        <v>66</v>
      </c>
      <c r="C974" s="30" t="s">
        <v>4730</v>
      </c>
      <c r="D974" s="29" t="s">
        <v>49</v>
      </c>
      <c r="E974" s="31" t="s">
        <v>4731</v>
      </c>
      <c r="F974" s="31" t="s">
        <v>89</v>
      </c>
      <c r="G974" s="31" t="s">
        <v>1270</v>
      </c>
      <c r="H974" s="31" t="s">
        <v>91</v>
      </c>
      <c r="I974" s="31" t="s">
        <v>92</v>
      </c>
      <c r="J974" s="29" t="s">
        <v>43</v>
      </c>
      <c r="K974" s="32">
        <v>23752</v>
      </c>
      <c r="L974" s="32">
        <v>35703</v>
      </c>
      <c r="M974" s="29">
        <v>30</v>
      </c>
      <c r="N974" s="29" t="s">
        <v>93</v>
      </c>
      <c r="O974" s="33" t="s">
        <v>89</v>
      </c>
      <c r="P974" s="34" t="e">
        <f>CONCATENATE([1]!Tabela_FREQUENCIA_05_01_12[[#This Row],[QUANTITATIVO]]," - ",[1]!Tabela_FREQUENCIA_05_01_12[[#This Row],[GERÊNCIA]])</f>
        <v>#REF!</v>
      </c>
      <c r="Q974" s="29">
        <v>512</v>
      </c>
      <c r="R974" s="29" t="s">
        <v>4732</v>
      </c>
      <c r="S974" s="35">
        <v>6692491819</v>
      </c>
      <c r="T974" s="36">
        <v>24227731</v>
      </c>
      <c r="U974" s="37">
        <v>970858909</v>
      </c>
      <c r="V974" s="31" t="s">
        <v>4733</v>
      </c>
      <c r="W974" s="31" t="s">
        <v>1557</v>
      </c>
      <c r="X974" s="31" t="s">
        <v>64</v>
      </c>
      <c r="Y974" s="38">
        <v>7042220</v>
      </c>
    </row>
    <row r="975" spans="1:25" ht="75" x14ac:dyDescent="0.25">
      <c r="A975" s="39">
        <v>11457909</v>
      </c>
      <c r="B975" s="40" t="s">
        <v>52</v>
      </c>
      <c r="C975" s="41" t="s">
        <v>4734</v>
      </c>
      <c r="D975" s="40" t="s">
        <v>52</v>
      </c>
      <c r="E975" s="42" t="s">
        <v>4735</v>
      </c>
      <c r="F975" s="42" t="s">
        <v>89</v>
      </c>
      <c r="G975" s="42" t="s">
        <v>597</v>
      </c>
      <c r="H975" s="42" t="s">
        <v>598</v>
      </c>
      <c r="I975" s="42" t="s">
        <v>59</v>
      </c>
      <c r="J975" s="40" t="s">
        <v>137</v>
      </c>
      <c r="K975" s="43">
        <v>22749</v>
      </c>
      <c r="L975" s="43">
        <v>36241</v>
      </c>
      <c r="M975" s="40">
        <v>30</v>
      </c>
      <c r="N975" s="40" t="s">
        <v>508</v>
      </c>
      <c r="O975" s="33" t="s">
        <v>89</v>
      </c>
      <c r="P975" s="34" t="e">
        <f>CONCATENATE([1]!Tabela_FREQUENCIA_05_01_12[[#This Row],[QUANTITATIVO]]," - ",[1]!Tabela_FREQUENCIA_05_01_12[[#This Row],[GERÊNCIA]])</f>
        <v>#REF!</v>
      </c>
      <c r="Q975" s="40">
        <v>715</v>
      </c>
      <c r="R975" s="40" t="s">
        <v>4736</v>
      </c>
      <c r="S975" s="44">
        <v>2738998801</v>
      </c>
      <c r="T975" s="45">
        <v>24672144</v>
      </c>
      <c r="U975" s="46">
        <v>972289477</v>
      </c>
      <c r="V975" s="42" t="s">
        <v>4737</v>
      </c>
      <c r="W975" s="42" t="s">
        <v>4738</v>
      </c>
      <c r="X975" s="42" t="s">
        <v>64</v>
      </c>
      <c r="Y975" s="47">
        <v>7156100</v>
      </c>
    </row>
    <row r="976" spans="1:25" ht="90" x14ac:dyDescent="0.25">
      <c r="A976" s="28">
        <v>6924992</v>
      </c>
      <c r="B976" s="29" t="s">
        <v>52</v>
      </c>
      <c r="C976" s="30" t="s">
        <v>4739</v>
      </c>
      <c r="D976" s="29" t="s">
        <v>121</v>
      </c>
      <c r="E976" s="31" t="s">
        <v>4740</v>
      </c>
      <c r="F976" s="31" t="s">
        <v>56</v>
      </c>
      <c r="G976" s="31" t="s">
        <v>2566</v>
      </c>
      <c r="H976" s="31" t="s">
        <v>124</v>
      </c>
      <c r="I976" s="31" t="s">
        <v>92</v>
      </c>
      <c r="J976" s="29" t="s">
        <v>106</v>
      </c>
      <c r="K976" s="32">
        <v>21339</v>
      </c>
      <c r="L976" s="32">
        <v>32127</v>
      </c>
      <c r="M976" s="29">
        <v>30</v>
      </c>
      <c r="N976" s="29" t="s">
        <v>60</v>
      </c>
      <c r="O976" s="33" t="s">
        <v>56</v>
      </c>
      <c r="P976" s="34" t="e">
        <f>CONCATENATE([1]!Tabela_FREQUENCIA_05_01_12[[#This Row],[QUANTITATIVO]]," - ",[1]!Tabela_FREQUENCIA_05_01_12[[#This Row],[GERÊNCIA]])</f>
        <v>#REF!</v>
      </c>
      <c r="Q976" s="29">
        <v>609</v>
      </c>
      <c r="R976" s="29" t="s">
        <v>4741</v>
      </c>
      <c r="S976" s="35">
        <v>7837699890</v>
      </c>
      <c r="T976" s="36">
        <v>24632773</v>
      </c>
      <c r="U976" s="37">
        <v>961131411</v>
      </c>
      <c r="V976" s="31" t="s">
        <v>4742</v>
      </c>
      <c r="W976" s="31" t="s">
        <v>156</v>
      </c>
      <c r="X976" s="31" t="s">
        <v>64</v>
      </c>
      <c r="Y976" s="38">
        <v>7051090</v>
      </c>
    </row>
    <row r="977" spans="1:25" ht="75" x14ac:dyDescent="0.25">
      <c r="A977" s="103">
        <v>4697420</v>
      </c>
      <c r="B977" s="104" t="s">
        <v>52</v>
      </c>
      <c r="C977" s="105" t="s">
        <v>4743</v>
      </c>
      <c r="D977" s="104"/>
      <c r="E977" s="106" t="s">
        <v>4744</v>
      </c>
      <c r="F977" s="106" t="s">
        <v>56</v>
      </c>
      <c r="G977" s="106"/>
      <c r="H977" s="106"/>
      <c r="I977" s="106" t="s">
        <v>895</v>
      </c>
      <c r="J977" s="104" t="s">
        <v>43</v>
      </c>
      <c r="K977" s="107">
        <v>21739</v>
      </c>
      <c r="L977" s="107">
        <v>31156</v>
      </c>
      <c r="M977" s="104">
        <v>40</v>
      </c>
      <c r="N977" s="104"/>
      <c r="O977" s="106" t="s">
        <v>4745</v>
      </c>
      <c r="P977" s="108" t="e">
        <f>CONCATENATE([1]!Tabela_FREQUENCIA_05_01_12[[#This Row],[QUANTITATIVO]]," - ",[1]!Tabela_FREQUENCIA_05_01_12[[#This Row],[GERÊNCIA]])</f>
        <v>#REF!</v>
      </c>
      <c r="Q977" s="104">
        <v>59</v>
      </c>
      <c r="R977" s="104" t="s">
        <v>4746</v>
      </c>
      <c r="S977" s="109">
        <v>4039957873</v>
      </c>
      <c r="T977" s="110">
        <v>56213314</v>
      </c>
      <c r="U977" s="111">
        <v>984798965</v>
      </c>
      <c r="V977" s="106" t="s">
        <v>4747</v>
      </c>
      <c r="W977" s="106" t="s">
        <v>4748</v>
      </c>
      <c r="X977" s="106" t="s">
        <v>142</v>
      </c>
      <c r="Y977" s="112">
        <v>4339050</v>
      </c>
    </row>
    <row r="978" spans="1:25" ht="120" x14ac:dyDescent="0.25">
      <c r="A978" s="79">
        <v>9419287</v>
      </c>
      <c r="B978" s="80" t="s">
        <v>52</v>
      </c>
      <c r="C978" s="81" t="s">
        <v>4749</v>
      </c>
      <c r="D978" s="80" t="s">
        <v>76</v>
      </c>
      <c r="E978" s="82" t="s">
        <v>4750</v>
      </c>
      <c r="F978" s="82" t="s">
        <v>56</v>
      </c>
      <c r="G978" s="82"/>
      <c r="H978" s="82" t="s">
        <v>393</v>
      </c>
      <c r="I978" s="82" t="s">
        <v>69</v>
      </c>
      <c r="J978" s="80" t="s">
        <v>43</v>
      </c>
      <c r="K978" s="83">
        <v>19380</v>
      </c>
      <c r="L978" s="83">
        <v>34505</v>
      </c>
      <c r="M978" s="80">
        <v>30</v>
      </c>
      <c r="N978" s="80" t="s">
        <v>60</v>
      </c>
      <c r="O978" s="82" t="s">
        <v>3000</v>
      </c>
      <c r="P978" s="84" t="e">
        <f>CONCATENATE([1]!Tabela_FREQUENCIA_05_01_12[[#This Row],[QUANTITATIVO]]," - ",[1]!Tabela_FREQUENCIA_05_01_12[[#This Row],[GERÊNCIA]])</f>
        <v>#REF!</v>
      </c>
      <c r="Q978" s="80">
        <v>819</v>
      </c>
      <c r="R978" s="80" t="s">
        <v>4751</v>
      </c>
      <c r="S978" s="85">
        <v>25482075877</v>
      </c>
      <c r="T978" s="86">
        <v>24844968</v>
      </c>
      <c r="U978" s="87">
        <v>998887387</v>
      </c>
      <c r="V978" s="82" t="s">
        <v>4752</v>
      </c>
      <c r="W978" s="82" t="s">
        <v>2268</v>
      </c>
      <c r="X978" s="82" t="s">
        <v>64</v>
      </c>
      <c r="Y978" s="88">
        <v>7244240</v>
      </c>
    </row>
    <row r="979" spans="1:25" ht="60" x14ac:dyDescent="0.25">
      <c r="A979" s="39">
        <v>12179346</v>
      </c>
      <c r="B979" s="40" t="s">
        <v>66</v>
      </c>
      <c r="C979" s="41" t="s">
        <v>4753</v>
      </c>
      <c r="D979" s="40"/>
      <c r="E979" s="42" t="s">
        <v>4754</v>
      </c>
      <c r="F979" s="42" t="s">
        <v>113</v>
      </c>
      <c r="G979" s="42" t="s">
        <v>184</v>
      </c>
      <c r="H979" s="42" t="s">
        <v>114</v>
      </c>
      <c r="I979" s="42" t="s">
        <v>115</v>
      </c>
      <c r="J979" s="40" t="s">
        <v>137</v>
      </c>
      <c r="K979" s="43">
        <v>23827</v>
      </c>
      <c r="L979" s="43">
        <v>37321</v>
      </c>
      <c r="M979" s="40">
        <v>20</v>
      </c>
      <c r="N979" s="40" t="s">
        <v>1518</v>
      </c>
      <c r="O979" s="33" t="s">
        <v>113</v>
      </c>
      <c r="P979" s="34" t="e">
        <f>CONCATENATE([1]!Tabela_FREQUENCIA_05_01_12[[#This Row],[QUANTITATIVO]]," - ",[1]!Tabela_FREQUENCIA_05_01_12[[#This Row],[GERÊNCIA]])</f>
        <v>#REF!</v>
      </c>
      <c r="Q979" s="40">
        <v>626</v>
      </c>
      <c r="R979" s="40" t="s">
        <v>4755</v>
      </c>
      <c r="S979" s="44">
        <v>9104077890</v>
      </c>
      <c r="T979" s="45">
        <v>22434906</v>
      </c>
      <c r="U979" s="46">
        <v>991219175</v>
      </c>
      <c r="V979" s="42" t="s">
        <v>4756</v>
      </c>
      <c r="W979" s="42" t="s">
        <v>2433</v>
      </c>
      <c r="X979" s="42" t="s">
        <v>142</v>
      </c>
      <c r="Y979" s="47">
        <v>2262150</v>
      </c>
    </row>
    <row r="980" spans="1:25" ht="90" x14ac:dyDescent="0.25">
      <c r="A980" s="28">
        <v>13179834</v>
      </c>
      <c r="B980" s="29" t="s">
        <v>578</v>
      </c>
      <c r="C980" s="30" t="s">
        <v>4757</v>
      </c>
      <c r="D980" s="29" t="s">
        <v>101</v>
      </c>
      <c r="E980" s="31" t="s">
        <v>4758</v>
      </c>
      <c r="F980" s="31" t="s">
        <v>268</v>
      </c>
      <c r="G980" s="31" t="s">
        <v>171</v>
      </c>
      <c r="H980" s="31" t="s">
        <v>171</v>
      </c>
      <c r="I980" s="31" t="s">
        <v>80</v>
      </c>
      <c r="J980" s="29" t="s">
        <v>43</v>
      </c>
      <c r="K980" s="32">
        <v>28151</v>
      </c>
      <c r="L980" s="32">
        <v>39444</v>
      </c>
      <c r="M980" s="29">
        <v>20</v>
      </c>
      <c r="N980" s="102" t="s">
        <v>4759</v>
      </c>
      <c r="O980" s="33" t="s">
        <v>268</v>
      </c>
      <c r="P980" s="34" t="e">
        <f>CONCATENATE([1]!Tabela_FREQUENCIA_05_01_12[[#This Row],[QUANTITATIVO]]," - ",[1]!Tabela_FREQUENCIA_05_01_12[[#This Row],[GERÊNCIA]])</f>
        <v>#REF!</v>
      </c>
      <c r="Q980" s="29">
        <v>958</v>
      </c>
      <c r="R980" s="29" t="s">
        <v>4760</v>
      </c>
      <c r="S980" s="35">
        <v>26104378897</v>
      </c>
      <c r="T980" s="36">
        <v>22158216</v>
      </c>
      <c r="U980" s="37">
        <v>983132221</v>
      </c>
      <c r="V980" s="31" t="s">
        <v>4761</v>
      </c>
      <c r="W980" s="31" t="s">
        <v>4762</v>
      </c>
      <c r="X980" s="31" t="s">
        <v>142</v>
      </c>
      <c r="Y980" s="38">
        <v>1545040</v>
      </c>
    </row>
    <row r="981" spans="1:25" ht="60" x14ac:dyDescent="0.25">
      <c r="A981" s="39">
        <v>13179834</v>
      </c>
      <c r="B981" s="40" t="s">
        <v>4763</v>
      </c>
      <c r="C981" s="41" t="s">
        <v>4757</v>
      </c>
      <c r="D981" s="40" t="s">
        <v>101</v>
      </c>
      <c r="E981" s="42" t="s">
        <v>4764</v>
      </c>
      <c r="F981" s="42" t="s">
        <v>268</v>
      </c>
      <c r="G981" s="42" t="s">
        <v>1762</v>
      </c>
      <c r="H981" s="42" t="s">
        <v>1762</v>
      </c>
      <c r="I981" s="42" t="s">
        <v>59</v>
      </c>
      <c r="J981" s="40" t="s">
        <v>43</v>
      </c>
      <c r="K981" s="43">
        <v>28151</v>
      </c>
      <c r="L981" s="43">
        <v>41094</v>
      </c>
      <c r="M981" s="40">
        <v>20</v>
      </c>
      <c r="N981" s="40" t="s">
        <v>4765</v>
      </c>
      <c r="O981" s="33" t="s">
        <v>268</v>
      </c>
      <c r="P981" s="34" t="e">
        <f>CONCATENATE([1]!Tabela_FREQUENCIA_05_01_12[[#This Row],[QUANTITATIVO]]," - ",[1]!Tabela_FREQUENCIA_05_01_12[[#This Row],[GERÊNCIA]])</f>
        <v>#REF!</v>
      </c>
      <c r="Q981" s="40">
        <v>974</v>
      </c>
      <c r="R981" s="40" t="s">
        <v>4760</v>
      </c>
      <c r="S981" s="44">
        <v>26104378897</v>
      </c>
      <c r="T981" s="45">
        <v>22158216</v>
      </c>
      <c r="U981" s="46">
        <v>983132221</v>
      </c>
      <c r="V981" s="42" t="s">
        <v>4761</v>
      </c>
      <c r="W981" s="42" t="s">
        <v>4762</v>
      </c>
      <c r="X981" s="42" t="s">
        <v>142</v>
      </c>
      <c r="Y981" s="47">
        <v>1545040</v>
      </c>
    </row>
    <row r="982" spans="1:25" ht="75" x14ac:dyDescent="0.25">
      <c r="A982" s="28">
        <v>10276830</v>
      </c>
      <c r="B982" s="29" t="s">
        <v>38</v>
      </c>
      <c r="C982" s="30" t="s">
        <v>4766</v>
      </c>
      <c r="D982" s="29"/>
      <c r="E982" s="31" t="s">
        <v>4767</v>
      </c>
      <c r="F982" s="31" t="s">
        <v>40</v>
      </c>
      <c r="G982" s="31" t="s">
        <v>1010</v>
      </c>
      <c r="H982" s="31" t="s">
        <v>1010</v>
      </c>
      <c r="I982" s="31" t="s">
        <v>59</v>
      </c>
      <c r="J982" s="29" t="s">
        <v>137</v>
      </c>
      <c r="K982" s="32">
        <v>19826</v>
      </c>
      <c r="L982" s="32">
        <v>36175</v>
      </c>
      <c r="M982" s="29">
        <v>20</v>
      </c>
      <c r="N982" s="29" t="s">
        <v>4768</v>
      </c>
      <c r="O982" s="33" t="s">
        <v>40</v>
      </c>
      <c r="P982" s="34" t="e">
        <f>CONCATENATE([1]!Tabela_FREQUENCIA_05_01_12[[#This Row],[QUANTITATIVO]]," - ",[1]!Tabela_FREQUENCIA_05_01_12[[#This Row],[GERÊNCIA]])</f>
        <v>#REF!</v>
      </c>
      <c r="Q982" s="29">
        <v>713</v>
      </c>
      <c r="R982" s="29" t="s">
        <v>4769</v>
      </c>
      <c r="S982" s="35">
        <v>63488779815</v>
      </c>
      <c r="T982" s="36">
        <v>22120641</v>
      </c>
      <c r="U982" s="37">
        <v>983311009</v>
      </c>
      <c r="V982" s="31" t="s">
        <v>4770</v>
      </c>
      <c r="W982" s="31" t="s">
        <v>4771</v>
      </c>
      <c r="X982" s="31" t="s">
        <v>142</v>
      </c>
      <c r="Y982" s="38">
        <v>2133020</v>
      </c>
    </row>
    <row r="983" spans="1:25" ht="150" x14ac:dyDescent="0.25">
      <c r="A983" s="39">
        <v>7842442</v>
      </c>
      <c r="B983" s="40" t="s">
        <v>52</v>
      </c>
      <c r="C983" s="41" t="s">
        <v>4772</v>
      </c>
      <c r="D983" s="40" t="s">
        <v>175</v>
      </c>
      <c r="E983" s="42" t="s">
        <v>4773</v>
      </c>
      <c r="F983" s="42" t="s">
        <v>673</v>
      </c>
      <c r="G983" s="42" t="s">
        <v>671</v>
      </c>
      <c r="H983" s="42" t="s">
        <v>671</v>
      </c>
      <c r="I983" s="42" t="s">
        <v>588</v>
      </c>
      <c r="J983" s="40" t="s">
        <v>106</v>
      </c>
      <c r="K983" s="43">
        <v>23946</v>
      </c>
      <c r="L983" s="43">
        <v>33571</v>
      </c>
      <c r="M983" s="40">
        <v>30</v>
      </c>
      <c r="N983" s="40" t="s">
        <v>161</v>
      </c>
      <c r="O983" s="33" t="s">
        <v>673</v>
      </c>
      <c r="P983" s="34" t="e">
        <f>CONCATENATE([1]!Tabela_FREQUENCIA_05_01_12[[#This Row],[QUANTITATIVO]]," - ",[1]!Tabela_FREQUENCIA_05_01_12[[#This Row],[GERÊNCIA]])</f>
        <v>#REF!</v>
      </c>
      <c r="Q983" s="40">
        <v>204</v>
      </c>
      <c r="R983" s="40" t="s">
        <v>4774</v>
      </c>
      <c r="S983" s="44">
        <v>10865832803</v>
      </c>
      <c r="T983" s="45">
        <v>24020545</v>
      </c>
      <c r="U983" s="46">
        <v>995547287</v>
      </c>
      <c r="V983" s="42" t="s">
        <v>4775</v>
      </c>
      <c r="W983" s="42" t="s">
        <v>4776</v>
      </c>
      <c r="X983" s="42" t="s">
        <v>64</v>
      </c>
      <c r="Y983" s="47">
        <v>7130440</v>
      </c>
    </row>
    <row r="984" spans="1:25" ht="75" x14ac:dyDescent="0.25">
      <c r="A984" s="28">
        <v>7731334</v>
      </c>
      <c r="B984" s="29" t="s">
        <v>38</v>
      </c>
      <c r="C984" s="30" t="s">
        <v>4777</v>
      </c>
      <c r="D984" s="29"/>
      <c r="E984" s="31" t="s">
        <v>4778</v>
      </c>
      <c r="F984" s="31" t="s">
        <v>89</v>
      </c>
      <c r="G984" s="31" t="s">
        <v>198</v>
      </c>
      <c r="H984" s="31" t="s">
        <v>199</v>
      </c>
      <c r="I984" s="31" t="s">
        <v>92</v>
      </c>
      <c r="J984" s="29" t="s">
        <v>137</v>
      </c>
      <c r="K984" s="32">
        <v>22396</v>
      </c>
      <c r="L984" s="32">
        <v>36040</v>
      </c>
      <c r="M984" s="29">
        <v>30</v>
      </c>
      <c r="N984" s="29" t="s">
        <v>405</v>
      </c>
      <c r="O984" s="33" t="s">
        <v>89</v>
      </c>
      <c r="P984" s="34" t="e">
        <f>CONCATENATE([1]!Tabela_FREQUENCIA_05_01_12[[#This Row],[QUANTITATIVO]]," - ",[1]!Tabela_FREQUENCIA_05_01_12[[#This Row],[GERÊNCIA]])</f>
        <v>#REF!</v>
      </c>
      <c r="Q984" s="29">
        <v>757</v>
      </c>
      <c r="R984" s="29" t="s">
        <v>4779</v>
      </c>
      <c r="S984" s="35">
        <v>2745075870</v>
      </c>
      <c r="T984" s="36">
        <v>24068891</v>
      </c>
      <c r="U984" s="37">
        <v>980252782</v>
      </c>
      <c r="V984" s="31" t="s">
        <v>4780</v>
      </c>
      <c r="W984" s="31" t="s">
        <v>4781</v>
      </c>
      <c r="X984" s="31" t="s">
        <v>64</v>
      </c>
      <c r="Y984" s="38">
        <v>7133410</v>
      </c>
    </row>
    <row r="985" spans="1:25" ht="75" x14ac:dyDescent="0.25">
      <c r="A985" s="39">
        <v>15281929</v>
      </c>
      <c r="B985" s="40" t="s">
        <v>52</v>
      </c>
      <c r="C985" s="41" t="s">
        <v>4782</v>
      </c>
      <c r="D985" s="40" t="s">
        <v>175</v>
      </c>
      <c r="E985" s="42" t="s">
        <v>4783</v>
      </c>
      <c r="F985" s="42" t="s">
        <v>89</v>
      </c>
      <c r="G985" s="42" t="s">
        <v>502</v>
      </c>
      <c r="H985" s="42" t="s">
        <v>1010</v>
      </c>
      <c r="I985" s="42" t="s">
        <v>59</v>
      </c>
      <c r="J985" s="40" t="s">
        <v>43</v>
      </c>
      <c r="K985" s="43">
        <v>27870</v>
      </c>
      <c r="L985" s="43">
        <v>40878</v>
      </c>
      <c r="M985" s="40">
        <v>30</v>
      </c>
      <c r="N985" s="40" t="s">
        <v>81</v>
      </c>
      <c r="O985" s="33" t="s">
        <v>89</v>
      </c>
      <c r="P985" s="34" t="e">
        <f>CONCATENATE([1]!Tabela_FREQUENCIA_05_01_12[[#This Row],[QUANTITATIVO]]," - ",[1]!Tabela_FREQUENCIA_05_01_12[[#This Row],[GERÊNCIA]])</f>
        <v>#REF!</v>
      </c>
      <c r="Q985" s="40">
        <v>1127</v>
      </c>
      <c r="R985" s="40" t="s">
        <v>4784</v>
      </c>
      <c r="S985" s="44">
        <v>17455425821</v>
      </c>
      <c r="T985" s="45">
        <v>43781904</v>
      </c>
      <c r="U985" s="46">
        <v>982846340</v>
      </c>
      <c r="V985" s="42" t="s">
        <v>4785</v>
      </c>
      <c r="W985" s="42" t="s">
        <v>258</v>
      </c>
      <c r="X985" s="42" t="s">
        <v>64</v>
      </c>
      <c r="Y985" s="47">
        <v>7123250</v>
      </c>
    </row>
    <row r="986" spans="1:25" ht="90" x14ac:dyDescent="0.25">
      <c r="A986" s="28">
        <v>8799910</v>
      </c>
      <c r="B986" s="29" t="s">
        <v>66</v>
      </c>
      <c r="C986" s="30" t="s">
        <v>4786</v>
      </c>
      <c r="D986" s="29"/>
      <c r="E986" s="31" t="s">
        <v>4787</v>
      </c>
      <c r="F986" s="31" t="s">
        <v>89</v>
      </c>
      <c r="G986" s="31" t="s">
        <v>171</v>
      </c>
      <c r="H986" s="31" t="s">
        <v>171</v>
      </c>
      <c r="I986" s="31" t="s">
        <v>80</v>
      </c>
      <c r="J986" s="29" t="s">
        <v>137</v>
      </c>
      <c r="K986" s="32">
        <v>21575</v>
      </c>
      <c r="L986" s="32">
        <v>35496</v>
      </c>
      <c r="M986" s="29">
        <v>30</v>
      </c>
      <c r="N986" s="29" t="s">
        <v>81</v>
      </c>
      <c r="O986" s="33" t="s">
        <v>89</v>
      </c>
      <c r="P986" s="34" t="e">
        <f>CONCATENATE([1]!Tabela_FREQUENCIA_05_01_12[[#This Row],[QUANTITATIVO]]," - ",[1]!Tabela_FREQUENCIA_05_01_12[[#This Row],[GERÊNCIA]])</f>
        <v>#REF!</v>
      </c>
      <c r="Q986" s="29">
        <v>364</v>
      </c>
      <c r="R986" s="29" t="s">
        <v>4788</v>
      </c>
      <c r="S986" s="35">
        <v>99251752834</v>
      </c>
      <c r="T986" s="36">
        <v>24218657</v>
      </c>
      <c r="U986" s="37">
        <v>984868184</v>
      </c>
      <c r="V986" s="31" t="s">
        <v>4789</v>
      </c>
      <c r="W986" s="31" t="s">
        <v>499</v>
      </c>
      <c r="X986" s="31" t="s">
        <v>64</v>
      </c>
      <c r="Y986" s="38"/>
    </row>
    <row r="987" spans="1:25" ht="90" x14ac:dyDescent="0.25">
      <c r="A987" s="39">
        <v>5695594</v>
      </c>
      <c r="B987" s="40" t="s">
        <v>175</v>
      </c>
      <c r="C987" s="41" t="s">
        <v>4790</v>
      </c>
      <c r="D987" s="40"/>
      <c r="E987" s="42" t="s">
        <v>4791</v>
      </c>
      <c r="F987" s="42" t="s">
        <v>89</v>
      </c>
      <c r="G987" s="42" t="s">
        <v>198</v>
      </c>
      <c r="H987" s="42" t="s">
        <v>1132</v>
      </c>
      <c r="I987" s="42" t="s">
        <v>92</v>
      </c>
      <c r="J987" s="40" t="s">
        <v>137</v>
      </c>
      <c r="K987" s="43">
        <v>21046</v>
      </c>
      <c r="L987" s="43">
        <v>37356</v>
      </c>
      <c r="M987" s="40">
        <v>30</v>
      </c>
      <c r="N987" s="40" t="s">
        <v>405</v>
      </c>
      <c r="O987" s="33" t="s">
        <v>89</v>
      </c>
      <c r="P987" s="34" t="e">
        <f>CONCATENATE([1]!Tabela_FREQUENCIA_05_01_12[[#This Row],[QUANTITATIVO]]," - ",[1]!Tabela_FREQUENCIA_05_01_12[[#This Row],[GERÊNCIA]])</f>
        <v>#REF!</v>
      </c>
      <c r="Q987" s="40">
        <v>893</v>
      </c>
      <c r="R987" s="40" t="s">
        <v>4792</v>
      </c>
      <c r="S987" s="44">
        <v>3474201840</v>
      </c>
      <c r="T987" s="45">
        <v>22805238</v>
      </c>
      <c r="U987" s="46">
        <v>997470377</v>
      </c>
      <c r="V987" s="42" t="s">
        <v>4793</v>
      </c>
      <c r="W987" s="42" t="s">
        <v>3163</v>
      </c>
      <c r="X987" s="42" t="s">
        <v>142</v>
      </c>
      <c r="Y987" s="47">
        <v>3805090</v>
      </c>
    </row>
    <row r="988" spans="1:25" ht="105" x14ac:dyDescent="0.25">
      <c r="A988" s="58">
        <v>16144132</v>
      </c>
      <c r="B988" s="49" t="s">
        <v>66</v>
      </c>
      <c r="C988" s="50" t="s">
        <v>4794</v>
      </c>
      <c r="D988" s="49" t="s">
        <v>121</v>
      </c>
      <c r="E988" s="51" t="s">
        <v>4795</v>
      </c>
      <c r="F988" s="51" t="s">
        <v>268</v>
      </c>
      <c r="G988" s="51" t="s">
        <v>342</v>
      </c>
      <c r="H988" s="51" t="s">
        <v>343</v>
      </c>
      <c r="I988" s="51" t="s">
        <v>59</v>
      </c>
      <c r="J988" s="49" t="s">
        <v>43</v>
      </c>
      <c r="K988" s="52">
        <v>20795</v>
      </c>
      <c r="L988" s="52">
        <v>41527</v>
      </c>
      <c r="M988" s="49">
        <v>20</v>
      </c>
      <c r="N988" s="49" t="s">
        <v>4796</v>
      </c>
      <c r="O988" s="51" t="s">
        <v>987</v>
      </c>
      <c r="P988" s="53" t="e">
        <f>CONCATENATE([1]!Tabela_FREQUENCIA_05_01_12[[#This Row],[QUANTITATIVO]]," - ",[1]!Tabela_FREQUENCIA_05_01_12[[#This Row],[GERÊNCIA]])</f>
        <v>#REF!</v>
      </c>
      <c r="Q988" s="49">
        <v>173</v>
      </c>
      <c r="R988" s="49" t="s">
        <v>4797</v>
      </c>
      <c r="S988" s="54">
        <v>5576325877</v>
      </c>
      <c r="T988" s="55">
        <v>23417541</v>
      </c>
      <c r="U988" s="56">
        <v>996330223</v>
      </c>
      <c r="V988" s="51" t="s">
        <v>4798</v>
      </c>
      <c r="W988" s="51" t="s">
        <v>4799</v>
      </c>
      <c r="X988" s="51" t="s">
        <v>142</v>
      </c>
      <c r="Y988" s="57">
        <v>3142001</v>
      </c>
    </row>
    <row r="989" spans="1:25" ht="90" x14ac:dyDescent="0.25">
      <c r="A989" s="39">
        <v>6926320</v>
      </c>
      <c r="B989" s="40" t="s">
        <v>52</v>
      </c>
      <c r="C989" s="41" t="s">
        <v>4800</v>
      </c>
      <c r="D989" s="40"/>
      <c r="E989" s="42" t="s">
        <v>4801</v>
      </c>
      <c r="F989" s="42" t="s">
        <v>197</v>
      </c>
      <c r="G989" s="42" t="s">
        <v>243</v>
      </c>
      <c r="H989" s="42" t="s">
        <v>243</v>
      </c>
      <c r="I989" s="42" t="s">
        <v>42</v>
      </c>
      <c r="J989" s="40" t="s">
        <v>106</v>
      </c>
      <c r="K989" s="43">
        <v>19991</v>
      </c>
      <c r="L989" s="43">
        <v>31917</v>
      </c>
      <c r="M989" s="40">
        <v>20</v>
      </c>
      <c r="N989" s="40" t="s">
        <v>4802</v>
      </c>
      <c r="O989" s="33" t="s">
        <v>197</v>
      </c>
      <c r="P989" s="34" t="e">
        <f>CONCATENATE([1]!Tabela_FREQUENCIA_05_01_12[[#This Row],[QUANTITATIVO]]," - ",[1]!Tabela_FREQUENCIA_05_01_12[[#This Row],[GERÊNCIA]])</f>
        <v>#REF!</v>
      </c>
      <c r="Q989" s="40">
        <v>642</v>
      </c>
      <c r="R989" s="40" t="s">
        <v>4803</v>
      </c>
      <c r="S989" s="44">
        <v>284686867</v>
      </c>
      <c r="T989" s="45">
        <v>48548099</v>
      </c>
      <c r="U989" s="46"/>
      <c r="V989" s="42" t="s">
        <v>4804</v>
      </c>
      <c r="W989" s="42"/>
      <c r="X989" s="42" t="s">
        <v>1129</v>
      </c>
      <c r="Y989" s="47">
        <v>0</v>
      </c>
    </row>
    <row r="990" spans="1:25" ht="90" x14ac:dyDescent="0.25">
      <c r="A990" s="28">
        <v>9134219</v>
      </c>
      <c r="B990" s="29" t="s">
        <v>52</v>
      </c>
      <c r="C990" s="30" t="s">
        <v>4805</v>
      </c>
      <c r="D990" s="29"/>
      <c r="E990" s="31" t="s">
        <v>4806</v>
      </c>
      <c r="F990" s="31" t="s">
        <v>56</v>
      </c>
      <c r="G990" s="31" t="s">
        <v>1287</v>
      </c>
      <c r="H990" s="31" t="s">
        <v>393</v>
      </c>
      <c r="I990" s="31" t="s">
        <v>69</v>
      </c>
      <c r="J990" s="29" t="s">
        <v>106</v>
      </c>
      <c r="K990" s="32">
        <v>24335</v>
      </c>
      <c r="L990" s="32">
        <v>34305</v>
      </c>
      <c r="M990" s="29">
        <v>30</v>
      </c>
      <c r="N990" s="29" t="s">
        <v>93</v>
      </c>
      <c r="O990" s="33" t="s">
        <v>56</v>
      </c>
      <c r="P990" s="34" t="e">
        <f>CONCATENATE([1]!Tabela_FREQUENCIA_05_01_12[[#This Row],[QUANTITATIVO]]," - ",[1]!Tabela_FREQUENCIA_05_01_12[[#This Row],[GERÊNCIA]])</f>
        <v>#REF!</v>
      </c>
      <c r="Q990" s="29">
        <v>360</v>
      </c>
      <c r="R990" s="29" t="s">
        <v>4807</v>
      </c>
      <c r="S990" s="35">
        <v>7838187850</v>
      </c>
      <c r="T990" s="36">
        <v>89729738</v>
      </c>
      <c r="U990" s="37">
        <v>989729738</v>
      </c>
      <c r="V990" s="31" t="s">
        <v>4808</v>
      </c>
      <c r="W990" s="31" t="s">
        <v>1106</v>
      </c>
      <c r="X990" s="31" t="s">
        <v>64</v>
      </c>
      <c r="Y990" s="38">
        <v>7145000</v>
      </c>
    </row>
    <row r="991" spans="1:25" ht="90" x14ac:dyDescent="0.25">
      <c r="A991" s="39">
        <v>7739503</v>
      </c>
      <c r="B991" s="40" t="s">
        <v>52</v>
      </c>
      <c r="C991" s="41" t="s">
        <v>4809</v>
      </c>
      <c r="D991" s="40" t="s">
        <v>54</v>
      </c>
      <c r="E991" s="42" t="s">
        <v>4810</v>
      </c>
      <c r="F991" s="42" t="s">
        <v>56</v>
      </c>
      <c r="G991" s="42" t="s">
        <v>954</v>
      </c>
      <c r="H991" s="42" t="s">
        <v>124</v>
      </c>
      <c r="I991" s="42" t="s">
        <v>92</v>
      </c>
      <c r="J991" s="40" t="s">
        <v>137</v>
      </c>
      <c r="K991" s="43">
        <v>17547</v>
      </c>
      <c r="L991" s="43">
        <v>33449</v>
      </c>
      <c r="M991" s="40">
        <v>40</v>
      </c>
      <c r="N991" s="40" t="s">
        <v>93</v>
      </c>
      <c r="O991" s="33" t="s">
        <v>56</v>
      </c>
      <c r="P991" s="34" t="e">
        <f>CONCATENATE([1]!Tabela_FREQUENCIA_05_01_12[[#This Row],[QUANTITATIVO]]," - ",[1]!Tabela_FREQUENCIA_05_01_12[[#This Row],[GERÊNCIA]])</f>
        <v>#REF!</v>
      </c>
      <c r="Q991" s="40">
        <v>565</v>
      </c>
      <c r="R991" s="40" t="s">
        <v>4811</v>
      </c>
      <c r="S991" s="44">
        <v>62647180849</v>
      </c>
      <c r="T991" s="45">
        <v>24220709</v>
      </c>
      <c r="U991" s="46" t="s">
        <v>4812</v>
      </c>
      <c r="V991" s="42" t="s">
        <v>4813</v>
      </c>
      <c r="W991" s="42" t="s">
        <v>499</v>
      </c>
      <c r="X991" s="42" t="s">
        <v>64</v>
      </c>
      <c r="Y991" s="47">
        <v>7051020</v>
      </c>
    </row>
    <row r="992" spans="1:25" ht="75" x14ac:dyDescent="0.25">
      <c r="A992" s="28">
        <v>6949502</v>
      </c>
      <c r="B992" s="29" t="s">
        <v>52</v>
      </c>
      <c r="C992" s="30" t="s">
        <v>4814</v>
      </c>
      <c r="D992" s="29"/>
      <c r="E992" s="31" t="s">
        <v>4815</v>
      </c>
      <c r="F992" s="31" t="s">
        <v>56</v>
      </c>
      <c r="G992" s="31" t="s">
        <v>544</v>
      </c>
      <c r="H992" s="31" t="s">
        <v>544</v>
      </c>
      <c r="I992" s="31" t="s">
        <v>115</v>
      </c>
      <c r="J992" s="29" t="s">
        <v>106</v>
      </c>
      <c r="K992" s="32">
        <v>20614</v>
      </c>
      <c r="L992" s="32">
        <v>32826</v>
      </c>
      <c r="M992" s="29">
        <v>40</v>
      </c>
      <c r="N992" s="29" t="s">
        <v>60</v>
      </c>
      <c r="O992" s="33" t="s">
        <v>56</v>
      </c>
      <c r="P992" s="34" t="e">
        <f>CONCATENATE([1]!Tabela_FREQUENCIA_05_01_12[[#This Row],[QUANTITATIVO]]," - ",[1]!Tabela_FREQUENCIA_05_01_12[[#This Row],[GERÊNCIA]])</f>
        <v>#REF!</v>
      </c>
      <c r="Q992" s="29">
        <v>496</v>
      </c>
      <c r="R992" s="29">
        <v>10685847990</v>
      </c>
      <c r="S992" s="35">
        <v>63299860887</v>
      </c>
      <c r="T992" s="36"/>
      <c r="U992" s="37"/>
      <c r="V992" s="31" t="s">
        <v>4816</v>
      </c>
      <c r="W992" s="31" t="s">
        <v>1359</v>
      </c>
      <c r="X992" s="31" t="s">
        <v>64</v>
      </c>
      <c r="Y992" s="38">
        <v>7135330</v>
      </c>
    </row>
    <row r="993" spans="1:25" ht="75" x14ac:dyDescent="0.25">
      <c r="A993" s="58">
        <v>3474690</v>
      </c>
      <c r="B993" s="49" t="s">
        <v>52</v>
      </c>
      <c r="C993" s="50" t="s">
        <v>4817</v>
      </c>
      <c r="D993" s="49">
        <v>2</v>
      </c>
      <c r="E993" s="51" t="s">
        <v>4818</v>
      </c>
      <c r="F993" s="51" t="s">
        <v>135</v>
      </c>
      <c r="G993" s="51"/>
      <c r="H993" s="51"/>
      <c r="I993" s="51" t="s">
        <v>895</v>
      </c>
      <c r="J993" s="49" t="s">
        <v>137</v>
      </c>
      <c r="K993" s="52">
        <v>20996</v>
      </c>
      <c r="L993" s="52">
        <v>28837</v>
      </c>
      <c r="M993" s="49">
        <v>40</v>
      </c>
      <c r="N993" s="49" t="s">
        <v>4819</v>
      </c>
      <c r="O993" s="51" t="s">
        <v>4820</v>
      </c>
      <c r="P993" s="53" t="e">
        <f>CONCATENATE([1]!Tabela_FREQUENCIA_05_01_12[[#This Row],[QUANTITATIVO]]," - ",[1]!Tabela_FREQUENCIA_05_01_12[[#This Row],[GERÊNCIA]])</f>
        <v>#REF!</v>
      </c>
      <c r="Q993" s="49">
        <v>596</v>
      </c>
      <c r="R993" s="49" t="s">
        <v>4821</v>
      </c>
      <c r="S993" s="54">
        <v>960495886</v>
      </c>
      <c r="T993" s="55"/>
      <c r="U993" s="56"/>
      <c r="V993" s="51"/>
      <c r="W993" s="51"/>
      <c r="X993" s="51"/>
      <c r="Y993" s="57"/>
    </row>
    <row r="994" spans="1:25" ht="90" x14ac:dyDescent="0.25">
      <c r="A994" s="28">
        <v>7003365</v>
      </c>
      <c r="B994" s="29" t="s">
        <v>175</v>
      </c>
      <c r="C994" s="30" t="s">
        <v>4822</v>
      </c>
      <c r="D994" s="29"/>
      <c r="E994" s="31" t="s">
        <v>4823</v>
      </c>
      <c r="F994" s="31" t="s">
        <v>268</v>
      </c>
      <c r="G994" s="31" t="s">
        <v>79</v>
      </c>
      <c r="H994" s="31" t="s">
        <v>79</v>
      </c>
      <c r="I994" s="31" t="s">
        <v>80</v>
      </c>
      <c r="J994" s="29" t="s">
        <v>43</v>
      </c>
      <c r="K994" s="32">
        <v>23330</v>
      </c>
      <c r="L994" s="32">
        <v>41754</v>
      </c>
      <c r="M994" s="29">
        <v>20</v>
      </c>
      <c r="N994" s="29" t="s">
        <v>1683</v>
      </c>
      <c r="O994" s="33" t="s">
        <v>268</v>
      </c>
      <c r="P994" s="34" t="e">
        <f>CONCATENATE([1]!Tabela_FREQUENCIA_05_01_12[[#This Row],[QUANTITATIVO]]," - ",[1]!Tabela_FREQUENCIA_05_01_12[[#This Row],[GERÊNCIA]])</f>
        <v>#REF!</v>
      </c>
      <c r="Q994" s="29">
        <v>1160</v>
      </c>
      <c r="R994" s="29" t="s">
        <v>4824</v>
      </c>
      <c r="S994" s="35">
        <v>45826986972</v>
      </c>
      <c r="T994" s="36">
        <v>34355453</v>
      </c>
      <c r="U994" s="37" t="s">
        <v>4825</v>
      </c>
      <c r="V994" s="31" t="s">
        <v>4826</v>
      </c>
      <c r="W994" s="31" t="s">
        <v>4827</v>
      </c>
      <c r="X994" s="31" t="s">
        <v>64</v>
      </c>
      <c r="Y994" s="38">
        <v>7121270</v>
      </c>
    </row>
    <row r="995" spans="1:25" ht="105" x14ac:dyDescent="0.25">
      <c r="A995" s="39">
        <v>7003365</v>
      </c>
      <c r="B995" s="40" t="s">
        <v>66</v>
      </c>
      <c r="C995" s="41" t="s">
        <v>4822</v>
      </c>
      <c r="D995" s="40"/>
      <c r="E995" s="42" t="s">
        <v>4828</v>
      </c>
      <c r="F995" s="42" t="s">
        <v>197</v>
      </c>
      <c r="G995" s="42" t="s">
        <v>79</v>
      </c>
      <c r="H995" s="42" t="s">
        <v>79</v>
      </c>
      <c r="I995" s="42" t="s">
        <v>80</v>
      </c>
      <c r="J995" s="40" t="s">
        <v>106</v>
      </c>
      <c r="K995" s="43">
        <v>23330</v>
      </c>
      <c r="L995" s="43">
        <v>32693</v>
      </c>
      <c r="M995" s="40">
        <v>20</v>
      </c>
      <c r="N995" s="40" t="s">
        <v>4829</v>
      </c>
      <c r="O995" s="33" t="s">
        <v>197</v>
      </c>
      <c r="P995" s="34" t="e">
        <f>CONCATENATE([1]!Tabela_FREQUENCIA_05_01_12[[#This Row],[QUANTITATIVO]]," - ",[1]!Tabela_FREQUENCIA_05_01_12[[#This Row],[GERÊNCIA]])</f>
        <v>#REF!</v>
      </c>
      <c r="Q995" s="40">
        <v>484</v>
      </c>
      <c r="R995" s="40" t="s">
        <v>4830</v>
      </c>
      <c r="S995" s="44">
        <v>45826986972</v>
      </c>
      <c r="T995" s="45">
        <v>34355453</v>
      </c>
      <c r="U995" s="46" t="s">
        <v>4825</v>
      </c>
      <c r="V995" s="42" t="s">
        <v>4831</v>
      </c>
      <c r="W995" s="42" t="s">
        <v>4832</v>
      </c>
      <c r="X995" s="42" t="s">
        <v>64</v>
      </c>
      <c r="Y995" s="47">
        <v>7121270</v>
      </c>
    </row>
    <row r="996" spans="1:25" ht="120" x14ac:dyDescent="0.25">
      <c r="A996" s="58">
        <v>13416583</v>
      </c>
      <c r="B996" s="49" t="s">
        <v>66</v>
      </c>
      <c r="C996" s="50" t="s">
        <v>4833</v>
      </c>
      <c r="D996" s="49" t="s">
        <v>38</v>
      </c>
      <c r="E996" s="51" t="s">
        <v>4834</v>
      </c>
      <c r="F996" s="51" t="s">
        <v>89</v>
      </c>
      <c r="G996" s="51" t="s">
        <v>79</v>
      </c>
      <c r="H996" s="51" t="s">
        <v>79</v>
      </c>
      <c r="I996" s="51" t="s">
        <v>80</v>
      </c>
      <c r="J996" s="49" t="s">
        <v>137</v>
      </c>
      <c r="K996" s="52">
        <v>27500</v>
      </c>
      <c r="L996" s="52">
        <v>39426</v>
      </c>
      <c r="M996" s="49">
        <v>30</v>
      </c>
      <c r="N996" s="49" t="s">
        <v>567</v>
      </c>
      <c r="O996" s="51" t="s">
        <v>646</v>
      </c>
      <c r="P996" s="53" t="e">
        <f>CONCATENATE([1]!Tabela_FREQUENCIA_05_01_12[[#This Row],[QUANTITATIVO]]," - ",[1]!Tabela_FREQUENCIA_05_01_12[[#This Row],[GERÊNCIA]])</f>
        <v>#REF!</v>
      </c>
      <c r="Q996" s="49">
        <v>666</v>
      </c>
      <c r="R996" s="49" t="s">
        <v>4835</v>
      </c>
      <c r="S996" s="54">
        <v>24643555858</v>
      </c>
      <c r="T996" s="55">
        <v>22433847</v>
      </c>
      <c r="U996" s="56" t="s">
        <v>4836</v>
      </c>
      <c r="V996" s="51" t="s">
        <v>4837</v>
      </c>
      <c r="W996" s="51" t="s">
        <v>4425</v>
      </c>
      <c r="X996" s="51" t="s">
        <v>142</v>
      </c>
      <c r="Y996" s="57">
        <v>2280070</v>
      </c>
    </row>
    <row r="997" spans="1:25" ht="90" x14ac:dyDescent="0.25">
      <c r="A997" s="39">
        <v>14968770</v>
      </c>
      <c r="B997" s="40" t="s">
        <v>52</v>
      </c>
      <c r="C997" s="41" t="s">
        <v>4838</v>
      </c>
      <c r="D997" s="40" t="s">
        <v>54</v>
      </c>
      <c r="E997" s="42" t="s">
        <v>4839</v>
      </c>
      <c r="F997" s="42" t="s">
        <v>229</v>
      </c>
      <c r="G997" s="42" t="s">
        <v>171</v>
      </c>
      <c r="H997" s="42" t="s">
        <v>171</v>
      </c>
      <c r="I997" s="42" t="s">
        <v>80</v>
      </c>
      <c r="J997" s="40" t="s">
        <v>43</v>
      </c>
      <c r="K997" s="43">
        <v>27313</v>
      </c>
      <c r="L997" s="43">
        <v>40548</v>
      </c>
      <c r="M997" s="40">
        <v>30</v>
      </c>
      <c r="N997" s="40" t="s">
        <v>81</v>
      </c>
      <c r="O997" s="33" t="s">
        <v>229</v>
      </c>
      <c r="P997" s="34" t="e">
        <f>CONCATENATE([1]!Tabela_FREQUENCIA_05_01_12[[#This Row],[QUANTITATIVO]]," - ",[1]!Tabela_FREQUENCIA_05_01_12[[#This Row],[GERÊNCIA]])</f>
        <v>#REF!</v>
      </c>
      <c r="Q997" s="40">
        <v>1043</v>
      </c>
      <c r="R997" s="40" t="s">
        <v>4840</v>
      </c>
      <c r="S997" s="44">
        <v>3330239603</v>
      </c>
      <c r="T997" s="45">
        <v>21298606</v>
      </c>
      <c r="U997" s="46" t="s">
        <v>4841</v>
      </c>
      <c r="V997" s="42" t="s">
        <v>4842</v>
      </c>
      <c r="W997" s="42" t="s">
        <v>4843</v>
      </c>
      <c r="X997" s="42" t="s">
        <v>142</v>
      </c>
      <c r="Y997" s="47">
        <v>3729250</v>
      </c>
    </row>
    <row r="998" spans="1:25" ht="105" x14ac:dyDescent="0.25">
      <c r="A998" s="28">
        <v>6981525</v>
      </c>
      <c r="B998" s="29" t="s">
        <v>175</v>
      </c>
      <c r="C998" s="30" t="s">
        <v>4844</v>
      </c>
      <c r="D998" s="29" t="s">
        <v>206</v>
      </c>
      <c r="E998" s="31" t="s">
        <v>4845</v>
      </c>
      <c r="F998" s="31" t="s">
        <v>1355</v>
      </c>
      <c r="G998" s="31" t="s">
        <v>783</v>
      </c>
      <c r="H998" s="31" t="s">
        <v>783</v>
      </c>
      <c r="I998" s="31" t="s">
        <v>223</v>
      </c>
      <c r="J998" s="29" t="s">
        <v>43</v>
      </c>
      <c r="K998" s="32">
        <v>21022</v>
      </c>
      <c r="L998" s="32">
        <v>36004</v>
      </c>
      <c r="M998" s="29">
        <v>30</v>
      </c>
      <c r="N998" s="29" t="s">
        <v>224</v>
      </c>
      <c r="O998" s="33" t="s">
        <v>1355</v>
      </c>
      <c r="P998" s="34" t="e">
        <f>CONCATENATE([1]!Tabela_FREQUENCIA_05_01_12[[#This Row],[QUANTITATIVO]]," - ",[1]!Tabela_FREQUENCIA_05_01_12[[#This Row],[GERÊNCIA]])</f>
        <v>#REF!</v>
      </c>
      <c r="Q998" s="29">
        <v>245</v>
      </c>
      <c r="R998" s="29" t="s">
        <v>4846</v>
      </c>
      <c r="S998" s="35">
        <v>90555910849</v>
      </c>
      <c r="T998" s="36">
        <v>22290367</v>
      </c>
      <c r="U998" s="37" t="s">
        <v>4847</v>
      </c>
      <c r="V998" s="31" t="s">
        <v>4848</v>
      </c>
      <c r="W998" s="31" t="s">
        <v>156</v>
      </c>
      <c r="X998" s="31" t="s">
        <v>64</v>
      </c>
      <c r="Y998" s="38">
        <v>7022020</v>
      </c>
    </row>
    <row r="999" spans="1:25" ht="90" x14ac:dyDescent="0.25">
      <c r="A999" s="39">
        <v>10518400</v>
      </c>
      <c r="B999" s="40" t="s">
        <v>175</v>
      </c>
      <c r="C999" s="41" t="s">
        <v>4849</v>
      </c>
      <c r="D999" s="40" t="s">
        <v>36</v>
      </c>
      <c r="E999" s="42" t="s">
        <v>4850</v>
      </c>
      <c r="F999" s="42" t="s">
        <v>229</v>
      </c>
      <c r="G999" s="42" t="s">
        <v>1132</v>
      </c>
      <c r="H999" s="42" t="s">
        <v>1132</v>
      </c>
      <c r="I999" s="42" t="s">
        <v>92</v>
      </c>
      <c r="J999" s="40" t="s">
        <v>137</v>
      </c>
      <c r="K999" s="43">
        <v>21177</v>
      </c>
      <c r="L999" s="43">
        <v>39275</v>
      </c>
      <c r="M999" s="40">
        <v>30</v>
      </c>
      <c r="N999" s="40" t="s">
        <v>567</v>
      </c>
      <c r="O999" s="33" t="s">
        <v>229</v>
      </c>
      <c r="P999" s="34" t="e">
        <f>CONCATENATE([1]!Tabela_FREQUENCIA_05_01_12[[#This Row],[QUANTITATIVO]]," - ",[1]!Tabela_FREQUENCIA_05_01_12[[#This Row],[GERÊNCIA]])</f>
        <v>#REF!</v>
      </c>
      <c r="Q999" s="40">
        <v>482</v>
      </c>
      <c r="R999" s="40" t="s">
        <v>4851</v>
      </c>
      <c r="S999" s="44">
        <v>92260284868</v>
      </c>
      <c r="T999" s="45">
        <v>29834726</v>
      </c>
      <c r="U999" s="46" t="s">
        <v>4852</v>
      </c>
      <c r="V999" s="42" t="s">
        <v>4853</v>
      </c>
      <c r="W999" s="42" t="s">
        <v>4854</v>
      </c>
      <c r="X999" s="42" t="s">
        <v>142</v>
      </c>
      <c r="Y999" s="47">
        <v>2253050</v>
      </c>
    </row>
    <row r="1000" spans="1:25" ht="120" x14ac:dyDescent="0.25">
      <c r="A1000" s="59">
        <v>11167750</v>
      </c>
      <c r="B1000" s="60" t="s">
        <v>52</v>
      </c>
      <c r="C1000" s="61" t="s">
        <v>4855</v>
      </c>
      <c r="D1000" s="60" t="s">
        <v>121</v>
      </c>
      <c r="E1000" s="62" t="s">
        <v>4856</v>
      </c>
      <c r="F1000" s="62" t="s">
        <v>89</v>
      </c>
      <c r="G1000" s="62" t="s">
        <v>171</v>
      </c>
      <c r="H1000" s="62" t="s">
        <v>171</v>
      </c>
      <c r="I1000" s="62" t="s">
        <v>80</v>
      </c>
      <c r="J1000" s="60" t="s">
        <v>43</v>
      </c>
      <c r="K1000" s="63">
        <v>23333</v>
      </c>
      <c r="L1000" s="63">
        <v>35837</v>
      </c>
      <c r="M1000" s="60">
        <v>30</v>
      </c>
      <c r="N1000" s="60" t="s">
        <v>93</v>
      </c>
      <c r="O1000" s="62" t="s">
        <v>426</v>
      </c>
      <c r="P1000" s="64" t="e">
        <f>CONCATENATE([1]!Tabela_FREQUENCIA_05_01_12[[#This Row],[QUANTITATIVO]]," - ",[1]!Tabela_FREQUENCIA_05_01_12[[#This Row],[GERÊNCIA]])</f>
        <v>#REF!</v>
      </c>
      <c r="Q1000" s="60">
        <v>671</v>
      </c>
      <c r="R1000" s="60" t="s">
        <v>4857</v>
      </c>
      <c r="S1000" s="65">
        <v>18744819897</v>
      </c>
      <c r="T1000" s="66">
        <v>24824944</v>
      </c>
      <c r="U1000" s="67">
        <v>963046913</v>
      </c>
      <c r="V1000" s="62" t="s">
        <v>4858</v>
      </c>
      <c r="W1000" s="62" t="s">
        <v>1173</v>
      </c>
      <c r="X1000" s="62" t="s">
        <v>64</v>
      </c>
      <c r="Y1000" s="68">
        <v>7181200</v>
      </c>
    </row>
    <row r="1001" spans="1:25" ht="75" x14ac:dyDescent="0.25">
      <c r="A1001" s="39">
        <v>13560657</v>
      </c>
      <c r="B1001" s="40" t="s">
        <v>52</v>
      </c>
      <c r="C1001" s="41" t="s">
        <v>4859</v>
      </c>
      <c r="D1001" s="40" t="s">
        <v>36</v>
      </c>
      <c r="E1001" s="42" t="s">
        <v>4860</v>
      </c>
      <c r="F1001" s="42" t="s">
        <v>89</v>
      </c>
      <c r="G1001" s="42" t="s">
        <v>502</v>
      </c>
      <c r="H1001" s="42" t="s">
        <v>502</v>
      </c>
      <c r="I1001" s="42" t="s">
        <v>59</v>
      </c>
      <c r="J1001" s="40" t="s">
        <v>137</v>
      </c>
      <c r="K1001" s="43">
        <v>27594</v>
      </c>
      <c r="L1001" s="43">
        <v>39128</v>
      </c>
      <c r="M1001" s="40">
        <v>30</v>
      </c>
      <c r="N1001" s="40" t="s">
        <v>93</v>
      </c>
      <c r="O1001" s="33" t="s">
        <v>89</v>
      </c>
      <c r="P1001" s="34" t="e">
        <f>CONCATENATE([1]!Tabela_FREQUENCIA_05_01_12[[#This Row],[QUANTITATIVO]]," - ",[1]!Tabela_FREQUENCIA_05_01_12[[#This Row],[GERÊNCIA]])</f>
        <v>#REF!</v>
      </c>
      <c r="Q1001" s="40">
        <v>26</v>
      </c>
      <c r="R1001" s="40" t="s">
        <v>4861</v>
      </c>
      <c r="S1001" s="44">
        <v>18596279865</v>
      </c>
      <c r="T1001" s="45">
        <v>24877371</v>
      </c>
      <c r="U1001" s="46"/>
      <c r="V1001" s="42" t="s">
        <v>4862</v>
      </c>
      <c r="W1001" s="42" t="s">
        <v>1891</v>
      </c>
      <c r="X1001" s="42" t="s">
        <v>64</v>
      </c>
      <c r="Y1001" s="47">
        <v>7062040</v>
      </c>
    </row>
    <row r="1002" spans="1:25" ht="90" x14ac:dyDescent="0.25">
      <c r="A1002" s="28">
        <v>7739904</v>
      </c>
      <c r="B1002" s="29" t="s">
        <v>52</v>
      </c>
      <c r="C1002" s="30" t="s">
        <v>4863</v>
      </c>
      <c r="D1002" s="29" t="s">
        <v>121</v>
      </c>
      <c r="E1002" s="31" t="s">
        <v>4864</v>
      </c>
      <c r="F1002" s="31" t="s">
        <v>56</v>
      </c>
      <c r="G1002" s="31" t="s">
        <v>557</v>
      </c>
      <c r="H1002" s="31" t="s">
        <v>393</v>
      </c>
      <c r="I1002" s="31" t="s">
        <v>69</v>
      </c>
      <c r="J1002" s="29" t="s">
        <v>137</v>
      </c>
      <c r="K1002" s="32">
        <v>23030</v>
      </c>
      <c r="L1002" s="32">
        <v>33466</v>
      </c>
      <c r="M1002" s="29">
        <v>30</v>
      </c>
      <c r="N1002" s="29" t="s">
        <v>93</v>
      </c>
      <c r="O1002" s="33" t="s">
        <v>56</v>
      </c>
      <c r="P1002" s="34" t="e">
        <f>CONCATENATE([1]!Tabela_FREQUENCIA_05_01_12[[#This Row],[QUANTITATIVO]]," - ",[1]!Tabela_FREQUENCIA_05_01_12[[#This Row],[GERÊNCIA]])</f>
        <v>#REF!</v>
      </c>
      <c r="Q1002" s="29">
        <v>416</v>
      </c>
      <c r="R1002" s="29" t="s">
        <v>4865</v>
      </c>
      <c r="S1002" s="35">
        <v>2760580890</v>
      </c>
      <c r="T1002" s="36"/>
      <c r="U1002" s="37">
        <v>965635689</v>
      </c>
      <c r="V1002" s="31" t="s">
        <v>4866</v>
      </c>
      <c r="W1002" s="31" t="s">
        <v>2021</v>
      </c>
      <c r="X1002" s="31" t="s">
        <v>64</v>
      </c>
      <c r="Y1002" s="38">
        <v>7114685</v>
      </c>
    </row>
    <row r="1003" spans="1:25" ht="90" x14ac:dyDescent="0.25">
      <c r="A1003" s="39">
        <v>8441730</v>
      </c>
      <c r="B1003" s="40" t="s">
        <v>52</v>
      </c>
      <c r="C1003" s="41" t="s">
        <v>4867</v>
      </c>
      <c r="D1003" s="40"/>
      <c r="E1003" s="42" t="s">
        <v>4868</v>
      </c>
      <c r="F1003" s="42" t="s">
        <v>56</v>
      </c>
      <c r="G1003" s="42" t="s">
        <v>551</v>
      </c>
      <c r="H1003" s="42" t="s">
        <v>124</v>
      </c>
      <c r="I1003" s="42" t="s">
        <v>59</v>
      </c>
      <c r="J1003" s="40" t="s">
        <v>106</v>
      </c>
      <c r="K1003" s="43">
        <v>22620</v>
      </c>
      <c r="L1003" s="43">
        <v>33875</v>
      </c>
      <c r="M1003" s="40">
        <v>40</v>
      </c>
      <c r="N1003" s="40" t="s">
        <v>478</v>
      </c>
      <c r="O1003" s="33" t="s">
        <v>56</v>
      </c>
      <c r="P1003" s="34" t="e">
        <f>CONCATENATE([1]!Tabela_FREQUENCIA_05_01_12[[#This Row],[QUANTITATIVO]]," - ",[1]!Tabela_FREQUENCIA_05_01_12[[#This Row],[GERÊNCIA]])</f>
        <v>#REF!</v>
      </c>
      <c r="Q1003" s="40">
        <v>274</v>
      </c>
      <c r="R1003" s="40" t="s">
        <v>4869</v>
      </c>
      <c r="S1003" s="44">
        <v>6036873859</v>
      </c>
      <c r="T1003" s="45">
        <v>24318270</v>
      </c>
      <c r="U1003" s="46" t="s">
        <v>4870</v>
      </c>
      <c r="V1003" s="42" t="s">
        <v>4871</v>
      </c>
      <c r="W1003" s="42" t="s">
        <v>164</v>
      </c>
      <c r="X1003" s="42" t="s">
        <v>64</v>
      </c>
      <c r="Y1003" s="47">
        <v>7170120</v>
      </c>
    </row>
    <row r="1004" spans="1:25" ht="90" x14ac:dyDescent="0.25">
      <c r="A1004" s="58">
        <v>3314765</v>
      </c>
      <c r="B1004" s="49" t="s">
        <v>38</v>
      </c>
      <c r="C1004" s="50" t="s">
        <v>4872</v>
      </c>
      <c r="D1004" s="49"/>
      <c r="E1004" s="51" t="s">
        <v>4873</v>
      </c>
      <c r="F1004" s="51" t="s">
        <v>229</v>
      </c>
      <c r="G1004" s="51" t="s">
        <v>2798</v>
      </c>
      <c r="H1004" s="51" t="s">
        <v>4874</v>
      </c>
      <c r="I1004" s="51" t="s">
        <v>125</v>
      </c>
      <c r="J1004" s="49" t="s">
        <v>43</v>
      </c>
      <c r="K1004" s="52">
        <v>21925</v>
      </c>
      <c r="L1004" s="52">
        <v>30000</v>
      </c>
      <c r="M1004" s="49">
        <v>30</v>
      </c>
      <c r="N1004" s="49" t="s">
        <v>1724</v>
      </c>
      <c r="O1004" s="51" t="s">
        <v>1680</v>
      </c>
      <c r="P1004" s="53" t="e">
        <f>CONCATENATE([1]!Tabela_FREQUENCIA_05_01_12[[#This Row],[QUANTITATIVO]]," - ",[1]!Tabela_FREQUENCIA_05_01_12[[#This Row],[GERÊNCIA]])</f>
        <v>#REF!</v>
      </c>
      <c r="Q1004" s="49">
        <v>452</v>
      </c>
      <c r="R1004" s="49" t="s">
        <v>4875</v>
      </c>
      <c r="S1004" s="54">
        <v>2960199847</v>
      </c>
      <c r="T1004" s="55">
        <v>23040826</v>
      </c>
      <c r="U1004" s="56" t="s">
        <v>4876</v>
      </c>
      <c r="V1004" s="51" t="s">
        <v>4877</v>
      </c>
      <c r="W1004" s="51" t="s">
        <v>4878</v>
      </c>
      <c r="X1004" s="51" t="s">
        <v>64</v>
      </c>
      <c r="Y1004" s="57">
        <v>7073187</v>
      </c>
    </row>
    <row r="1005" spans="1:25" ht="75" x14ac:dyDescent="0.25">
      <c r="A1005" s="39">
        <v>8441935</v>
      </c>
      <c r="B1005" s="40" t="s">
        <v>52</v>
      </c>
      <c r="C1005" s="41" t="s">
        <v>4879</v>
      </c>
      <c r="D1005" s="40" t="s">
        <v>36</v>
      </c>
      <c r="E1005" s="42" t="s">
        <v>4880</v>
      </c>
      <c r="F1005" s="42" t="s">
        <v>89</v>
      </c>
      <c r="G1005" s="42" t="s">
        <v>597</v>
      </c>
      <c r="H1005" s="42" t="s">
        <v>598</v>
      </c>
      <c r="I1005" s="42" t="s">
        <v>59</v>
      </c>
      <c r="J1005" s="40" t="s">
        <v>106</v>
      </c>
      <c r="K1005" s="43">
        <v>21162</v>
      </c>
      <c r="L1005" s="43">
        <v>33876</v>
      </c>
      <c r="M1005" s="40">
        <v>30</v>
      </c>
      <c r="N1005" s="40" t="s">
        <v>508</v>
      </c>
      <c r="O1005" s="33" t="s">
        <v>89</v>
      </c>
      <c r="P1005" s="34" t="e">
        <f>CONCATENATE([1]!Tabela_FREQUENCIA_05_01_12[[#This Row],[QUANTITATIVO]]," - ",[1]!Tabela_FREQUENCIA_05_01_12[[#This Row],[GERÊNCIA]])</f>
        <v>#REF!</v>
      </c>
      <c r="Q1005" s="40">
        <v>275</v>
      </c>
      <c r="R1005" s="40" t="s">
        <v>4881</v>
      </c>
      <c r="S1005" s="44">
        <v>27304663553</v>
      </c>
      <c r="T1005" s="45">
        <v>24032008</v>
      </c>
      <c r="U1005" s="46"/>
      <c r="V1005" s="42" t="s">
        <v>4882</v>
      </c>
      <c r="W1005" s="42" t="s">
        <v>649</v>
      </c>
      <c r="X1005" s="42" t="s">
        <v>64</v>
      </c>
      <c r="Y1005" s="47">
        <v>7051000</v>
      </c>
    </row>
    <row r="1006" spans="1:25" ht="75" x14ac:dyDescent="0.25">
      <c r="A1006" s="28">
        <v>12205448</v>
      </c>
      <c r="B1006" s="29" t="s">
        <v>52</v>
      </c>
      <c r="C1006" s="30" t="s">
        <v>4883</v>
      </c>
      <c r="D1006" s="29"/>
      <c r="E1006" s="31" t="s">
        <v>4884</v>
      </c>
      <c r="F1006" s="31" t="s">
        <v>89</v>
      </c>
      <c r="G1006" s="31" t="s">
        <v>502</v>
      </c>
      <c r="H1006" s="31" t="s">
        <v>502</v>
      </c>
      <c r="I1006" s="31" t="s">
        <v>59</v>
      </c>
      <c r="J1006" s="29" t="s">
        <v>137</v>
      </c>
      <c r="K1006" s="32">
        <v>20181</v>
      </c>
      <c r="L1006" s="32">
        <v>37343</v>
      </c>
      <c r="M1006" s="29">
        <v>30</v>
      </c>
      <c r="N1006" s="29" t="s">
        <v>93</v>
      </c>
      <c r="O1006" s="33" t="s">
        <v>89</v>
      </c>
      <c r="P1006" s="34" t="e">
        <f>CONCATENATE([1]!Tabela_FREQUENCIA_05_01_12[[#This Row],[QUANTITATIVO]]," - ",[1]!Tabela_FREQUENCIA_05_01_12[[#This Row],[GERÊNCIA]])</f>
        <v>#REF!</v>
      </c>
      <c r="Q1006" s="29">
        <v>830</v>
      </c>
      <c r="R1006" s="29" t="s">
        <v>4885</v>
      </c>
      <c r="S1006" s="35">
        <v>2339296811</v>
      </c>
      <c r="T1006" s="36">
        <v>24016416</v>
      </c>
      <c r="U1006" s="37" t="s">
        <v>4886</v>
      </c>
      <c r="V1006" s="31" t="s">
        <v>4887</v>
      </c>
      <c r="W1006" s="31" t="s">
        <v>649</v>
      </c>
      <c r="X1006" s="31" t="s">
        <v>64</v>
      </c>
      <c r="Y1006" s="38">
        <v>7030130</v>
      </c>
    </row>
    <row r="1007" spans="1:25" ht="75" x14ac:dyDescent="0.25">
      <c r="A1007" s="69">
        <v>14869755</v>
      </c>
      <c r="B1007" s="70">
        <v>1</v>
      </c>
      <c r="C1007" s="71">
        <v>3368786</v>
      </c>
      <c r="D1007" s="70">
        <v>9</v>
      </c>
      <c r="E1007" s="72" t="s">
        <v>4888</v>
      </c>
      <c r="F1007" s="72" t="s">
        <v>268</v>
      </c>
      <c r="G1007" s="72"/>
      <c r="H1007" s="72"/>
      <c r="I1007" s="72" t="s">
        <v>125</v>
      </c>
      <c r="J1007" s="70" t="s">
        <v>106</v>
      </c>
      <c r="K1007" s="73"/>
      <c r="L1007" s="73"/>
      <c r="M1007" s="70"/>
      <c r="N1007" s="70"/>
      <c r="O1007" s="51" t="s">
        <v>4889</v>
      </c>
      <c r="P1007" s="53" t="e">
        <f>CONCATENATE([1]!Tabela_FREQUENCIA_05_01_12[[#This Row],[QUANTITATIVO]]," - ",[1]!Tabela_FREQUENCIA_05_01_12[[#This Row],[GERÊNCIA]])</f>
        <v>#REF!</v>
      </c>
      <c r="Q1007" s="70"/>
      <c r="R1007" s="70"/>
      <c r="S1007" s="75"/>
      <c r="T1007" s="76"/>
      <c r="U1007" s="77"/>
      <c r="V1007" s="72"/>
      <c r="W1007" s="72"/>
      <c r="X1007" s="72"/>
      <c r="Y1007" s="78"/>
    </row>
    <row r="1008" spans="1:25" ht="90" x14ac:dyDescent="0.25">
      <c r="A1008" s="28">
        <v>9413297</v>
      </c>
      <c r="B1008" s="29" t="s">
        <v>52</v>
      </c>
      <c r="C1008" s="30" t="s">
        <v>4890</v>
      </c>
      <c r="D1008" s="29"/>
      <c r="E1008" s="31" t="s">
        <v>4891</v>
      </c>
      <c r="F1008" s="31" t="s">
        <v>40</v>
      </c>
      <c r="G1008" s="31" t="s">
        <v>1010</v>
      </c>
      <c r="H1008" s="31" t="s">
        <v>1010</v>
      </c>
      <c r="I1008" s="31" t="s">
        <v>59</v>
      </c>
      <c r="J1008" s="29" t="s">
        <v>106</v>
      </c>
      <c r="K1008" s="32">
        <v>24624</v>
      </c>
      <c r="L1008" s="32">
        <v>34509</v>
      </c>
      <c r="M1008" s="29">
        <v>20</v>
      </c>
      <c r="N1008" s="29" t="s">
        <v>4892</v>
      </c>
      <c r="O1008" s="33" t="s">
        <v>40</v>
      </c>
      <c r="P1008" s="34" t="e">
        <f>CONCATENATE([1]!Tabela_FREQUENCIA_05_01_12[[#This Row],[QUANTITATIVO]]," - ",[1]!Tabela_FREQUENCIA_05_01_12[[#This Row],[GERÊNCIA]])</f>
        <v>#REF!</v>
      </c>
      <c r="Q1008" s="29">
        <v>430</v>
      </c>
      <c r="R1008" s="29" t="s">
        <v>4893</v>
      </c>
      <c r="S1008" s="35">
        <v>1313358711</v>
      </c>
      <c r="T1008" s="36">
        <v>41523302</v>
      </c>
      <c r="U1008" s="37" t="s">
        <v>4894</v>
      </c>
      <c r="V1008" s="31" t="s">
        <v>4895</v>
      </c>
      <c r="W1008" s="31" t="s">
        <v>4896</v>
      </c>
      <c r="X1008" s="31" t="s">
        <v>142</v>
      </c>
      <c r="Y1008" s="38"/>
    </row>
    <row r="1009" spans="1:25" ht="105" x14ac:dyDescent="0.25">
      <c r="A1009" s="39">
        <v>9413960</v>
      </c>
      <c r="B1009" s="40" t="s">
        <v>66</v>
      </c>
      <c r="C1009" s="41" t="s">
        <v>4897</v>
      </c>
      <c r="D1009" s="40" t="s">
        <v>52</v>
      </c>
      <c r="E1009" s="42" t="s">
        <v>4898</v>
      </c>
      <c r="F1009" s="42" t="s">
        <v>40</v>
      </c>
      <c r="G1009" s="42" t="s">
        <v>171</v>
      </c>
      <c r="H1009" s="42" t="s">
        <v>171</v>
      </c>
      <c r="I1009" s="42" t="s">
        <v>80</v>
      </c>
      <c r="J1009" s="40" t="s">
        <v>43</v>
      </c>
      <c r="K1009" s="43">
        <v>23924</v>
      </c>
      <c r="L1009" s="43">
        <v>35199</v>
      </c>
      <c r="M1009" s="40">
        <v>20</v>
      </c>
      <c r="N1009" s="40" t="s">
        <v>4899</v>
      </c>
      <c r="O1009" s="33" t="s">
        <v>40</v>
      </c>
      <c r="P1009" s="34" t="e">
        <f>CONCATENATE([1]!Tabela_FREQUENCIA_05_01_12[[#This Row],[QUANTITATIVO]]," - ",[1]!Tabela_FREQUENCIA_05_01_12[[#This Row],[GERÊNCIA]])</f>
        <v>#REF!</v>
      </c>
      <c r="Q1009" s="40">
        <v>496</v>
      </c>
      <c r="R1009" s="40" t="s">
        <v>4900</v>
      </c>
      <c r="S1009" s="44">
        <v>58561609672</v>
      </c>
      <c r="T1009" s="45">
        <v>22295567</v>
      </c>
      <c r="U1009" s="46" t="s">
        <v>4901</v>
      </c>
      <c r="V1009" s="42" t="s">
        <v>4902</v>
      </c>
      <c r="W1009" s="42"/>
      <c r="X1009" s="42"/>
      <c r="Y1009" s="47"/>
    </row>
    <row r="1010" spans="1:25" ht="105" x14ac:dyDescent="0.25">
      <c r="A1010" s="28">
        <v>9413960</v>
      </c>
      <c r="B1010" s="29" t="s">
        <v>36</v>
      </c>
      <c r="C1010" s="30" t="s">
        <v>4897</v>
      </c>
      <c r="D1010" s="29" t="s">
        <v>52</v>
      </c>
      <c r="E1010" s="31" t="s">
        <v>4903</v>
      </c>
      <c r="F1010" s="31" t="s">
        <v>40</v>
      </c>
      <c r="G1010" s="31" t="s">
        <v>208</v>
      </c>
      <c r="H1010" s="31" t="s">
        <v>91</v>
      </c>
      <c r="I1010" s="31" t="s">
        <v>92</v>
      </c>
      <c r="J1010" s="29" t="s">
        <v>137</v>
      </c>
      <c r="K1010" s="32">
        <v>23924</v>
      </c>
      <c r="L1010" s="32">
        <v>35989</v>
      </c>
      <c r="M1010" s="29">
        <v>12</v>
      </c>
      <c r="N1010" s="29" t="s">
        <v>4904</v>
      </c>
      <c r="O1010" s="33" t="s">
        <v>40</v>
      </c>
      <c r="P1010" s="34" t="e">
        <f>CONCATENATE([1]!Tabela_FREQUENCIA_05_01_12[[#This Row],[QUANTITATIVO]]," - ",[1]!Tabela_FREQUENCIA_05_01_12[[#This Row],[GERÊNCIA]])</f>
        <v>#REF!</v>
      </c>
      <c r="Q1010" s="29">
        <v>199</v>
      </c>
      <c r="R1010" s="29" t="s">
        <v>4900</v>
      </c>
      <c r="S1010" s="35">
        <v>58561609672</v>
      </c>
      <c r="T1010" s="36">
        <v>22295567</v>
      </c>
      <c r="U1010" s="37" t="s">
        <v>4901</v>
      </c>
      <c r="V1010" s="31" t="s">
        <v>4902</v>
      </c>
      <c r="W1010" s="31"/>
      <c r="X1010" s="31"/>
      <c r="Y1010" s="38"/>
    </row>
    <row r="1011" spans="1:25" ht="120" x14ac:dyDescent="0.25">
      <c r="A1011" s="39">
        <v>9497286</v>
      </c>
      <c r="B1011" s="40" t="s">
        <v>52</v>
      </c>
      <c r="C1011" s="41" t="s">
        <v>4905</v>
      </c>
      <c r="D1011" s="40" t="s">
        <v>66</v>
      </c>
      <c r="E1011" s="42" t="s">
        <v>4906</v>
      </c>
      <c r="F1011" s="42" t="s">
        <v>56</v>
      </c>
      <c r="G1011" s="42" t="s">
        <v>261</v>
      </c>
      <c r="H1011" s="42" t="s">
        <v>124</v>
      </c>
      <c r="I1011" s="42" t="s">
        <v>92</v>
      </c>
      <c r="J1011" s="40" t="s">
        <v>137</v>
      </c>
      <c r="K1011" s="43">
        <v>20867</v>
      </c>
      <c r="L1011" s="43">
        <v>34603</v>
      </c>
      <c r="M1011" s="40">
        <v>30</v>
      </c>
      <c r="N1011" s="40" t="s">
        <v>93</v>
      </c>
      <c r="O1011" s="33" t="s">
        <v>56</v>
      </c>
      <c r="P1011" s="34" t="e">
        <f>CONCATENATE([1]!Tabela_FREQUENCIA_05_01_12[[#This Row],[QUANTITATIVO]]," - ",[1]!Tabela_FREQUENCIA_05_01_12[[#This Row],[GERÊNCIA]])</f>
        <v>#REF!</v>
      </c>
      <c r="Q1011" s="40">
        <v>461</v>
      </c>
      <c r="R1011" s="40" t="s">
        <v>4907</v>
      </c>
      <c r="S1011" s="44">
        <v>92097723853</v>
      </c>
      <c r="T1011" s="45"/>
      <c r="U1011" s="46" t="s">
        <v>4908</v>
      </c>
      <c r="V1011" s="42" t="s">
        <v>4909</v>
      </c>
      <c r="W1011" s="42" t="s">
        <v>4910</v>
      </c>
      <c r="X1011" s="42" t="s">
        <v>64</v>
      </c>
      <c r="Y1011" s="47">
        <v>7124000</v>
      </c>
    </row>
    <row r="1012" spans="1:25" ht="90" x14ac:dyDescent="0.25">
      <c r="A1012" s="28">
        <v>6942647</v>
      </c>
      <c r="B1012" s="29" t="s">
        <v>52</v>
      </c>
      <c r="C1012" s="30" t="s">
        <v>4911</v>
      </c>
      <c r="D1012" s="29"/>
      <c r="E1012" s="31" t="s">
        <v>4912</v>
      </c>
      <c r="F1012" s="31" t="s">
        <v>56</v>
      </c>
      <c r="G1012" s="31" t="s">
        <v>368</v>
      </c>
      <c r="H1012" s="31" t="s">
        <v>369</v>
      </c>
      <c r="I1012" s="31" t="s">
        <v>69</v>
      </c>
      <c r="J1012" s="29" t="s">
        <v>106</v>
      </c>
      <c r="K1012" s="32">
        <v>22561</v>
      </c>
      <c r="L1012" s="32">
        <v>31058</v>
      </c>
      <c r="M1012" s="29">
        <v>40</v>
      </c>
      <c r="N1012" s="29" t="s">
        <v>93</v>
      </c>
      <c r="O1012" s="33" t="s">
        <v>56</v>
      </c>
      <c r="P1012" s="34" t="e">
        <f>CONCATENATE([1]!Tabela_FREQUENCIA_05_01_12[[#This Row],[QUANTITATIVO]]," - ",[1]!Tabela_FREQUENCIA_05_01_12[[#This Row],[GERÊNCIA]])</f>
        <v>#REF!</v>
      </c>
      <c r="Q1012" s="29">
        <v>612</v>
      </c>
      <c r="R1012" s="29" t="s">
        <v>4913</v>
      </c>
      <c r="S1012" s="35">
        <v>8623560833</v>
      </c>
      <c r="T1012" s="36">
        <v>24052351</v>
      </c>
      <c r="U1012" s="37" t="s">
        <v>4914</v>
      </c>
      <c r="V1012" s="31" t="s">
        <v>4915</v>
      </c>
      <c r="W1012" s="31" t="s">
        <v>649</v>
      </c>
      <c r="X1012" s="31" t="s">
        <v>64</v>
      </c>
      <c r="Y1012" s="38">
        <v>7130330</v>
      </c>
    </row>
    <row r="1013" spans="1:25" ht="120" x14ac:dyDescent="0.25">
      <c r="A1013" s="39">
        <v>13203680</v>
      </c>
      <c r="B1013" s="40" t="s">
        <v>66</v>
      </c>
      <c r="C1013" s="41" t="s">
        <v>4916</v>
      </c>
      <c r="D1013" s="40" t="s">
        <v>206</v>
      </c>
      <c r="E1013" s="42" t="s">
        <v>4917</v>
      </c>
      <c r="F1013" s="42" t="s">
        <v>4918</v>
      </c>
      <c r="G1013" s="42" t="s">
        <v>739</v>
      </c>
      <c r="H1013" s="42" t="s">
        <v>1859</v>
      </c>
      <c r="I1013" s="42" t="s">
        <v>125</v>
      </c>
      <c r="J1013" s="40" t="s">
        <v>1825</v>
      </c>
      <c r="K1013" s="43">
        <v>23032</v>
      </c>
      <c r="L1013" s="43">
        <v>38657</v>
      </c>
      <c r="M1013" s="40">
        <v>30</v>
      </c>
      <c r="N1013" s="40" t="s">
        <v>161</v>
      </c>
      <c r="O1013" s="33" t="s">
        <v>220</v>
      </c>
      <c r="P1013" s="34" t="e">
        <f>CONCATENATE([1]!Tabela_FREQUENCIA_05_01_12[[#This Row],[QUANTITATIVO]]," - ",[1]!Tabela_FREQUENCIA_05_01_12[[#This Row],[GERÊNCIA]])</f>
        <v>#REF!</v>
      </c>
      <c r="Q1013" s="40">
        <v>187</v>
      </c>
      <c r="R1013" s="40" t="s">
        <v>4919</v>
      </c>
      <c r="S1013" s="44">
        <v>4454148805</v>
      </c>
      <c r="T1013" s="45">
        <v>36671764</v>
      </c>
      <c r="U1013" s="46" t="s">
        <v>4920</v>
      </c>
      <c r="V1013" s="42" t="s">
        <v>4921</v>
      </c>
      <c r="W1013" s="42" t="s">
        <v>4922</v>
      </c>
      <c r="X1013" s="42" t="s">
        <v>142</v>
      </c>
      <c r="Y1013" s="47">
        <v>1153000</v>
      </c>
    </row>
    <row r="1014" spans="1:25" ht="75" x14ac:dyDescent="0.25">
      <c r="A1014" s="28">
        <v>7037740</v>
      </c>
      <c r="B1014" s="29" t="s">
        <v>175</v>
      </c>
      <c r="C1014" s="30" t="s">
        <v>4923</v>
      </c>
      <c r="D1014" s="29"/>
      <c r="E1014" s="31" t="s">
        <v>4924</v>
      </c>
      <c r="F1014" s="31" t="s">
        <v>330</v>
      </c>
      <c r="G1014" s="31" t="s">
        <v>376</v>
      </c>
      <c r="H1014" s="31" t="s">
        <v>283</v>
      </c>
      <c r="I1014" s="31" t="s">
        <v>115</v>
      </c>
      <c r="J1014" s="29" t="s">
        <v>43</v>
      </c>
      <c r="K1014" s="32">
        <v>17297</v>
      </c>
      <c r="L1014" s="32">
        <v>35500</v>
      </c>
      <c r="M1014" s="29">
        <v>20</v>
      </c>
      <c r="N1014" s="29" t="s">
        <v>81</v>
      </c>
      <c r="O1014" s="33" t="s">
        <v>330</v>
      </c>
      <c r="P1014" s="34" t="e">
        <f>CONCATENATE([1]!Tabela_FREQUENCIA_05_01_12[[#This Row],[QUANTITATIVO]]," - ",[1]!Tabela_FREQUENCIA_05_01_12[[#This Row],[GERÊNCIA]])</f>
        <v>#REF!</v>
      </c>
      <c r="Q1014" s="29">
        <v>476</v>
      </c>
      <c r="R1014" s="29" t="s">
        <v>4925</v>
      </c>
      <c r="S1014" s="35">
        <v>56875126834</v>
      </c>
      <c r="T1014" s="36">
        <v>64527467</v>
      </c>
      <c r="U1014" s="37"/>
      <c r="V1014" s="31" t="s">
        <v>4926</v>
      </c>
      <c r="W1014" s="31" t="s">
        <v>541</v>
      </c>
      <c r="X1014" s="31" t="s">
        <v>64</v>
      </c>
      <c r="Y1014" s="38"/>
    </row>
    <row r="1015" spans="1:25" ht="105" x14ac:dyDescent="0.25">
      <c r="A1015" s="58">
        <v>10545025</v>
      </c>
      <c r="B1015" s="49" t="s">
        <v>66</v>
      </c>
      <c r="C1015" s="50" t="s">
        <v>4927</v>
      </c>
      <c r="D1015" s="49" t="s">
        <v>52</v>
      </c>
      <c r="E1015" s="51" t="s">
        <v>4928</v>
      </c>
      <c r="F1015" s="51" t="s">
        <v>89</v>
      </c>
      <c r="G1015" s="51" t="s">
        <v>4929</v>
      </c>
      <c r="H1015" s="51" t="s">
        <v>1349</v>
      </c>
      <c r="I1015" s="51" t="s">
        <v>59</v>
      </c>
      <c r="J1015" s="49" t="s">
        <v>137</v>
      </c>
      <c r="K1015" s="52">
        <v>19902</v>
      </c>
      <c r="L1015" s="52">
        <v>36451</v>
      </c>
      <c r="M1015" s="49">
        <v>30</v>
      </c>
      <c r="N1015" s="49" t="s">
        <v>93</v>
      </c>
      <c r="O1015" s="51" t="s">
        <v>489</v>
      </c>
      <c r="P1015" s="53" t="e">
        <f>CONCATENATE([1]!Tabela_FREQUENCIA_05_01_12[[#This Row],[QUANTITATIVO]]," - ",[1]!Tabela_FREQUENCIA_05_01_12[[#This Row],[GERÊNCIA]])</f>
        <v>#REF!</v>
      </c>
      <c r="Q1015" s="49">
        <v>146</v>
      </c>
      <c r="R1015" s="49" t="s">
        <v>4930</v>
      </c>
      <c r="S1015" s="54">
        <v>26183076821</v>
      </c>
      <c r="T1015" s="55">
        <v>23589145</v>
      </c>
      <c r="U1015" s="56"/>
      <c r="V1015" s="51" t="s">
        <v>4931</v>
      </c>
      <c r="W1015" s="51" t="s">
        <v>2962</v>
      </c>
      <c r="X1015" s="51" t="s">
        <v>64</v>
      </c>
      <c r="Y1015" s="57">
        <v>7120210</v>
      </c>
    </row>
    <row r="1016" spans="1:25" ht="75" x14ac:dyDescent="0.25">
      <c r="A1016" s="28">
        <v>10101159</v>
      </c>
      <c r="B1016" s="29" t="s">
        <v>38</v>
      </c>
      <c r="C1016" s="30" t="s">
        <v>4932</v>
      </c>
      <c r="D1016" s="29" t="s">
        <v>38</v>
      </c>
      <c r="E1016" s="31" t="s">
        <v>4933</v>
      </c>
      <c r="F1016" s="31" t="s">
        <v>89</v>
      </c>
      <c r="G1016" s="31" t="s">
        <v>424</v>
      </c>
      <c r="H1016" s="31" t="s">
        <v>425</v>
      </c>
      <c r="I1016" s="31" t="s">
        <v>59</v>
      </c>
      <c r="J1016" s="29" t="s">
        <v>137</v>
      </c>
      <c r="K1016" s="32">
        <v>26713</v>
      </c>
      <c r="L1016" s="32">
        <v>36346</v>
      </c>
      <c r="M1016" s="29">
        <v>30</v>
      </c>
      <c r="N1016" s="29" t="s">
        <v>81</v>
      </c>
      <c r="O1016" s="33" t="s">
        <v>89</v>
      </c>
      <c r="P1016" s="34" t="e">
        <f>CONCATENATE([1]!Tabela_FREQUENCIA_05_01_12[[#This Row],[QUANTITATIVO]]," - ",[1]!Tabela_FREQUENCIA_05_01_12[[#This Row],[GERÊNCIA]])</f>
        <v>#REF!</v>
      </c>
      <c r="Q1016" s="29">
        <v>749</v>
      </c>
      <c r="R1016" s="29" t="s">
        <v>4934</v>
      </c>
      <c r="S1016" s="35">
        <v>25483442822</v>
      </c>
      <c r="T1016" s="36">
        <v>24573223</v>
      </c>
      <c r="U1016" s="37" t="s">
        <v>4935</v>
      </c>
      <c r="V1016" s="31" t="s">
        <v>4936</v>
      </c>
      <c r="W1016" s="31" t="s">
        <v>194</v>
      </c>
      <c r="X1016" s="31" t="s">
        <v>64</v>
      </c>
      <c r="Y1016" s="38">
        <v>7124660</v>
      </c>
    </row>
    <row r="1017" spans="1:25" ht="90" x14ac:dyDescent="0.25">
      <c r="A1017" s="39">
        <v>10545049</v>
      </c>
      <c r="B1017" s="40" t="s">
        <v>66</v>
      </c>
      <c r="C1017" s="41" t="s">
        <v>4937</v>
      </c>
      <c r="D1017" s="40" t="s">
        <v>52</v>
      </c>
      <c r="E1017" s="42" t="s">
        <v>4938</v>
      </c>
      <c r="F1017" s="42" t="s">
        <v>89</v>
      </c>
      <c r="G1017" s="42" t="s">
        <v>944</v>
      </c>
      <c r="H1017" s="42" t="s">
        <v>945</v>
      </c>
      <c r="I1017" s="42" t="s">
        <v>92</v>
      </c>
      <c r="J1017" s="40" t="s">
        <v>137</v>
      </c>
      <c r="K1017" s="43">
        <v>27360</v>
      </c>
      <c r="L1017" s="43">
        <v>36595</v>
      </c>
      <c r="M1017" s="40">
        <v>30</v>
      </c>
      <c r="N1017" s="40" t="s">
        <v>60</v>
      </c>
      <c r="O1017" s="33" t="s">
        <v>89</v>
      </c>
      <c r="P1017" s="34" t="e">
        <f>CONCATENATE([1]!Tabela_FREQUENCIA_05_01_12[[#This Row],[QUANTITATIVO]]," - ",[1]!Tabela_FREQUENCIA_05_01_12[[#This Row],[GERÊNCIA]])</f>
        <v>#REF!</v>
      </c>
      <c r="Q1017" s="40">
        <v>857</v>
      </c>
      <c r="R1017" s="40" t="s">
        <v>4939</v>
      </c>
      <c r="S1017" s="44">
        <v>26192161844</v>
      </c>
      <c r="T1017" s="45"/>
      <c r="U1017" s="46" t="s">
        <v>4940</v>
      </c>
      <c r="V1017" s="42" t="s">
        <v>4941</v>
      </c>
      <c r="W1017" s="42" t="s">
        <v>4226</v>
      </c>
      <c r="X1017" s="42" t="s">
        <v>64</v>
      </c>
      <c r="Y1017" s="47">
        <v>7244010</v>
      </c>
    </row>
    <row r="1018" spans="1:25" ht="105" x14ac:dyDescent="0.25">
      <c r="A1018" s="28">
        <v>13133720</v>
      </c>
      <c r="B1018" s="29" t="s">
        <v>66</v>
      </c>
      <c r="C1018" s="30" t="s">
        <v>4942</v>
      </c>
      <c r="D1018" s="29" t="s">
        <v>2056</v>
      </c>
      <c r="E1018" s="31" t="s">
        <v>4943</v>
      </c>
      <c r="F1018" s="31" t="s">
        <v>229</v>
      </c>
      <c r="G1018" s="31" t="s">
        <v>502</v>
      </c>
      <c r="H1018" s="31" t="s">
        <v>502</v>
      </c>
      <c r="I1018" s="31" t="s">
        <v>59</v>
      </c>
      <c r="J1018" s="29" t="s">
        <v>43</v>
      </c>
      <c r="K1018" s="32">
        <v>28363</v>
      </c>
      <c r="L1018" s="32">
        <v>38943</v>
      </c>
      <c r="M1018" s="29">
        <v>30</v>
      </c>
      <c r="N1018" s="29" t="s">
        <v>405</v>
      </c>
      <c r="O1018" s="33" t="s">
        <v>229</v>
      </c>
      <c r="P1018" s="34" t="e">
        <f>CONCATENATE([1]!Tabela_FREQUENCIA_05_01_12[[#This Row],[QUANTITATIVO]]," - ",[1]!Tabela_FREQUENCIA_05_01_12[[#This Row],[GERÊNCIA]])</f>
        <v>#REF!</v>
      </c>
      <c r="Q1018" s="29">
        <v>195</v>
      </c>
      <c r="R1018" s="29" t="s">
        <v>4944</v>
      </c>
      <c r="S1018" s="35">
        <v>28596537830</v>
      </c>
      <c r="T1018" s="36">
        <v>26826520</v>
      </c>
      <c r="U1018" s="37" t="s">
        <v>4945</v>
      </c>
      <c r="V1018" s="31" t="s">
        <v>4946</v>
      </c>
      <c r="W1018" s="31" t="s">
        <v>4947</v>
      </c>
      <c r="X1018" s="31" t="s">
        <v>142</v>
      </c>
      <c r="Y1018" s="38">
        <v>3542120</v>
      </c>
    </row>
    <row r="1019" spans="1:25" ht="90" x14ac:dyDescent="0.25">
      <c r="A1019" s="39">
        <v>10106042</v>
      </c>
      <c r="B1019" s="40" t="s">
        <v>66</v>
      </c>
      <c r="C1019" s="41" t="s">
        <v>4948</v>
      </c>
      <c r="D1019" s="40"/>
      <c r="E1019" s="42" t="s">
        <v>4949</v>
      </c>
      <c r="F1019" s="42" t="s">
        <v>330</v>
      </c>
      <c r="G1019" s="42" t="s">
        <v>790</v>
      </c>
      <c r="H1019" s="42" t="s">
        <v>114</v>
      </c>
      <c r="I1019" s="42" t="s">
        <v>115</v>
      </c>
      <c r="J1019" s="40" t="s">
        <v>137</v>
      </c>
      <c r="K1019" s="43">
        <v>25962</v>
      </c>
      <c r="L1019" s="43">
        <v>36908</v>
      </c>
      <c r="M1019" s="40">
        <v>20</v>
      </c>
      <c r="N1019" s="40" t="s">
        <v>4950</v>
      </c>
      <c r="O1019" s="33" t="s">
        <v>330</v>
      </c>
      <c r="P1019" s="34" t="e">
        <f>CONCATENATE([1]!Tabela_FREQUENCIA_05_01_12[[#This Row],[QUANTITATIVO]]," - ",[1]!Tabela_FREQUENCIA_05_01_12[[#This Row],[GERÊNCIA]])</f>
        <v>#REF!</v>
      </c>
      <c r="Q1019" s="40">
        <v>139</v>
      </c>
      <c r="R1019" s="40" t="s">
        <v>4951</v>
      </c>
      <c r="S1019" s="44">
        <v>16470264824</v>
      </c>
      <c r="T1019" s="45">
        <v>29503132</v>
      </c>
      <c r="U1019" s="46" t="s">
        <v>4952</v>
      </c>
      <c r="V1019" s="42" t="s">
        <v>4953</v>
      </c>
      <c r="W1019" s="42" t="s">
        <v>1673</v>
      </c>
      <c r="X1019" s="42" t="s">
        <v>64</v>
      </c>
      <c r="Y1019" s="47">
        <v>7197250</v>
      </c>
    </row>
    <row r="1020" spans="1:25" ht="90" x14ac:dyDescent="0.25">
      <c r="A1020" s="28">
        <v>13393376</v>
      </c>
      <c r="B1020" s="29" t="s">
        <v>38</v>
      </c>
      <c r="C1020" s="30" t="s">
        <v>4954</v>
      </c>
      <c r="D1020" s="29" t="s">
        <v>66</v>
      </c>
      <c r="E1020" s="31" t="s">
        <v>4955</v>
      </c>
      <c r="F1020" s="31" t="s">
        <v>220</v>
      </c>
      <c r="G1020" s="31" t="s">
        <v>4956</v>
      </c>
      <c r="H1020" s="31" t="s">
        <v>124</v>
      </c>
      <c r="I1020" s="31" t="s">
        <v>92</v>
      </c>
      <c r="J1020" s="29" t="s">
        <v>43</v>
      </c>
      <c r="K1020" s="32">
        <v>24310</v>
      </c>
      <c r="L1020" s="32">
        <v>40436</v>
      </c>
      <c r="M1020" s="29">
        <v>30</v>
      </c>
      <c r="N1020" s="29" t="s">
        <v>60</v>
      </c>
      <c r="O1020" s="33" t="s">
        <v>220</v>
      </c>
      <c r="P1020" s="34" t="e">
        <f>CONCATENATE([1]!Tabela_FREQUENCIA_05_01_12[[#This Row],[QUANTITATIVO]]," - ",[1]!Tabela_FREQUENCIA_05_01_12[[#This Row],[GERÊNCIA]])</f>
        <v>#REF!</v>
      </c>
      <c r="Q1020" s="29">
        <v>986</v>
      </c>
      <c r="R1020" s="29" t="s">
        <v>4957</v>
      </c>
      <c r="S1020" s="35">
        <v>10138649804</v>
      </c>
      <c r="T1020" s="36">
        <v>46941805</v>
      </c>
      <c r="U1020" s="37" t="s">
        <v>4958</v>
      </c>
      <c r="V1020" s="31" t="s">
        <v>4959</v>
      </c>
      <c r="W1020" s="31" t="s">
        <v>119</v>
      </c>
      <c r="X1020" s="31" t="s">
        <v>64</v>
      </c>
      <c r="Y1020" s="38">
        <v>7077140</v>
      </c>
    </row>
    <row r="1021" spans="1:25" ht="105" x14ac:dyDescent="0.25">
      <c r="A1021" s="48">
        <v>16226884</v>
      </c>
      <c r="B1021" s="49" t="s">
        <v>52</v>
      </c>
      <c r="C1021" s="50" t="s">
        <v>4960</v>
      </c>
      <c r="D1021" s="49" t="s">
        <v>36</v>
      </c>
      <c r="E1021" s="51" t="s">
        <v>4961</v>
      </c>
      <c r="F1021" s="51" t="s">
        <v>268</v>
      </c>
      <c r="G1021" s="51"/>
      <c r="H1021" s="51" t="s">
        <v>343</v>
      </c>
      <c r="I1021" s="51" t="s">
        <v>59</v>
      </c>
      <c r="J1021" s="49" t="s">
        <v>43</v>
      </c>
      <c r="K1021" s="52">
        <v>29523</v>
      </c>
      <c r="L1021" s="52">
        <v>41610</v>
      </c>
      <c r="M1021" s="49">
        <v>20</v>
      </c>
      <c r="N1021" s="49" t="s">
        <v>4962</v>
      </c>
      <c r="O1021" s="51" t="s">
        <v>987</v>
      </c>
      <c r="P1021" s="53" t="e">
        <f>CONCATENATE([1]!Tabela_FREQUENCIA_05_01_12[[#This Row],[QUANTITATIVO]]," - ",[1]!Tabela_FREQUENCIA_05_01_12[[#This Row],[GERÊNCIA]])</f>
        <v>#REF!</v>
      </c>
      <c r="Q1021" s="49">
        <v>254</v>
      </c>
      <c r="R1021" s="49" t="s">
        <v>4963</v>
      </c>
      <c r="S1021" s="54">
        <v>9072163745</v>
      </c>
      <c r="T1021" s="55">
        <v>30313558</v>
      </c>
      <c r="U1021" s="56" t="s">
        <v>4964</v>
      </c>
      <c r="V1021" s="51" t="s">
        <v>4965</v>
      </c>
      <c r="W1021" s="51" t="s">
        <v>4966</v>
      </c>
      <c r="X1021" s="51" t="s">
        <v>4967</v>
      </c>
      <c r="Y1021" s="57">
        <v>18051863</v>
      </c>
    </row>
    <row r="1022" spans="1:25" ht="60" x14ac:dyDescent="0.25">
      <c r="A1022" s="28">
        <v>9525117</v>
      </c>
      <c r="B1022" s="29" t="s">
        <v>52</v>
      </c>
      <c r="C1022" s="30" t="s">
        <v>4968</v>
      </c>
      <c r="D1022" s="29" t="s">
        <v>101</v>
      </c>
      <c r="E1022" s="31" t="s">
        <v>4969</v>
      </c>
      <c r="F1022" s="31" t="s">
        <v>1514</v>
      </c>
      <c r="G1022" s="31" t="s">
        <v>68</v>
      </c>
      <c r="H1022" s="31" t="s">
        <v>68</v>
      </c>
      <c r="I1022" s="31" t="s">
        <v>69</v>
      </c>
      <c r="J1022" s="29" t="s">
        <v>137</v>
      </c>
      <c r="K1022" s="32">
        <v>26907</v>
      </c>
      <c r="L1022" s="32">
        <v>34547</v>
      </c>
      <c r="M1022" s="29">
        <v>40</v>
      </c>
      <c r="N1022" s="29" t="s">
        <v>1773</v>
      </c>
      <c r="O1022" s="33" t="s">
        <v>135</v>
      </c>
      <c r="P1022" s="34" t="e">
        <f>CONCATENATE([1]!Tabela_FREQUENCIA_05_01_12[[#This Row],[QUANTITATIVO]]," - ",[1]!Tabela_FREQUENCIA_05_01_12[[#This Row],[GERÊNCIA]])</f>
        <v>#REF!</v>
      </c>
      <c r="Q1022" s="29">
        <v>425</v>
      </c>
      <c r="R1022" s="29" t="s">
        <v>4970</v>
      </c>
      <c r="S1022" s="35">
        <v>17350046855</v>
      </c>
      <c r="T1022" s="36">
        <v>24928065</v>
      </c>
      <c r="U1022" s="37" t="s">
        <v>4971</v>
      </c>
      <c r="V1022" s="31" t="s">
        <v>3366</v>
      </c>
      <c r="W1022" s="31" t="s">
        <v>3367</v>
      </c>
      <c r="X1022" s="31" t="s">
        <v>64</v>
      </c>
      <c r="Y1022" s="38">
        <v>7196110</v>
      </c>
    </row>
    <row r="1023" spans="1:25" ht="90" x14ac:dyDescent="0.25">
      <c r="A1023" s="39">
        <v>12062066</v>
      </c>
      <c r="B1023" s="40" t="s">
        <v>66</v>
      </c>
      <c r="C1023" s="41" t="s">
        <v>4972</v>
      </c>
      <c r="D1023" s="40" t="s">
        <v>66</v>
      </c>
      <c r="E1023" s="42" t="s">
        <v>4973</v>
      </c>
      <c r="F1023" s="42" t="s">
        <v>89</v>
      </c>
      <c r="G1023" s="42" t="s">
        <v>171</v>
      </c>
      <c r="H1023" s="42" t="s">
        <v>171</v>
      </c>
      <c r="I1023" s="42" t="s">
        <v>80</v>
      </c>
      <c r="J1023" s="40" t="s">
        <v>137</v>
      </c>
      <c r="K1023" s="43">
        <v>27283</v>
      </c>
      <c r="L1023" s="43">
        <v>37077</v>
      </c>
      <c r="M1023" s="40">
        <v>30</v>
      </c>
      <c r="N1023" s="40" t="s">
        <v>508</v>
      </c>
      <c r="O1023" s="33" t="s">
        <v>89</v>
      </c>
      <c r="P1023" s="34" t="e">
        <f>CONCATENATE([1]!Tabela_FREQUENCIA_05_01_12[[#This Row],[QUANTITATIVO]]," - ",[1]!Tabela_FREQUENCIA_05_01_12[[#This Row],[GERÊNCIA]])</f>
        <v>#REF!</v>
      </c>
      <c r="Q1023" s="40">
        <v>862</v>
      </c>
      <c r="R1023" s="40" t="s">
        <v>4974</v>
      </c>
      <c r="S1023" s="44">
        <v>19866032884</v>
      </c>
      <c r="T1023" s="45">
        <v>22544518</v>
      </c>
      <c r="U1023" s="46" t="s">
        <v>4975</v>
      </c>
      <c r="V1023" s="42" t="s">
        <v>4976</v>
      </c>
      <c r="W1023" s="42" t="s">
        <v>1912</v>
      </c>
      <c r="X1023" s="42" t="s">
        <v>142</v>
      </c>
      <c r="Y1023" s="47">
        <v>8280570</v>
      </c>
    </row>
    <row r="1024" spans="1:25" ht="90" x14ac:dyDescent="0.25">
      <c r="A1024" s="28">
        <v>9178053</v>
      </c>
      <c r="B1024" s="29" t="s">
        <v>66</v>
      </c>
      <c r="C1024" s="30" t="s">
        <v>4977</v>
      </c>
      <c r="D1024" s="29" t="s">
        <v>121</v>
      </c>
      <c r="E1024" s="31" t="s">
        <v>4978</v>
      </c>
      <c r="F1024" s="31" t="s">
        <v>268</v>
      </c>
      <c r="G1024" s="31" t="s">
        <v>198</v>
      </c>
      <c r="H1024" s="31" t="s">
        <v>1642</v>
      </c>
      <c r="I1024" s="31" t="s">
        <v>92</v>
      </c>
      <c r="J1024" s="29" t="s">
        <v>43</v>
      </c>
      <c r="K1024" s="32">
        <v>24975</v>
      </c>
      <c r="L1024" s="32">
        <v>41122</v>
      </c>
      <c r="M1024" s="29">
        <v>20</v>
      </c>
      <c r="N1024" s="29" t="s">
        <v>4979</v>
      </c>
      <c r="O1024" s="33" t="s">
        <v>268</v>
      </c>
      <c r="P1024" s="34" t="e">
        <f>CONCATENATE([1]!Tabela_FREQUENCIA_05_01_12[[#This Row],[QUANTITATIVO]]," - ",[1]!Tabela_FREQUENCIA_05_01_12[[#This Row],[GERÊNCIA]])</f>
        <v>#REF!</v>
      </c>
      <c r="Q1024" s="29">
        <v>1154</v>
      </c>
      <c r="R1024" s="29" t="s">
        <v>4980</v>
      </c>
      <c r="S1024" s="35">
        <v>189149779</v>
      </c>
      <c r="T1024" s="36">
        <v>55310147</v>
      </c>
      <c r="U1024" s="37" t="s">
        <v>4981</v>
      </c>
      <c r="V1024" s="31" t="s">
        <v>1645</v>
      </c>
      <c r="W1024" s="31" t="s">
        <v>1646</v>
      </c>
      <c r="X1024" s="31" t="s">
        <v>142</v>
      </c>
      <c r="Y1024" s="38">
        <v>4516012</v>
      </c>
    </row>
    <row r="1025" spans="1:25" ht="90" x14ac:dyDescent="0.25">
      <c r="A1025" s="39">
        <v>8266128</v>
      </c>
      <c r="B1025" s="40" t="s">
        <v>52</v>
      </c>
      <c r="C1025" s="41" t="s">
        <v>4982</v>
      </c>
      <c r="D1025" s="40"/>
      <c r="E1025" s="42" t="s">
        <v>4983</v>
      </c>
      <c r="F1025" s="42" t="s">
        <v>4984</v>
      </c>
      <c r="G1025" s="42" t="s">
        <v>544</v>
      </c>
      <c r="H1025" s="42" t="s">
        <v>544</v>
      </c>
      <c r="I1025" s="42" t="s">
        <v>115</v>
      </c>
      <c r="J1025" s="40" t="s">
        <v>106</v>
      </c>
      <c r="K1025" s="43">
        <v>24052</v>
      </c>
      <c r="L1025" s="43">
        <v>33829</v>
      </c>
      <c r="M1025" s="40">
        <v>30</v>
      </c>
      <c r="N1025" s="40" t="s">
        <v>4985</v>
      </c>
      <c r="O1025" s="33" t="s">
        <v>4986</v>
      </c>
      <c r="P1025" s="34" t="e">
        <f>CONCATENATE([1]!Tabela_FREQUENCIA_05_01_12[[#This Row],[QUANTITATIVO]]," - ",[1]!Tabela_FREQUENCIA_05_01_12[[#This Row],[GERÊNCIA]])</f>
        <v>#REF!</v>
      </c>
      <c r="Q1025" s="40">
        <v>584</v>
      </c>
      <c r="R1025" s="40" t="s">
        <v>4987</v>
      </c>
      <c r="S1025" s="44">
        <v>7394157865</v>
      </c>
      <c r="T1025" s="45">
        <v>32566654</v>
      </c>
      <c r="U1025" s="46" t="s">
        <v>4988</v>
      </c>
      <c r="V1025" s="42" t="s">
        <v>4989</v>
      </c>
      <c r="W1025" s="42" t="s">
        <v>2536</v>
      </c>
      <c r="X1025" s="42" t="s">
        <v>142</v>
      </c>
      <c r="Y1025" s="47">
        <v>1303001</v>
      </c>
    </row>
    <row r="1026" spans="1:25" ht="75" x14ac:dyDescent="0.25">
      <c r="A1026" s="28">
        <v>12285500</v>
      </c>
      <c r="B1026" s="29" t="s">
        <v>52</v>
      </c>
      <c r="C1026" s="30" t="s">
        <v>4990</v>
      </c>
      <c r="D1026" s="29" t="s">
        <v>121</v>
      </c>
      <c r="E1026" s="31" t="s">
        <v>4991</v>
      </c>
      <c r="F1026" s="31" t="s">
        <v>135</v>
      </c>
      <c r="G1026" s="31" t="s">
        <v>41</v>
      </c>
      <c r="H1026" s="31" t="s">
        <v>41</v>
      </c>
      <c r="I1026" s="31" t="s">
        <v>42</v>
      </c>
      <c r="J1026" s="29" t="s">
        <v>137</v>
      </c>
      <c r="K1026" s="32">
        <v>27996</v>
      </c>
      <c r="L1026" s="32">
        <v>37435</v>
      </c>
      <c r="M1026" s="29">
        <v>40</v>
      </c>
      <c r="N1026" s="29" t="s">
        <v>93</v>
      </c>
      <c r="O1026" s="33" t="s">
        <v>135</v>
      </c>
      <c r="P1026" s="34" t="e">
        <f>CONCATENATE([1]!Tabela_FREQUENCIA_05_01_12[[#This Row],[QUANTITATIVO]]," - ",[1]!Tabela_FREQUENCIA_05_01_12[[#This Row],[GERÊNCIA]])</f>
        <v>#REF!</v>
      </c>
      <c r="Q1026" s="29">
        <v>937</v>
      </c>
      <c r="R1026" s="29" t="s">
        <v>4992</v>
      </c>
      <c r="S1026" s="35">
        <v>26037063818</v>
      </c>
      <c r="T1026" s="36">
        <v>24317162</v>
      </c>
      <c r="U1026" s="37" t="s">
        <v>4993</v>
      </c>
      <c r="V1026" s="31" t="s">
        <v>4994</v>
      </c>
      <c r="W1026" s="31" t="s">
        <v>1346</v>
      </c>
      <c r="X1026" s="31" t="s">
        <v>64</v>
      </c>
      <c r="Y1026" s="38">
        <v>7170350</v>
      </c>
    </row>
    <row r="1027" spans="1:25" ht="105" x14ac:dyDescent="0.25">
      <c r="A1027" s="58">
        <v>12894187</v>
      </c>
      <c r="B1027" s="49">
        <v>4</v>
      </c>
      <c r="C1027" s="50" t="s">
        <v>4995</v>
      </c>
      <c r="D1027" s="49" t="s">
        <v>206</v>
      </c>
      <c r="E1027" s="51" t="s">
        <v>4996</v>
      </c>
      <c r="F1027" s="51" t="s">
        <v>738</v>
      </c>
      <c r="G1027" s="51" t="s">
        <v>604</v>
      </c>
      <c r="H1027" s="51" t="s">
        <v>605</v>
      </c>
      <c r="I1027" s="51" t="s">
        <v>69</v>
      </c>
      <c r="J1027" s="49" t="s">
        <v>137</v>
      </c>
      <c r="K1027" s="52">
        <v>29125</v>
      </c>
      <c r="L1027" s="52">
        <v>38874</v>
      </c>
      <c r="M1027" s="49">
        <v>40</v>
      </c>
      <c r="N1027" s="49" t="s">
        <v>478</v>
      </c>
      <c r="O1027" s="51" t="s">
        <v>4997</v>
      </c>
      <c r="P1027" s="53" t="e">
        <f>CONCATENATE([1]!Tabela_FREQUENCIA_05_01_12[[#This Row],[QUANTITATIVO]]," - ",[1]!Tabela_FREQUENCIA_05_01_12[[#This Row],[GERÊNCIA]])</f>
        <v>#REF!</v>
      </c>
      <c r="Q1027" s="49">
        <v>299</v>
      </c>
      <c r="R1027" s="49" t="s">
        <v>4998</v>
      </c>
      <c r="S1027" s="54">
        <v>27178006897</v>
      </c>
      <c r="T1027" s="55">
        <v>46961968</v>
      </c>
      <c r="U1027" s="56" t="s">
        <v>4999</v>
      </c>
      <c r="V1027" s="51" t="s">
        <v>5000</v>
      </c>
      <c r="W1027" s="51" t="s">
        <v>5001</v>
      </c>
      <c r="X1027" s="51" t="s">
        <v>2717</v>
      </c>
      <c r="Y1027" s="57">
        <v>8562240</v>
      </c>
    </row>
    <row r="1028" spans="1:25" ht="105" x14ac:dyDescent="0.25">
      <c r="A1028" s="58">
        <v>15281840</v>
      </c>
      <c r="B1028" s="49" t="s">
        <v>52</v>
      </c>
      <c r="C1028" s="50" t="s">
        <v>5002</v>
      </c>
      <c r="D1028" s="49" t="s">
        <v>36</v>
      </c>
      <c r="E1028" s="51" t="s">
        <v>5003</v>
      </c>
      <c r="F1028" s="51" t="s">
        <v>89</v>
      </c>
      <c r="G1028" s="51"/>
      <c r="H1028" s="51"/>
      <c r="I1028" s="51" t="s">
        <v>59</v>
      </c>
      <c r="J1028" s="49" t="s">
        <v>43</v>
      </c>
      <c r="K1028" s="52">
        <v>31690</v>
      </c>
      <c r="L1028" s="52">
        <v>40878</v>
      </c>
      <c r="M1028" s="49">
        <v>30</v>
      </c>
      <c r="N1028" s="49" t="s">
        <v>93</v>
      </c>
      <c r="O1028" s="51" t="s">
        <v>646</v>
      </c>
      <c r="P1028" s="53" t="e">
        <f>CONCATENATE([1]!Tabela_FREQUENCIA_05_01_12[[#This Row],[QUANTITATIVO]]," - ",[1]!Tabela_FREQUENCIA_05_01_12[[#This Row],[GERÊNCIA]])</f>
        <v>#REF!</v>
      </c>
      <c r="Q1028" s="49">
        <v>961</v>
      </c>
      <c r="R1028" s="49" t="s">
        <v>5004</v>
      </c>
      <c r="S1028" s="54">
        <v>35498451890</v>
      </c>
      <c r="T1028" s="55">
        <v>21562836</v>
      </c>
      <c r="U1028" s="56" t="s">
        <v>5005</v>
      </c>
      <c r="V1028" s="51" t="s">
        <v>5006</v>
      </c>
      <c r="W1028" s="51" t="s">
        <v>5007</v>
      </c>
      <c r="X1028" s="51" t="s">
        <v>142</v>
      </c>
      <c r="Y1028" s="57">
        <v>8081200</v>
      </c>
    </row>
    <row r="1029" spans="1:25" ht="90" x14ac:dyDescent="0.25">
      <c r="A1029" s="58">
        <v>12894199</v>
      </c>
      <c r="B1029" s="49" t="s">
        <v>66</v>
      </c>
      <c r="C1029" s="50" t="s">
        <v>5008</v>
      </c>
      <c r="D1029" s="49" t="s">
        <v>76</v>
      </c>
      <c r="E1029" s="51" t="s">
        <v>5009</v>
      </c>
      <c r="F1029" s="51" t="s">
        <v>1514</v>
      </c>
      <c r="G1029" s="51" t="s">
        <v>604</v>
      </c>
      <c r="H1029" s="51" t="s">
        <v>605</v>
      </c>
      <c r="I1029" s="51" t="s">
        <v>69</v>
      </c>
      <c r="J1029" s="49" t="s">
        <v>137</v>
      </c>
      <c r="K1029" s="52">
        <v>30777</v>
      </c>
      <c r="L1029" s="52">
        <v>41324</v>
      </c>
      <c r="M1029" s="49">
        <v>40</v>
      </c>
      <c r="N1029" s="49" t="s">
        <v>5010</v>
      </c>
      <c r="O1029" s="51" t="s">
        <v>5011</v>
      </c>
      <c r="P1029" s="53" t="e">
        <f>CONCATENATE([1]!Tabela_FREQUENCIA_05_01_12[[#This Row],[QUANTITATIVO]]," - ",[1]!Tabela_FREQUENCIA_05_01_12[[#This Row],[GERÊNCIA]])</f>
        <v>#REF!</v>
      </c>
      <c r="Q1029" s="49">
        <v>420</v>
      </c>
      <c r="R1029" s="49" t="s">
        <v>5012</v>
      </c>
      <c r="S1029" s="54">
        <v>31530903866</v>
      </c>
      <c r="T1029" s="55">
        <v>39078177</v>
      </c>
      <c r="U1029" s="56" t="s">
        <v>5013</v>
      </c>
      <c r="V1029" s="51" t="s">
        <v>5014</v>
      </c>
      <c r="W1029" s="51" t="s">
        <v>3188</v>
      </c>
      <c r="X1029" s="51" t="s">
        <v>1808</v>
      </c>
      <c r="Y1029" s="57">
        <v>8717630</v>
      </c>
    </row>
    <row r="1030" spans="1:25" ht="75" x14ac:dyDescent="0.25">
      <c r="A1030" s="58">
        <v>16460960</v>
      </c>
      <c r="B1030" s="49" t="s">
        <v>52</v>
      </c>
      <c r="C1030" s="50" t="s">
        <v>5015</v>
      </c>
      <c r="D1030" s="49" t="s">
        <v>38</v>
      </c>
      <c r="E1030" s="51" t="s">
        <v>5016</v>
      </c>
      <c r="F1030" s="51" t="s">
        <v>268</v>
      </c>
      <c r="G1030" s="51" t="s">
        <v>114</v>
      </c>
      <c r="H1030" s="51"/>
      <c r="I1030" s="51" t="s">
        <v>895</v>
      </c>
      <c r="J1030" s="49" t="s">
        <v>43</v>
      </c>
      <c r="K1030" s="52">
        <v>29602</v>
      </c>
      <c r="L1030" s="52">
        <v>41873</v>
      </c>
      <c r="M1030" s="49">
        <v>20</v>
      </c>
      <c r="N1030" s="49"/>
      <c r="O1030" s="51" t="s">
        <v>1813</v>
      </c>
      <c r="P1030" s="53" t="e">
        <f>CONCATENATE([1]!Tabela_FREQUENCIA_05_01_12[[#This Row],[QUANTITATIVO]]," - ",[1]!Tabela_FREQUENCIA_05_01_12[[#This Row],[GERÊNCIA]])</f>
        <v>#REF!</v>
      </c>
      <c r="Q1030" s="49">
        <v>831</v>
      </c>
      <c r="R1030" s="49" t="s">
        <v>5017</v>
      </c>
      <c r="S1030" s="54">
        <v>28733971870</v>
      </c>
      <c r="T1030" s="55">
        <v>34773210</v>
      </c>
      <c r="U1030" s="56" t="s">
        <v>5018</v>
      </c>
      <c r="V1030" s="51" t="s">
        <v>5019</v>
      </c>
      <c r="W1030" s="51" t="s">
        <v>5020</v>
      </c>
      <c r="X1030" s="51" t="s">
        <v>142</v>
      </c>
      <c r="Y1030" s="57">
        <v>4601000</v>
      </c>
    </row>
    <row r="1031" spans="1:25" ht="75" x14ac:dyDescent="0.25">
      <c r="A1031" s="39">
        <v>15281711</v>
      </c>
      <c r="B1031" s="40" t="s">
        <v>52</v>
      </c>
      <c r="C1031" s="41" t="s">
        <v>5021</v>
      </c>
      <c r="D1031" s="40" t="s">
        <v>175</v>
      </c>
      <c r="E1031" s="42" t="s">
        <v>5022</v>
      </c>
      <c r="F1031" s="42" t="s">
        <v>89</v>
      </c>
      <c r="G1031" s="93" t="s">
        <v>1010</v>
      </c>
      <c r="H1031" s="42" t="s">
        <v>1010</v>
      </c>
      <c r="I1031" s="42" t="s">
        <v>59</v>
      </c>
      <c r="J1031" s="40" t="s">
        <v>43</v>
      </c>
      <c r="K1031" s="43">
        <v>27401</v>
      </c>
      <c r="L1031" s="43">
        <v>40878</v>
      </c>
      <c r="M1031" s="40">
        <v>30</v>
      </c>
      <c r="N1031" s="40" t="s">
        <v>81</v>
      </c>
      <c r="O1031" s="33" t="s">
        <v>89</v>
      </c>
      <c r="P1031" s="34" t="e">
        <f>CONCATENATE([1]!Tabela_FREQUENCIA_05_01_12[[#This Row],[QUANTITATIVO]]," - ",[1]!Tabela_FREQUENCIA_05_01_12[[#This Row],[GERÊNCIA]])</f>
        <v>#REF!</v>
      </c>
      <c r="Q1031" s="40">
        <v>1138</v>
      </c>
      <c r="R1031" s="40" t="s">
        <v>5023</v>
      </c>
      <c r="S1031" s="44">
        <v>26684097805</v>
      </c>
      <c r="T1031" s="45">
        <v>20861157</v>
      </c>
      <c r="U1031" s="46" t="s">
        <v>5024</v>
      </c>
      <c r="V1031" s="42" t="s">
        <v>5025</v>
      </c>
      <c r="W1031" s="42" t="s">
        <v>1707</v>
      </c>
      <c r="X1031" s="42" t="s">
        <v>64</v>
      </c>
      <c r="Y1031" s="47">
        <v>7080120</v>
      </c>
    </row>
    <row r="1032" spans="1:25" ht="75" x14ac:dyDescent="0.25">
      <c r="A1032" s="28">
        <v>15599292</v>
      </c>
      <c r="B1032" s="29" t="s">
        <v>52</v>
      </c>
      <c r="C1032" s="30" t="s">
        <v>5026</v>
      </c>
      <c r="D1032" s="29" t="s">
        <v>36</v>
      </c>
      <c r="E1032" s="31" t="s">
        <v>5027</v>
      </c>
      <c r="F1032" s="31" t="s">
        <v>113</v>
      </c>
      <c r="G1032" s="31" t="s">
        <v>114</v>
      </c>
      <c r="H1032" s="31" t="s">
        <v>114</v>
      </c>
      <c r="I1032" s="31" t="s">
        <v>115</v>
      </c>
      <c r="J1032" s="29" t="s">
        <v>43</v>
      </c>
      <c r="K1032" s="32">
        <v>29017</v>
      </c>
      <c r="L1032" s="32">
        <v>41096</v>
      </c>
      <c r="M1032" s="29">
        <v>20</v>
      </c>
      <c r="N1032" s="29" t="s">
        <v>5028</v>
      </c>
      <c r="O1032" s="33" t="s">
        <v>113</v>
      </c>
      <c r="P1032" s="34" t="e">
        <f>CONCATENATE([1]!Tabela_FREQUENCIA_05_01_12[[#This Row],[QUANTITATIVO]]," - ",[1]!Tabela_FREQUENCIA_05_01_12[[#This Row],[GERÊNCIA]])</f>
        <v>#REF!</v>
      </c>
      <c r="Q1032" s="29">
        <v>211</v>
      </c>
      <c r="R1032" s="29" t="s">
        <v>5029</v>
      </c>
      <c r="S1032" s="35">
        <v>27328381876</v>
      </c>
      <c r="T1032" s="36">
        <v>20833773</v>
      </c>
      <c r="U1032" s="37">
        <v>972038471</v>
      </c>
      <c r="V1032" s="31" t="s">
        <v>5030</v>
      </c>
      <c r="W1032" s="31" t="s">
        <v>5031</v>
      </c>
      <c r="X1032" s="31" t="s">
        <v>142</v>
      </c>
      <c r="Y1032" s="38">
        <v>4194280</v>
      </c>
    </row>
    <row r="1033" spans="1:25" ht="60" x14ac:dyDescent="0.25">
      <c r="A1033" s="39">
        <v>10507437</v>
      </c>
      <c r="B1033" s="40" t="s">
        <v>66</v>
      </c>
      <c r="C1033" s="41" t="s">
        <v>5032</v>
      </c>
      <c r="D1033" s="40">
        <v>6</v>
      </c>
      <c r="E1033" s="42" t="s">
        <v>5033</v>
      </c>
      <c r="F1033" s="42" t="s">
        <v>268</v>
      </c>
      <c r="G1033" s="42" t="s">
        <v>1010</v>
      </c>
      <c r="H1033" s="42" t="s">
        <v>1010</v>
      </c>
      <c r="I1033" s="42" t="s">
        <v>59</v>
      </c>
      <c r="J1033" s="40" t="s">
        <v>137</v>
      </c>
      <c r="K1033" s="43">
        <v>25174</v>
      </c>
      <c r="L1033" s="43">
        <v>35564</v>
      </c>
      <c r="M1033" s="40">
        <v>20</v>
      </c>
      <c r="N1033" s="40" t="s">
        <v>5034</v>
      </c>
      <c r="O1033" s="33" t="s">
        <v>268</v>
      </c>
      <c r="P1033" s="34" t="e">
        <f>CONCATENATE([1]!Tabela_FREQUENCIA_05_01_12[[#This Row],[QUANTITATIVO]]," - ",[1]!Tabela_FREQUENCIA_05_01_12[[#This Row],[GERÊNCIA]])</f>
        <v>#REF!</v>
      </c>
      <c r="Q1033" s="40">
        <v>255</v>
      </c>
      <c r="R1033" s="40" t="s">
        <v>5035</v>
      </c>
      <c r="S1033" s="44">
        <v>10940682842</v>
      </c>
      <c r="T1033" s="45">
        <v>50161346</v>
      </c>
      <c r="U1033" s="46">
        <v>998198416</v>
      </c>
      <c r="V1033" s="42" t="s">
        <v>5036</v>
      </c>
      <c r="W1033" s="42" t="s">
        <v>5037</v>
      </c>
      <c r="X1033" s="42" t="s">
        <v>142</v>
      </c>
      <c r="Y1033" s="47">
        <v>4313210</v>
      </c>
    </row>
    <row r="1034" spans="1:25" ht="105" x14ac:dyDescent="0.25">
      <c r="A1034" s="28">
        <v>12769990</v>
      </c>
      <c r="B1034" s="29" t="s">
        <v>66</v>
      </c>
      <c r="C1034" s="30" t="s">
        <v>5038</v>
      </c>
      <c r="D1034" s="29"/>
      <c r="E1034" s="31" t="s">
        <v>5039</v>
      </c>
      <c r="F1034" s="31" t="s">
        <v>268</v>
      </c>
      <c r="G1034" s="31" t="s">
        <v>1010</v>
      </c>
      <c r="H1034" s="31" t="s">
        <v>1010</v>
      </c>
      <c r="I1034" s="31" t="s">
        <v>59</v>
      </c>
      <c r="J1034" s="29" t="s">
        <v>43</v>
      </c>
      <c r="K1034" s="32">
        <v>24143</v>
      </c>
      <c r="L1034" s="32">
        <v>40521</v>
      </c>
      <c r="M1034" s="29">
        <v>24</v>
      </c>
      <c r="N1034" s="29" t="s">
        <v>5040</v>
      </c>
      <c r="O1034" s="33" t="s">
        <v>268</v>
      </c>
      <c r="P1034" s="34" t="e">
        <f>CONCATENATE([1]!Tabela_FREQUENCIA_05_01_12[[#This Row],[QUANTITATIVO]]," - ",[1]!Tabela_FREQUENCIA_05_01_12[[#This Row],[GERÊNCIA]])</f>
        <v>#REF!</v>
      </c>
      <c r="Q1034" s="29">
        <v>1079</v>
      </c>
      <c r="R1034" s="29" t="s">
        <v>5041</v>
      </c>
      <c r="S1034" s="35">
        <v>35364394115</v>
      </c>
      <c r="T1034" s="36">
        <v>47251673</v>
      </c>
      <c r="U1034" s="37">
        <v>982665288</v>
      </c>
      <c r="V1034" s="31" t="s">
        <v>5042</v>
      </c>
      <c r="W1034" s="31" t="s">
        <v>5043</v>
      </c>
      <c r="X1034" s="31" t="s">
        <v>1808</v>
      </c>
      <c r="Y1034" s="38">
        <v>8771910</v>
      </c>
    </row>
    <row r="1035" spans="1:25" ht="90" x14ac:dyDescent="0.25">
      <c r="A1035" s="39">
        <v>15685240</v>
      </c>
      <c r="B1035" s="40" t="s">
        <v>52</v>
      </c>
      <c r="C1035" s="41" t="s">
        <v>5044</v>
      </c>
      <c r="D1035" s="40" t="s">
        <v>52</v>
      </c>
      <c r="E1035" s="42" t="s">
        <v>5045</v>
      </c>
      <c r="F1035" s="42" t="s">
        <v>268</v>
      </c>
      <c r="G1035" s="42" t="s">
        <v>79</v>
      </c>
      <c r="H1035" s="42" t="s">
        <v>79</v>
      </c>
      <c r="I1035" s="42" t="s">
        <v>80</v>
      </c>
      <c r="J1035" s="40" t="s">
        <v>43</v>
      </c>
      <c r="K1035" s="43">
        <v>27219</v>
      </c>
      <c r="L1035" s="43">
        <v>41131</v>
      </c>
      <c r="M1035" s="40">
        <v>20</v>
      </c>
      <c r="N1035" s="40" t="s">
        <v>5046</v>
      </c>
      <c r="O1035" s="33" t="s">
        <v>268</v>
      </c>
      <c r="P1035" s="34" t="e">
        <f>CONCATENATE([1]!Tabela_FREQUENCIA_05_01_12[[#This Row],[QUANTITATIVO]]," - ",[1]!Tabela_FREQUENCIA_05_01_12[[#This Row],[GERÊNCIA]])</f>
        <v>#REF!</v>
      </c>
      <c r="Q1035" s="40">
        <v>1069</v>
      </c>
      <c r="R1035" s="40" t="s">
        <v>5047</v>
      </c>
      <c r="S1035" s="44">
        <v>26420855896</v>
      </c>
      <c r="T1035" s="45">
        <v>32855512</v>
      </c>
      <c r="U1035" s="46">
        <v>996877006</v>
      </c>
      <c r="V1035" s="42" t="s">
        <v>5048</v>
      </c>
      <c r="W1035" s="42" t="s">
        <v>5049</v>
      </c>
      <c r="X1035" s="42" t="s">
        <v>142</v>
      </c>
      <c r="Y1035" s="47">
        <v>4567003</v>
      </c>
    </row>
    <row r="1036" spans="1:25" ht="90" x14ac:dyDescent="0.25">
      <c r="A1036" s="28">
        <v>11340587</v>
      </c>
      <c r="B1036" s="29" t="s">
        <v>52</v>
      </c>
      <c r="C1036" s="30" t="s">
        <v>5050</v>
      </c>
      <c r="D1036" s="29"/>
      <c r="E1036" s="31" t="s">
        <v>5051</v>
      </c>
      <c r="F1036" s="31" t="s">
        <v>1138</v>
      </c>
      <c r="G1036" s="31" t="s">
        <v>544</v>
      </c>
      <c r="H1036" s="31" t="s">
        <v>544</v>
      </c>
      <c r="I1036" s="31" t="s">
        <v>115</v>
      </c>
      <c r="J1036" s="29" t="s">
        <v>137</v>
      </c>
      <c r="K1036" s="32">
        <v>25259</v>
      </c>
      <c r="L1036" s="32">
        <v>36020</v>
      </c>
      <c r="M1036" s="29">
        <v>30</v>
      </c>
      <c r="N1036" s="29" t="s">
        <v>161</v>
      </c>
      <c r="O1036" s="33" t="s">
        <v>1138</v>
      </c>
      <c r="P1036" s="34" t="e">
        <f>CONCATENATE([1]!Tabela_FREQUENCIA_05_01_12[[#This Row],[QUANTITATIVO]]," - ",[1]!Tabela_FREQUENCIA_05_01_12[[#This Row],[GERÊNCIA]])</f>
        <v>#REF!</v>
      </c>
      <c r="Q1036" s="29">
        <v>307</v>
      </c>
      <c r="R1036" s="29" t="s">
        <v>5052</v>
      </c>
      <c r="S1036" s="35">
        <v>7416545803</v>
      </c>
      <c r="T1036" s="36"/>
      <c r="U1036" s="37">
        <v>972124418</v>
      </c>
      <c r="V1036" s="31" t="s">
        <v>5053</v>
      </c>
      <c r="W1036" s="31" t="s">
        <v>5054</v>
      </c>
      <c r="X1036" s="31" t="s">
        <v>142</v>
      </c>
      <c r="Y1036" s="38">
        <v>12960000</v>
      </c>
    </row>
    <row r="1037" spans="1:25" ht="75" x14ac:dyDescent="0.25">
      <c r="A1037" s="39">
        <v>11644394</v>
      </c>
      <c r="B1037" s="40" t="s">
        <v>175</v>
      </c>
      <c r="C1037" s="41" t="s">
        <v>5055</v>
      </c>
      <c r="D1037" s="40"/>
      <c r="E1037" s="42" t="s">
        <v>5056</v>
      </c>
      <c r="F1037" s="42" t="s">
        <v>89</v>
      </c>
      <c r="G1037" s="42" t="s">
        <v>707</v>
      </c>
      <c r="H1037" s="42" t="s">
        <v>91</v>
      </c>
      <c r="I1037" s="42" t="s">
        <v>92</v>
      </c>
      <c r="J1037" s="40" t="s">
        <v>137</v>
      </c>
      <c r="K1037" s="43">
        <v>21337</v>
      </c>
      <c r="L1037" s="43">
        <v>37040</v>
      </c>
      <c r="M1037" s="40">
        <v>30</v>
      </c>
      <c r="N1037" s="40" t="s">
        <v>81</v>
      </c>
      <c r="O1037" s="33" t="s">
        <v>89</v>
      </c>
      <c r="P1037" s="34" t="e">
        <f>CONCATENATE([1]!Tabela_FREQUENCIA_05_01_12[[#This Row],[QUANTITATIVO]]," - ",[1]!Tabela_FREQUENCIA_05_01_12[[#This Row],[GERÊNCIA]])</f>
        <v>#REF!</v>
      </c>
      <c r="Q1037" s="40">
        <v>867</v>
      </c>
      <c r="R1037" s="40" t="s">
        <v>5057</v>
      </c>
      <c r="S1037" s="44">
        <v>406056803</v>
      </c>
      <c r="T1037" s="45">
        <v>34253545</v>
      </c>
      <c r="U1037" s="46">
        <v>962099212</v>
      </c>
      <c r="V1037" s="42" t="s">
        <v>5058</v>
      </c>
      <c r="W1037" s="42" t="s">
        <v>5059</v>
      </c>
      <c r="X1037" s="42" t="s">
        <v>142</v>
      </c>
      <c r="Y1037" s="47">
        <v>8430410</v>
      </c>
    </row>
    <row r="1038" spans="1:25" ht="90" x14ac:dyDescent="0.25">
      <c r="A1038" s="28">
        <v>13064502</v>
      </c>
      <c r="B1038" s="29" t="s">
        <v>66</v>
      </c>
      <c r="C1038" s="30" t="s">
        <v>5060</v>
      </c>
      <c r="D1038" s="29" t="s">
        <v>101</v>
      </c>
      <c r="E1038" s="31" t="s">
        <v>5061</v>
      </c>
      <c r="F1038" s="31" t="s">
        <v>1138</v>
      </c>
      <c r="G1038" s="31" t="s">
        <v>544</v>
      </c>
      <c r="H1038" s="31" t="s">
        <v>544</v>
      </c>
      <c r="I1038" s="31" t="s">
        <v>115</v>
      </c>
      <c r="J1038" s="29" t="s">
        <v>137</v>
      </c>
      <c r="K1038" s="32">
        <v>23632</v>
      </c>
      <c r="L1038" s="32">
        <v>38869</v>
      </c>
      <c r="M1038" s="29">
        <v>30</v>
      </c>
      <c r="N1038" s="29" t="s">
        <v>161</v>
      </c>
      <c r="O1038" s="33" t="s">
        <v>1138</v>
      </c>
      <c r="P1038" s="34" t="e">
        <f>CONCATENATE([1]!Tabela_FREQUENCIA_05_01_12[[#This Row],[QUANTITATIVO]]," - ",[1]!Tabela_FREQUENCIA_05_01_12[[#This Row],[GERÊNCIA]])</f>
        <v>#REF!</v>
      </c>
      <c r="Q1038" s="29">
        <v>511</v>
      </c>
      <c r="R1038" s="29" t="s">
        <v>5062</v>
      </c>
      <c r="S1038" s="35">
        <v>5661768826</v>
      </c>
      <c r="T1038" s="36">
        <v>30622664</v>
      </c>
      <c r="U1038" s="37">
        <v>999099971</v>
      </c>
      <c r="V1038" s="31" t="s">
        <v>5063</v>
      </c>
      <c r="W1038" s="31" t="s">
        <v>5064</v>
      </c>
      <c r="X1038" s="31" t="s">
        <v>142</v>
      </c>
      <c r="Y1038" s="38">
        <v>5414001</v>
      </c>
    </row>
    <row r="1039" spans="1:25" ht="60" x14ac:dyDescent="0.25">
      <c r="A1039" s="39">
        <v>11404206</v>
      </c>
      <c r="B1039" s="40" t="s">
        <v>66</v>
      </c>
      <c r="C1039" s="41" t="s">
        <v>5065</v>
      </c>
      <c r="D1039" s="40" t="s">
        <v>206</v>
      </c>
      <c r="E1039" s="42" t="s">
        <v>5066</v>
      </c>
      <c r="F1039" s="42" t="s">
        <v>113</v>
      </c>
      <c r="G1039" s="42" t="s">
        <v>114</v>
      </c>
      <c r="H1039" s="42" t="s">
        <v>114</v>
      </c>
      <c r="I1039" s="42" t="s">
        <v>115</v>
      </c>
      <c r="J1039" s="40" t="s">
        <v>43</v>
      </c>
      <c r="K1039" s="43">
        <v>25633</v>
      </c>
      <c r="L1039" s="43">
        <v>41096</v>
      </c>
      <c r="M1039" s="40">
        <v>20</v>
      </c>
      <c r="N1039" s="40" t="s">
        <v>5067</v>
      </c>
      <c r="O1039" s="33" t="s">
        <v>113</v>
      </c>
      <c r="P1039" s="34" t="e">
        <f>CONCATENATE([1]!Tabela_FREQUENCIA_05_01_12[[#This Row],[QUANTITATIVO]]," - ",[1]!Tabela_FREQUENCIA_05_01_12[[#This Row],[GERÊNCIA]])</f>
        <v>#REF!</v>
      </c>
      <c r="Q1039" s="40">
        <v>287</v>
      </c>
      <c r="R1039" s="40" t="s">
        <v>5068</v>
      </c>
      <c r="S1039" s="44">
        <v>10335460895</v>
      </c>
      <c r="T1039" s="45">
        <v>47477851</v>
      </c>
      <c r="U1039" s="46">
        <v>995851574</v>
      </c>
      <c r="V1039" s="42" t="s">
        <v>5069</v>
      </c>
      <c r="W1039" s="42" t="s">
        <v>5070</v>
      </c>
      <c r="X1039" s="42" t="s">
        <v>86</v>
      </c>
      <c r="Y1039" s="47">
        <v>8610140</v>
      </c>
    </row>
    <row r="1040" spans="1:25" ht="105" x14ac:dyDescent="0.25">
      <c r="A1040" s="28">
        <v>15191436</v>
      </c>
      <c r="B1040" s="29" t="s">
        <v>52</v>
      </c>
      <c r="C1040" s="30" t="s">
        <v>5071</v>
      </c>
      <c r="D1040" s="29" t="s">
        <v>49</v>
      </c>
      <c r="E1040" s="31" t="s">
        <v>5072</v>
      </c>
      <c r="F1040" s="31" t="s">
        <v>89</v>
      </c>
      <c r="G1040" s="31" t="s">
        <v>5073</v>
      </c>
      <c r="H1040" s="31" t="s">
        <v>5073</v>
      </c>
      <c r="I1040" s="31" t="s">
        <v>80</v>
      </c>
      <c r="J1040" s="29" t="s">
        <v>43</v>
      </c>
      <c r="K1040" s="32">
        <v>27412</v>
      </c>
      <c r="L1040" s="32">
        <v>40778</v>
      </c>
      <c r="M1040" s="29">
        <v>30</v>
      </c>
      <c r="N1040" s="29" t="s">
        <v>93</v>
      </c>
      <c r="O1040" s="33" t="s">
        <v>89</v>
      </c>
      <c r="P1040" s="34" t="e">
        <f>CONCATENATE([1]!Tabela_FREQUENCIA_05_01_12[[#This Row],[QUANTITATIVO]]," - ",[1]!Tabela_FREQUENCIA_05_01_12[[#This Row],[GERÊNCIA]])</f>
        <v>#REF!</v>
      </c>
      <c r="Q1040" s="29">
        <v>1105</v>
      </c>
      <c r="R1040" s="29" t="s">
        <v>5074</v>
      </c>
      <c r="S1040" s="35">
        <v>16057960858</v>
      </c>
      <c r="T1040" s="36">
        <v>23122849</v>
      </c>
      <c r="U1040" s="37">
        <v>968856668</v>
      </c>
      <c r="V1040" s="31" t="s">
        <v>5075</v>
      </c>
      <c r="W1040" s="31" t="s">
        <v>5076</v>
      </c>
      <c r="X1040" s="31" t="s">
        <v>1808</v>
      </c>
      <c r="Y1040" s="38">
        <v>8735140</v>
      </c>
    </row>
    <row r="1041" spans="1:25" ht="75" x14ac:dyDescent="0.25">
      <c r="A1041" s="39">
        <v>7809220</v>
      </c>
      <c r="B1041" s="40" t="s">
        <v>52</v>
      </c>
      <c r="C1041" s="41" t="s">
        <v>5077</v>
      </c>
      <c r="D1041" s="40" t="s">
        <v>101</v>
      </c>
      <c r="E1041" s="42" t="s">
        <v>5078</v>
      </c>
      <c r="F1041" s="42" t="s">
        <v>679</v>
      </c>
      <c r="G1041" s="42" t="s">
        <v>191</v>
      </c>
      <c r="H1041" s="42" t="s">
        <v>191</v>
      </c>
      <c r="I1041" s="42" t="s">
        <v>69</v>
      </c>
      <c r="J1041" s="40" t="s">
        <v>106</v>
      </c>
      <c r="K1041" s="43">
        <v>21057</v>
      </c>
      <c r="L1041" s="43">
        <v>33512</v>
      </c>
      <c r="M1041" s="40">
        <v>30</v>
      </c>
      <c r="N1041" s="40" t="s">
        <v>81</v>
      </c>
      <c r="O1041" s="33" t="s">
        <v>679</v>
      </c>
      <c r="P1041" s="34" t="e">
        <f>CONCATENATE([1]!Tabela_FREQUENCIA_05_01_12[[#This Row],[QUANTITATIVO]]," - ",[1]!Tabela_FREQUENCIA_05_01_12[[#This Row],[GERÊNCIA]])</f>
        <v>#REF!</v>
      </c>
      <c r="Q1041" s="40">
        <v>191</v>
      </c>
      <c r="R1041" s="40" t="s">
        <v>5079</v>
      </c>
      <c r="S1041" s="44">
        <v>62649167815</v>
      </c>
      <c r="T1041" s="45">
        <v>24673921</v>
      </c>
      <c r="U1041" s="46">
        <v>953655863</v>
      </c>
      <c r="V1041" s="42" t="s">
        <v>5080</v>
      </c>
      <c r="W1041" s="42" t="s">
        <v>3090</v>
      </c>
      <c r="X1041" s="42" t="s">
        <v>64</v>
      </c>
      <c r="Y1041" s="47">
        <v>7161200</v>
      </c>
    </row>
    <row r="1042" spans="1:25" ht="105" x14ac:dyDescent="0.25">
      <c r="A1042" s="69">
        <v>4602791</v>
      </c>
      <c r="B1042" s="70">
        <v>1</v>
      </c>
      <c r="C1042" s="71">
        <v>21958332</v>
      </c>
      <c r="D1042" s="70">
        <v>8</v>
      </c>
      <c r="E1042" s="72" t="s">
        <v>5081</v>
      </c>
      <c r="F1042" s="72" t="s">
        <v>229</v>
      </c>
      <c r="G1042" s="72"/>
      <c r="H1042" s="72"/>
      <c r="I1042" s="72" t="s">
        <v>59</v>
      </c>
      <c r="J1042" s="70" t="s">
        <v>43</v>
      </c>
      <c r="K1042" s="73"/>
      <c r="L1042" s="73"/>
      <c r="M1042" s="70"/>
      <c r="N1042" s="70"/>
      <c r="O1042" s="72" t="s">
        <v>5082</v>
      </c>
      <c r="P1042" s="74" t="e">
        <f>CONCATENATE([1]!Tabela_FREQUENCIA_05_01_12[[#This Row],[QUANTITATIVO]]," - ",[1]!Tabela_FREQUENCIA_05_01_12[[#This Row],[GERÊNCIA]])</f>
        <v>#REF!</v>
      </c>
      <c r="Q1042" s="70"/>
      <c r="R1042" s="70"/>
      <c r="S1042" s="75"/>
      <c r="T1042" s="76"/>
      <c r="U1042" s="77"/>
      <c r="V1042" s="72"/>
      <c r="W1042" s="72"/>
      <c r="X1042" s="72"/>
      <c r="Y1042" s="78"/>
    </row>
    <row r="1043" spans="1:25" ht="90" x14ac:dyDescent="0.25">
      <c r="A1043" s="90">
        <v>15539428</v>
      </c>
      <c r="B1043" s="91" t="s">
        <v>66</v>
      </c>
      <c r="C1043" s="92" t="s">
        <v>5083</v>
      </c>
      <c r="D1043" s="91" t="s">
        <v>76</v>
      </c>
      <c r="E1043" s="93" t="s">
        <v>5084</v>
      </c>
      <c r="F1043" s="93" t="s">
        <v>268</v>
      </c>
      <c r="G1043" s="42" t="s">
        <v>114</v>
      </c>
      <c r="H1043" s="42" t="s">
        <v>114</v>
      </c>
      <c r="I1043" s="93" t="s">
        <v>115</v>
      </c>
      <c r="J1043" s="40" t="s">
        <v>43</v>
      </c>
      <c r="K1043" s="43">
        <v>28474</v>
      </c>
      <c r="L1043" s="43">
        <v>41045</v>
      </c>
      <c r="M1043" s="91">
        <v>20</v>
      </c>
      <c r="N1043" s="91" t="s">
        <v>5085</v>
      </c>
      <c r="O1043" s="94" t="s">
        <v>268</v>
      </c>
      <c r="P1043" s="95" t="e">
        <f>CONCATENATE([1]!Tabela_FREQUENCIA_05_01_12[[#This Row],[QUANTITATIVO]]," - ",[1]!Tabela_FREQUENCIA_05_01_12[[#This Row],[GERÊNCIA]])</f>
        <v>#REF!</v>
      </c>
      <c r="Q1043" s="40">
        <v>1163</v>
      </c>
      <c r="R1043" s="40" t="s">
        <v>5086</v>
      </c>
      <c r="S1043" s="44">
        <v>26819213840</v>
      </c>
      <c r="T1043" s="45">
        <v>21298627</v>
      </c>
      <c r="U1043" s="46">
        <v>999717440</v>
      </c>
      <c r="V1043" s="42" t="s">
        <v>5087</v>
      </c>
      <c r="W1043" s="42" t="s">
        <v>2939</v>
      </c>
      <c r="X1043" s="42" t="s">
        <v>142</v>
      </c>
      <c r="Y1043" s="47">
        <v>3180190</v>
      </c>
    </row>
    <row r="1044" spans="1:25" ht="120" x14ac:dyDescent="0.25">
      <c r="A1044" s="59">
        <v>12082818</v>
      </c>
      <c r="B1044" s="60" t="s">
        <v>66</v>
      </c>
      <c r="C1044" s="61" t="s">
        <v>5088</v>
      </c>
      <c r="D1044" s="60" t="s">
        <v>38</v>
      </c>
      <c r="E1044" s="62" t="s">
        <v>5089</v>
      </c>
      <c r="F1044" s="62" t="s">
        <v>89</v>
      </c>
      <c r="G1044" s="62"/>
      <c r="H1044" s="62"/>
      <c r="I1044" s="62" t="s">
        <v>80</v>
      </c>
      <c r="J1044" s="60" t="s">
        <v>137</v>
      </c>
      <c r="K1044" s="63">
        <v>28573</v>
      </c>
      <c r="L1044" s="63">
        <v>37408</v>
      </c>
      <c r="M1044" s="60">
        <v>30</v>
      </c>
      <c r="N1044" s="60"/>
      <c r="O1044" s="62" t="s">
        <v>426</v>
      </c>
      <c r="P1044" s="64" t="e">
        <f>CONCATENATE([1]!Tabela_FREQUENCIA_05_01_12[[#This Row],[QUANTITATIVO]]," - ",[1]!Tabela_FREQUENCIA_05_01_12[[#This Row],[GERÊNCIA]])</f>
        <v>#REF!</v>
      </c>
      <c r="Q1044" s="60">
        <v>895</v>
      </c>
      <c r="R1044" s="60" t="s">
        <v>5090</v>
      </c>
      <c r="S1044" s="65">
        <v>26790592806</v>
      </c>
      <c r="T1044" s="66">
        <v>64524092</v>
      </c>
      <c r="U1044" s="67">
        <v>983200882</v>
      </c>
      <c r="V1044" s="62" t="s">
        <v>5091</v>
      </c>
      <c r="W1044" s="62" t="s">
        <v>748</v>
      </c>
      <c r="X1044" s="62" t="s">
        <v>64</v>
      </c>
      <c r="Y1044" s="68">
        <v>7050250</v>
      </c>
    </row>
    <row r="1045" spans="1:25" ht="90" x14ac:dyDescent="0.25">
      <c r="A1045" s="39">
        <v>13576689</v>
      </c>
      <c r="B1045" s="40" t="s">
        <v>66</v>
      </c>
      <c r="C1045" s="41" t="s">
        <v>5092</v>
      </c>
      <c r="D1045" s="40" t="s">
        <v>76</v>
      </c>
      <c r="E1045" s="42" t="s">
        <v>5093</v>
      </c>
      <c r="F1045" s="42" t="s">
        <v>89</v>
      </c>
      <c r="G1045" s="42"/>
      <c r="H1045" s="42"/>
      <c r="I1045" s="42" t="s">
        <v>59</v>
      </c>
      <c r="J1045" s="40" t="s">
        <v>137</v>
      </c>
      <c r="K1045" s="43">
        <v>30040</v>
      </c>
      <c r="L1045" s="43">
        <v>39164</v>
      </c>
      <c r="M1045" s="40">
        <v>30</v>
      </c>
      <c r="N1045" s="40" t="s">
        <v>93</v>
      </c>
      <c r="O1045" s="33" t="s">
        <v>89</v>
      </c>
      <c r="P1045" s="34" t="e">
        <f>CONCATENATE([1]!Tabela_FREQUENCIA_05_01_12[[#This Row],[QUANTITATIVO]]," - ",[1]!Tabela_FREQUENCIA_05_01_12[[#This Row],[GERÊNCIA]])</f>
        <v>#REF!</v>
      </c>
      <c r="Q1045" s="40">
        <v>325</v>
      </c>
      <c r="R1045" s="40" t="s">
        <v>5094</v>
      </c>
      <c r="S1045" s="44">
        <v>29196632836</v>
      </c>
      <c r="T1045" s="45">
        <v>39472737</v>
      </c>
      <c r="U1045" s="46">
        <v>958774106</v>
      </c>
      <c r="V1045" s="42" t="s">
        <v>5095</v>
      </c>
      <c r="W1045" s="42" t="s">
        <v>5096</v>
      </c>
      <c r="X1045" s="42" t="s">
        <v>142</v>
      </c>
      <c r="Y1045" s="47">
        <v>2995000</v>
      </c>
    </row>
    <row r="1046" spans="1:25" ht="90" x14ac:dyDescent="0.25">
      <c r="A1046" s="28">
        <v>11417754</v>
      </c>
      <c r="B1046" s="29" t="s">
        <v>52</v>
      </c>
      <c r="C1046" s="30" t="s">
        <v>5097</v>
      </c>
      <c r="D1046" s="29" t="s">
        <v>38</v>
      </c>
      <c r="E1046" s="31" t="s">
        <v>5098</v>
      </c>
      <c r="F1046" s="31" t="s">
        <v>89</v>
      </c>
      <c r="G1046" s="31" t="s">
        <v>5073</v>
      </c>
      <c r="H1046" s="31" t="s">
        <v>5073</v>
      </c>
      <c r="I1046" s="31" t="s">
        <v>80</v>
      </c>
      <c r="J1046" s="29" t="s">
        <v>137</v>
      </c>
      <c r="K1046" s="32">
        <v>22556</v>
      </c>
      <c r="L1046" s="32">
        <v>36167</v>
      </c>
      <c r="M1046" s="29">
        <v>30</v>
      </c>
      <c r="N1046" s="29" t="s">
        <v>93</v>
      </c>
      <c r="O1046" s="33" t="s">
        <v>89</v>
      </c>
      <c r="P1046" s="34" t="e">
        <f>CONCATENATE([1]!Tabela_FREQUENCIA_05_01_12[[#This Row],[QUANTITATIVO]]," - ",[1]!Tabela_FREQUENCIA_05_01_12[[#This Row],[GERÊNCIA]])</f>
        <v>#REF!</v>
      </c>
      <c r="Q1046" s="29">
        <v>586</v>
      </c>
      <c r="R1046" s="29" t="s">
        <v>5099</v>
      </c>
      <c r="S1046" s="35">
        <v>2750710812</v>
      </c>
      <c r="T1046" s="36">
        <v>24040598</v>
      </c>
      <c r="U1046" s="37">
        <v>969462714</v>
      </c>
      <c r="V1046" s="31" t="s">
        <v>5100</v>
      </c>
      <c r="W1046" s="31" t="s">
        <v>5101</v>
      </c>
      <c r="X1046" s="31" t="s">
        <v>64</v>
      </c>
      <c r="Y1046" s="38">
        <v>7145170</v>
      </c>
    </row>
    <row r="1047" spans="1:25" ht="90" x14ac:dyDescent="0.25">
      <c r="A1047" s="39">
        <v>13658980</v>
      </c>
      <c r="B1047" s="40" t="s">
        <v>66</v>
      </c>
      <c r="C1047" s="41" t="s">
        <v>5102</v>
      </c>
      <c r="D1047" s="40" t="s">
        <v>101</v>
      </c>
      <c r="E1047" s="42" t="s">
        <v>5103</v>
      </c>
      <c r="F1047" s="42" t="s">
        <v>268</v>
      </c>
      <c r="G1047" s="42" t="s">
        <v>171</v>
      </c>
      <c r="H1047" s="42" t="s">
        <v>171</v>
      </c>
      <c r="I1047" s="42" t="s">
        <v>80</v>
      </c>
      <c r="J1047" s="40" t="s">
        <v>137</v>
      </c>
      <c r="K1047" s="43">
        <v>28767</v>
      </c>
      <c r="L1047" s="43">
        <v>39230</v>
      </c>
      <c r="M1047" s="40">
        <v>20</v>
      </c>
      <c r="N1047" s="40" t="s">
        <v>305</v>
      </c>
      <c r="O1047" s="33" t="s">
        <v>268</v>
      </c>
      <c r="P1047" s="34" t="e">
        <f>CONCATENATE([1]!Tabela_FREQUENCIA_05_01_12[[#This Row],[QUANTITATIVO]]," - ",[1]!Tabela_FREQUENCIA_05_01_12[[#This Row],[GERÊNCIA]])</f>
        <v>#REF!</v>
      </c>
      <c r="Q1047" s="40">
        <v>957</v>
      </c>
      <c r="R1047" s="40" t="s">
        <v>5104</v>
      </c>
      <c r="S1047" s="44">
        <v>5457004775</v>
      </c>
      <c r="T1047" s="45"/>
      <c r="U1047" s="46">
        <v>987573774</v>
      </c>
      <c r="V1047" s="42" t="s">
        <v>5105</v>
      </c>
      <c r="W1047" s="42" t="s">
        <v>1197</v>
      </c>
      <c r="X1047" s="42" t="s">
        <v>142</v>
      </c>
      <c r="Y1047" s="47">
        <v>1530010</v>
      </c>
    </row>
    <row r="1048" spans="1:25" ht="105" x14ac:dyDescent="0.25">
      <c r="A1048" s="28">
        <v>15037642</v>
      </c>
      <c r="B1048" s="29" t="s">
        <v>52</v>
      </c>
      <c r="C1048" s="30" t="s">
        <v>5106</v>
      </c>
      <c r="D1048" s="29" t="s">
        <v>121</v>
      </c>
      <c r="E1048" s="31" t="s">
        <v>5107</v>
      </c>
      <c r="F1048" s="31" t="s">
        <v>220</v>
      </c>
      <c r="G1048" s="31" t="s">
        <v>604</v>
      </c>
      <c r="H1048" s="31" t="s">
        <v>605</v>
      </c>
      <c r="I1048" s="31" t="s">
        <v>69</v>
      </c>
      <c r="J1048" s="29" t="s">
        <v>43</v>
      </c>
      <c r="K1048" s="32">
        <v>30948</v>
      </c>
      <c r="L1048" s="32">
        <v>40616</v>
      </c>
      <c r="M1048" s="29">
        <v>30</v>
      </c>
      <c r="N1048" s="29" t="s">
        <v>60</v>
      </c>
      <c r="O1048" s="33" t="s">
        <v>220</v>
      </c>
      <c r="P1048" s="34" t="e">
        <f>CONCATENATE([1]!Tabela_FREQUENCIA_05_01_12[[#This Row],[QUANTITATIVO]]," - ",[1]!Tabela_FREQUENCIA_05_01_12[[#This Row],[GERÊNCIA]])</f>
        <v>#REF!</v>
      </c>
      <c r="Q1048" s="29">
        <v>1</v>
      </c>
      <c r="R1048" s="29" t="s">
        <v>5108</v>
      </c>
      <c r="S1048" s="35">
        <v>32680777816</v>
      </c>
      <c r="T1048" s="36">
        <v>39387053</v>
      </c>
      <c r="U1048" s="37" t="s">
        <v>5109</v>
      </c>
      <c r="V1048" s="31" t="s">
        <v>5110</v>
      </c>
      <c r="W1048" s="31" t="s">
        <v>1017</v>
      </c>
      <c r="X1048" s="31" t="s">
        <v>142</v>
      </c>
      <c r="Y1048" s="38">
        <v>2306002</v>
      </c>
    </row>
    <row r="1049" spans="1:25" ht="60" x14ac:dyDescent="0.25">
      <c r="A1049" s="39">
        <v>15010636</v>
      </c>
      <c r="B1049" s="40" t="s">
        <v>66</v>
      </c>
      <c r="C1049" s="41" t="s">
        <v>5111</v>
      </c>
      <c r="D1049" s="40" t="s">
        <v>206</v>
      </c>
      <c r="E1049" s="42" t="s">
        <v>5112</v>
      </c>
      <c r="F1049" s="42" t="s">
        <v>268</v>
      </c>
      <c r="G1049" s="42" t="s">
        <v>342</v>
      </c>
      <c r="H1049" s="42" t="s">
        <v>343</v>
      </c>
      <c r="I1049" s="42" t="s">
        <v>59</v>
      </c>
      <c r="J1049" s="40" t="s">
        <v>43</v>
      </c>
      <c r="K1049" s="43">
        <v>28628</v>
      </c>
      <c r="L1049" s="43">
        <v>41605</v>
      </c>
      <c r="M1049" s="40">
        <v>20</v>
      </c>
      <c r="N1049" s="40" t="s">
        <v>1052</v>
      </c>
      <c r="O1049" s="33" t="s">
        <v>268</v>
      </c>
      <c r="P1049" s="34" t="e">
        <f>CONCATENATE([1]!Tabela_FREQUENCIA_05_01_12[[#This Row],[QUANTITATIVO]]," - ",[1]!Tabela_FREQUENCIA_05_01_12[[#This Row],[GERÊNCIA]])</f>
        <v>#REF!</v>
      </c>
      <c r="Q1049" s="40">
        <v>93</v>
      </c>
      <c r="R1049" s="40" t="s">
        <v>5113</v>
      </c>
      <c r="S1049" s="44">
        <v>30327281855</v>
      </c>
      <c r="T1049" s="45">
        <v>35892408</v>
      </c>
      <c r="U1049" s="46">
        <v>998389245</v>
      </c>
      <c r="V1049" s="42" t="s">
        <v>5114</v>
      </c>
      <c r="W1049" s="42" t="s">
        <v>5115</v>
      </c>
      <c r="X1049" s="42" t="s">
        <v>142</v>
      </c>
      <c r="Y1049" s="47">
        <v>1329000</v>
      </c>
    </row>
    <row r="1050" spans="1:25" ht="75" x14ac:dyDescent="0.25">
      <c r="A1050" s="28">
        <v>6924219</v>
      </c>
      <c r="B1050" s="29" t="s">
        <v>52</v>
      </c>
      <c r="C1050" s="30" t="s">
        <v>5116</v>
      </c>
      <c r="D1050" s="29" t="s">
        <v>52</v>
      </c>
      <c r="E1050" s="31" t="s">
        <v>5117</v>
      </c>
      <c r="F1050" s="31" t="s">
        <v>56</v>
      </c>
      <c r="G1050" s="31" t="s">
        <v>544</v>
      </c>
      <c r="H1050" s="31" t="s">
        <v>544</v>
      </c>
      <c r="I1050" s="31" t="s">
        <v>115</v>
      </c>
      <c r="J1050" s="29" t="s">
        <v>106</v>
      </c>
      <c r="K1050" s="32">
        <v>20323</v>
      </c>
      <c r="L1050" s="32">
        <v>32154</v>
      </c>
      <c r="M1050" s="29">
        <v>40</v>
      </c>
      <c r="N1050" s="29" t="s">
        <v>478</v>
      </c>
      <c r="O1050" s="33" t="s">
        <v>56</v>
      </c>
      <c r="P1050" s="34" t="e">
        <f>CONCATENATE([1]!Tabela_FREQUENCIA_05_01_12[[#This Row],[QUANTITATIVO]]," - ",[1]!Tabela_FREQUENCIA_05_01_12[[#This Row],[GERÊNCIA]])</f>
        <v>#REF!</v>
      </c>
      <c r="Q1050" s="29">
        <v>50</v>
      </c>
      <c r="R1050" s="29" t="s">
        <v>5118</v>
      </c>
      <c r="S1050" s="35">
        <v>8750545876</v>
      </c>
      <c r="T1050" s="36">
        <v>64427513</v>
      </c>
      <c r="U1050" s="37"/>
      <c r="V1050" s="31" t="s">
        <v>5119</v>
      </c>
      <c r="W1050" s="31" t="s">
        <v>156</v>
      </c>
      <c r="X1050" s="31" t="s">
        <v>64</v>
      </c>
      <c r="Y1050" s="38">
        <v>7091250</v>
      </c>
    </row>
    <row r="1051" spans="1:25" ht="105" x14ac:dyDescent="0.25">
      <c r="A1051" s="39">
        <v>16636790</v>
      </c>
      <c r="B1051" s="40">
        <v>1</v>
      </c>
      <c r="C1051" s="41">
        <v>1992112</v>
      </c>
      <c r="D1051" s="40"/>
      <c r="E1051" s="42" t="s">
        <v>5120</v>
      </c>
      <c r="F1051" s="42" t="s">
        <v>78</v>
      </c>
      <c r="G1051" s="42" t="s">
        <v>79</v>
      </c>
      <c r="H1051" s="42" t="s">
        <v>79</v>
      </c>
      <c r="I1051" s="42" t="s">
        <v>80</v>
      </c>
      <c r="J1051" s="40" t="s">
        <v>43</v>
      </c>
      <c r="K1051" s="43">
        <v>29181</v>
      </c>
      <c r="L1051" s="43">
        <v>42208</v>
      </c>
      <c r="M1051" s="40">
        <v>30</v>
      </c>
      <c r="N1051" s="40" t="s">
        <v>93</v>
      </c>
      <c r="O1051" s="33" t="s">
        <v>78</v>
      </c>
      <c r="P1051" s="34" t="e">
        <f>CONCATENATE([1]!Tabela_FREQUENCIA_05_01_12[[#This Row],[QUANTITATIVO]]," - ",[1]!Tabela_FREQUENCIA_05_01_12[[#This Row],[GERÊNCIA]])</f>
        <v>#REF!</v>
      </c>
      <c r="Q1051" s="40">
        <v>993</v>
      </c>
      <c r="R1051" s="40">
        <v>19023487772</v>
      </c>
      <c r="S1051" s="44">
        <v>190948337</v>
      </c>
      <c r="T1051" s="45">
        <v>24124518</v>
      </c>
      <c r="U1051" s="46">
        <v>982148180</v>
      </c>
      <c r="V1051" s="42" t="s">
        <v>5121</v>
      </c>
      <c r="W1051" s="42" t="s">
        <v>5122</v>
      </c>
      <c r="X1051" s="42" t="s">
        <v>64</v>
      </c>
      <c r="Y1051" s="47">
        <v>7122000</v>
      </c>
    </row>
    <row r="1052" spans="1:25" ht="75" x14ac:dyDescent="0.25">
      <c r="A1052" s="28">
        <v>14737036</v>
      </c>
      <c r="B1052" s="29" t="s">
        <v>66</v>
      </c>
      <c r="C1052" s="30" t="s">
        <v>5123</v>
      </c>
      <c r="D1052" s="29" t="s">
        <v>206</v>
      </c>
      <c r="E1052" s="31" t="s">
        <v>5124</v>
      </c>
      <c r="F1052" s="31" t="s">
        <v>89</v>
      </c>
      <c r="G1052" s="31" t="s">
        <v>208</v>
      </c>
      <c r="H1052" s="31" t="s">
        <v>91</v>
      </c>
      <c r="I1052" s="31" t="s">
        <v>92</v>
      </c>
      <c r="J1052" s="29" t="s">
        <v>43</v>
      </c>
      <c r="K1052" s="32">
        <v>25649</v>
      </c>
      <c r="L1052" s="32">
        <v>40725</v>
      </c>
      <c r="M1052" s="29">
        <v>30</v>
      </c>
      <c r="N1052" s="29" t="s">
        <v>93</v>
      </c>
      <c r="O1052" s="33" t="s">
        <v>89</v>
      </c>
      <c r="P1052" s="34" t="e">
        <f>CONCATENATE([1]!Tabela_FREQUENCIA_05_01_12[[#This Row],[QUANTITATIVO]]," - ",[1]!Tabela_FREQUENCIA_05_01_12[[#This Row],[GERÊNCIA]])</f>
        <v>#REF!</v>
      </c>
      <c r="Q1052" s="29">
        <v>1095</v>
      </c>
      <c r="R1052" s="29" t="s">
        <v>5125</v>
      </c>
      <c r="S1052" s="35">
        <v>18584361847</v>
      </c>
      <c r="T1052" s="36">
        <v>24143584</v>
      </c>
      <c r="U1052" s="37">
        <v>981597952</v>
      </c>
      <c r="V1052" s="31" t="s">
        <v>5126</v>
      </c>
      <c r="W1052" s="31" t="s">
        <v>948</v>
      </c>
      <c r="X1052" s="31" t="s">
        <v>64</v>
      </c>
      <c r="Y1052" s="38">
        <v>7044020</v>
      </c>
    </row>
    <row r="1053" spans="1:25" ht="105" x14ac:dyDescent="0.25">
      <c r="A1053" s="39">
        <v>15864273</v>
      </c>
      <c r="B1053" s="40" t="s">
        <v>66</v>
      </c>
      <c r="C1053" s="41" t="s">
        <v>5127</v>
      </c>
      <c r="D1053" s="40" t="s">
        <v>66</v>
      </c>
      <c r="E1053" s="42" t="s">
        <v>5128</v>
      </c>
      <c r="F1053" s="42" t="s">
        <v>268</v>
      </c>
      <c r="G1053" s="42" t="s">
        <v>342</v>
      </c>
      <c r="H1053" s="42" t="s">
        <v>343</v>
      </c>
      <c r="I1053" s="42" t="s">
        <v>59</v>
      </c>
      <c r="J1053" s="40" t="s">
        <v>43</v>
      </c>
      <c r="K1053" s="43">
        <v>28392</v>
      </c>
      <c r="L1053" s="43">
        <v>41614</v>
      </c>
      <c r="M1053" s="40">
        <v>20</v>
      </c>
      <c r="N1053" s="40" t="s">
        <v>5129</v>
      </c>
      <c r="O1053" s="33" t="s">
        <v>268</v>
      </c>
      <c r="P1053" s="34" t="e">
        <f>CONCATENATE([1]!Tabela_FREQUENCIA_05_01_12[[#This Row],[QUANTITATIVO]]," - ",[1]!Tabela_FREQUENCIA_05_01_12[[#This Row],[GERÊNCIA]])</f>
        <v>#REF!</v>
      </c>
      <c r="Q1053" s="40">
        <v>402</v>
      </c>
      <c r="R1053" s="40" t="s">
        <v>5130</v>
      </c>
      <c r="S1053" s="44">
        <v>8278863733</v>
      </c>
      <c r="T1053" s="45">
        <v>20856727</v>
      </c>
      <c r="U1053" s="46">
        <v>982527724</v>
      </c>
      <c r="V1053" s="42" t="s">
        <v>5131</v>
      </c>
      <c r="W1053" s="42" t="s">
        <v>1173</v>
      </c>
      <c r="X1053" s="42" t="s">
        <v>64</v>
      </c>
      <c r="Y1053" s="47">
        <v>7180270</v>
      </c>
    </row>
    <row r="1054" spans="1:25" ht="90" x14ac:dyDescent="0.25">
      <c r="A1054" s="28">
        <v>15164032</v>
      </c>
      <c r="B1054" s="29" t="s">
        <v>66</v>
      </c>
      <c r="C1054" s="30" t="s">
        <v>5132</v>
      </c>
      <c r="D1054" s="29" t="s">
        <v>66</v>
      </c>
      <c r="E1054" s="31" t="s">
        <v>5133</v>
      </c>
      <c r="F1054" s="31" t="s">
        <v>316</v>
      </c>
      <c r="G1054" s="31" t="s">
        <v>171</v>
      </c>
      <c r="H1054" s="31" t="s">
        <v>171</v>
      </c>
      <c r="I1054" s="31" t="s">
        <v>80</v>
      </c>
      <c r="J1054" s="29" t="s">
        <v>137</v>
      </c>
      <c r="K1054" s="32">
        <v>29501</v>
      </c>
      <c r="L1054" s="32">
        <v>40756</v>
      </c>
      <c r="M1054" s="29">
        <v>30</v>
      </c>
      <c r="N1054" s="29" t="s">
        <v>5134</v>
      </c>
      <c r="O1054" s="33" t="s">
        <v>229</v>
      </c>
      <c r="P1054" s="34" t="e">
        <f>CONCATENATE([1]!Tabela_FREQUENCIA_05_01_12[[#This Row],[QUANTITATIVO]]," - ",[1]!Tabela_FREQUENCIA_05_01_12[[#This Row],[GERÊNCIA]])</f>
        <v>#REF!</v>
      </c>
      <c r="Q1054" s="29">
        <v>1103</v>
      </c>
      <c r="R1054" s="29" t="s">
        <v>5135</v>
      </c>
      <c r="S1054" s="35">
        <v>28504335860</v>
      </c>
      <c r="T1054" s="36">
        <v>45743571</v>
      </c>
      <c r="U1054" s="37">
        <v>971909559</v>
      </c>
      <c r="V1054" s="31" t="s">
        <v>5136</v>
      </c>
      <c r="W1054" s="31" t="s">
        <v>649</v>
      </c>
      <c r="X1054" s="31" t="s">
        <v>64</v>
      </c>
      <c r="Y1054" s="38">
        <v>7121390</v>
      </c>
    </row>
    <row r="1055" spans="1:25" ht="90" x14ac:dyDescent="0.25">
      <c r="A1055" s="39">
        <v>13921587</v>
      </c>
      <c r="B1055" s="40" t="s">
        <v>52</v>
      </c>
      <c r="C1055" s="41" t="s">
        <v>5137</v>
      </c>
      <c r="D1055" s="40" t="s">
        <v>76</v>
      </c>
      <c r="E1055" s="42" t="s">
        <v>5138</v>
      </c>
      <c r="F1055" s="42" t="s">
        <v>89</v>
      </c>
      <c r="G1055" s="42" t="s">
        <v>783</v>
      </c>
      <c r="H1055" s="42" t="s">
        <v>783</v>
      </c>
      <c r="I1055" s="42" t="s">
        <v>223</v>
      </c>
      <c r="J1055" s="40" t="s">
        <v>137</v>
      </c>
      <c r="K1055" s="43">
        <v>26318</v>
      </c>
      <c r="L1055" s="43">
        <v>39420</v>
      </c>
      <c r="M1055" s="40">
        <v>30</v>
      </c>
      <c r="N1055" s="40" t="s">
        <v>5139</v>
      </c>
      <c r="O1055" s="33" t="s">
        <v>89</v>
      </c>
      <c r="P1055" s="34" t="e">
        <f>CONCATENATE([1]!Tabela_FREQUENCIA_05_01_12[[#This Row],[QUANTITATIVO]]," - ",[1]!Tabela_FREQUENCIA_05_01_12[[#This Row],[GERÊNCIA]])</f>
        <v>#REF!</v>
      </c>
      <c r="Q1055" s="40">
        <v>603</v>
      </c>
      <c r="R1055" s="40" t="s">
        <v>5140</v>
      </c>
      <c r="S1055" s="44">
        <v>13017989836</v>
      </c>
      <c r="T1055" s="45">
        <v>24403612</v>
      </c>
      <c r="U1055" s="46">
        <v>963691920</v>
      </c>
      <c r="V1055" s="42" t="s">
        <v>5141</v>
      </c>
      <c r="W1055" s="42" t="s">
        <v>5142</v>
      </c>
      <c r="X1055" s="42" t="s">
        <v>142</v>
      </c>
      <c r="Y1055" s="47">
        <v>22640000</v>
      </c>
    </row>
    <row r="1056" spans="1:25" ht="105" x14ac:dyDescent="0.25">
      <c r="A1056" s="58">
        <v>14924523</v>
      </c>
      <c r="B1056" s="49" t="s">
        <v>52</v>
      </c>
      <c r="C1056" s="50" t="s">
        <v>5143</v>
      </c>
      <c r="D1056" s="49" t="s">
        <v>101</v>
      </c>
      <c r="E1056" s="51" t="s">
        <v>5144</v>
      </c>
      <c r="F1056" s="51" t="s">
        <v>98</v>
      </c>
      <c r="G1056" s="51" t="s">
        <v>1783</v>
      </c>
      <c r="H1056" s="51" t="s">
        <v>136</v>
      </c>
      <c r="I1056" s="51" t="s">
        <v>115</v>
      </c>
      <c r="J1056" s="49" t="s">
        <v>43</v>
      </c>
      <c r="K1056" s="52">
        <v>29181</v>
      </c>
      <c r="L1056" s="52">
        <v>40444</v>
      </c>
      <c r="M1056" s="49">
        <v>30</v>
      </c>
      <c r="N1056" s="49" t="s">
        <v>93</v>
      </c>
      <c r="O1056" s="51" t="s">
        <v>3221</v>
      </c>
      <c r="P1056" s="53" t="e">
        <f>CONCATENATE([1]!Tabela_FREQUENCIA_05_01_12[[#This Row],[QUANTITATIVO]]," - ",[1]!Tabela_FREQUENCIA_05_01_12[[#This Row],[GERÊNCIA]])</f>
        <v>#REF!</v>
      </c>
      <c r="Q1056" s="49">
        <v>1005</v>
      </c>
      <c r="R1056" s="49" t="s">
        <v>5145</v>
      </c>
      <c r="S1056" s="54">
        <v>27616707874</v>
      </c>
      <c r="T1056" s="55">
        <v>56148382</v>
      </c>
      <c r="U1056" s="56">
        <v>964727773</v>
      </c>
      <c r="V1056" s="51" t="s">
        <v>5146</v>
      </c>
      <c r="W1056" s="51" t="s">
        <v>5147</v>
      </c>
      <c r="X1056" s="51" t="s">
        <v>142</v>
      </c>
      <c r="Y1056" s="57">
        <v>4464140</v>
      </c>
    </row>
    <row r="1057" spans="1:25" ht="135" x14ac:dyDescent="0.25">
      <c r="A1057" s="69">
        <v>6995720</v>
      </c>
      <c r="B1057" s="70">
        <v>2</v>
      </c>
      <c r="C1057" s="71">
        <v>14730096</v>
      </c>
      <c r="D1057" s="70">
        <v>4</v>
      </c>
      <c r="E1057" s="72" t="s">
        <v>5148</v>
      </c>
      <c r="F1057" s="72" t="s">
        <v>56</v>
      </c>
      <c r="G1057" s="72"/>
      <c r="H1057" s="72"/>
      <c r="I1057" s="72" t="s">
        <v>80</v>
      </c>
      <c r="J1057" s="70" t="s">
        <v>43</v>
      </c>
      <c r="K1057" s="73"/>
      <c r="L1057" s="73"/>
      <c r="M1057" s="70"/>
      <c r="N1057" s="70"/>
      <c r="O1057" s="51" t="s">
        <v>5149</v>
      </c>
      <c r="P1057" s="53" t="e">
        <f>CONCATENATE([1]!Tabela_FREQUENCIA_05_01_12[[#This Row],[QUANTITATIVO]]," - ",[1]!Tabela_FREQUENCIA_05_01_12[[#This Row],[GERÊNCIA]])</f>
        <v>#REF!</v>
      </c>
      <c r="Q1057" s="70"/>
      <c r="R1057" s="70"/>
      <c r="S1057" s="75"/>
      <c r="T1057" s="76"/>
      <c r="U1057" s="77"/>
      <c r="V1057" s="72"/>
      <c r="W1057" s="72"/>
      <c r="X1057" s="72"/>
      <c r="Y1057" s="78"/>
    </row>
    <row r="1058" spans="1:25" ht="75" x14ac:dyDescent="0.25">
      <c r="A1058" s="28">
        <v>8490776</v>
      </c>
      <c r="B1058" s="29" t="s">
        <v>52</v>
      </c>
      <c r="C1058" s="30" t="s">
        <v>5150</v>
      </c>
      <c r="D1058" s="29">
        <v>1</v>
      </c>
      <c r="E1058" s="31" t="s">
        <v>5151</v>
      </c>
      <c r="F1058" s="31" t="s">
        <v>135</v>
      </c>
      <c r="G1058" s="31" t="s">
        <v>68</v>
      </c>
      <c r="H1058" s="31" t="s">
        <v>68</v>
      </c>
      <c r="I1058" s="31" t="s">
        <v>69</v>
      </c>
      <c r="J1058" s="29" t="s">
        <v>43</v>
      </c>
      <c r="K1058" s="32">
        <v>24648</v>
      </c>
      <c r="L1058" s="32">
        <v>33897</v>
      </c>
      <c r="M1058" s="29">
        <v>30</v>
      </c>
      <c r="N1058" s="29" t="s">
        <v>5139</v>
      </c>
      <c r="O1058" s="33" t="s">
        <v>135</v>
      </c>
      <c r="P1058" s="34" t="e">
        <f>CONCATENATE([1]!Tabela_FREQUENCIA_05_01_12[[#This Row],[QUANTITATIVO]]," - ",[1]!Tabela_FREQUENCIA_05_01_12[[#This Row],[GERÊNCIA]])</f>
        <v>#REF!</v>
      </c>
      <c r="Q1058" s="29">
        <v>393</v>
      </c>
      <c r="R1058" s="29" t="s">
        <v>5152</v>
      </c>
      <c r="S1058" s="35">
        <v>26462016809</v>
      </c>
      <c r="T1058" s="36">
        <v>64513580</v>
      </c>
      <c r="U1058" s="37">
        <v>972027530</v>
      </c>
      <c r="V1058" s="31" t="s">
        <v>5153</v>
      </c>
      <c r="W1058" s="31" t="s">
        <v>5154</v>
      </c>
      <c r="X1058" s="31" t="s">
        <v>142</v>
      </c>
      <c r="Y1058" s="38">
        <v>2282020</v>
      </c>
    </row>
    <row r="1059" spans="1:25" ht="75" x14ac:dyDescent="0.25">
      <c r="A1059" s="39">
        <v>9577506</v>
      </c>
      <c r="B1059" s="40" t="s">
        <v>66</v>
      </c>
      <c r="C1059" s="41" t="s">
        <v>5155</v>
      </c>
      <c r="D1059" s="40"/>
      <c r="E1059" s="42" t="s">
        <v>5156</v>
      </c>
      <c r="F1059" s="42" t="s">
        <v>89</v>
      </c>
      <c r="G1059" s="42" t="s">
        <v>58</v>
      </c>
      <c r="H1059" s="42" t="s">
        <v>58</v>
      </c>
      <c r="I1059" s="42" t="s">
        <v>59</v>
      </c>
      <c r="J1059" s="40" t="s">
        <v>137</v>
      </c>
      <c r="K1059" s="43">
        <v>19592</v>
      </c>
      <c r="L1059" s="43">
        <v>35220</v>
      </c>
      <c r="M1059" s="40">
        <v>30</v>
      </c>
      <c r="N1059" s="40" t="s">
        <v>60</v>
      </c>
      <c r="O1059" s="33" t="s">
        <v>89</v>
      </c>
      <c r="P1059" s="34" t="e">
        <f>CONCATENATE([1]!Tabela_FREQUENCIA_05_01_12[[#This Row],[QUANTITATIVO]]," - ",[1]!Tabela_FREQUENCIA_05_01_12[[#This Row],[GERÊNCIA]])</f>
        <v>#REF!</v>
      </c>
      <c r="Q1059" s="40">
        <v>585</v>
      </c>
      <c r="R1059" s="40" t="s">
        <v>5157</v>
      </c>
      <c r="S1059" s="44">
        <v>76021289820</v>
      </c>
      <c r="T1059" s="45">
        <v>24087616</v>
      </c>
      <c r="U1059" s="46">
        <v>993866101</v>
      </c>
      <c r="V1059" s="42" t="s">
        <v>5158</v>
      </c>
      <c r="W1059" s="42" t="s">
        <v>5159</v>
      </c>
      <c r="X1059" s="42" t="s">
        <v>64</v>
      </c>
      <c r="Y1059" s="47">
        <v>7112090</v>
      </c>
    </row>
    <row r="1060" spans="1:25" ht="120" x14ac:dyDescent="0.25">
      <c r="A1060" s="48">
        <v>6924244</v>
      </c>
      <c r="B1060" s="49" t="s">
        <v>66</v>
      </c>
      <c r="C1060" s="50" t="s">
        <v>5160</v>
      </c>
      <c r="D1060" s="49"/>
      <c r="E1060" s="51" t="s">
        <v>5161</v>
      </c>
      <c r="F1060" s="51" t="s">
        <v>229</v>
      </c>
      <c r="G1060" s="51" t="s">
        <v>2798</v>
      </c>
      <c r="H1060" s="51" t="s">
        <v>2798</v>
      </c>
      <c r="I1060" s="51" t="s">
        <v>125</v>
      </c>
      <c r="J1060" s="49" t="s">
        <v>43</v>
      </c>
      <c r="K1060" s="52">
        <v>21833</v>
      </c>
      <c r="L1060" s="52">
        <v>34569</v>
      </c>
      <c r="M1060" s="49">
        <v>30</v>
      </c>
      <c r="N1060" s="49" t="s">
        <v>2139</v>
      </c>
      <c r="O1060" s="51" t="s">
        <v>1680</v>
      </c>
      <c r="P1060" s="53" t="e">
        <f>CONCATENATE([1]!Tabela_FREQUENCIA_05_01_12[[#This Row],[QUANTITATIVO]]," - ",[1]!Tabela_FREQUENCIA_05_01_12[[#This Row],[GERÊNCIA]])</f>
        <v>#REF!</v>
      </c>
      <c r="Q1060" s="49">
        <v>261</v>
      </c>
      <c r="R1060" s="49" t="s">
        <v>5162</v>
      </c>
      <c r="S1060" s="54">
        <v>2506346864</v>
      </c>
      <c r="T1060" s="55">
        <v>24415782</v>
      </c>
      <c r="U1060" s="56">
        <v>982248897</v>
      </c>
      <c r="V1060" s="51" t="s">
        <v>5163</v>
      </c>
      <c r="W1060" s="51" t="s">
        <v>2277</v>
      </c>
      <c r="X1060" s="51" t="s">
        <v>64</v>
      </c>
      <c r="Y1060" s="57">
        <v>7095080</v>
      </c>
    </row>
    <row r="1061" spans="1:25" ht="105" x14ac:dyDescent="0.25">
      <c r="A1061" s="69">
        <v>11457892</v>
      </c>
      <c r="B1061" s="70">
        <v>2</v>
      </c>
      <c r="C1061" s="71">
        <v>20432124</v>
      </c>
      <c r="D1061" s="70">
        <v>4</v>
      </c>
      <c r="E1061" s="72" t="s">
        <v>5164</v>
      </c>
      <c r="F1061" s="72" t="s">
        <v>268</v>
      </c>
      <c r="G1061" s="72"/>
      <c r="H1061" s="72"/>
      <c r="I1061" s="72" t="s">
        <v>59</v>
      </c>
      <c r="J1061" s="70" t="s">
        <v>137</v>
      </c>
      <c r="K1061" s="73"/>
      <c r="L1061" s="73"/>
      <c r="M1061" s="70"/>
      <c r="N1061" s="70"/>
      <c r="O1061" s="51" t="s">
        <v>987</v>
      </c>
      <c r="P1061" s="53" t="e">
        <f>CONCATENATE([1]!Tabela_FREQUENCIA_05_01_12[[#This Row],[QUANTITATIVO]]," - ",[1]!Tabela_FREQUENCIA_05_01_12[[#This Row],[GERÊNCIA]])</f>
        <v>#REF!</v>
      </c>
      <c r="Q1061" s="70"/>
      <c r="R1061" s="70"/>
      <c r="S1061" s="75"/>
      <c r="T1061" s="76"/>
      <c r="U1061" s="77"/>
      <c r="V1061" s="72"/>
      <c r="W1061" s="72"/>
      <c r="X1061" s="72"/>
      <c r="Y1061" s="78"/>
    </row>
    <row r="1062" spans="1:25" ht="105" x14ac:dyDescent="0.25">
      <c r="A1062" s="28">
        <v>15121707</v>
      </c>
      <c r="B1062" s="29" t="s">
        <v>52</v>
      </c>
      <c r="C1062" s="30" t="s">
        <v>5165</v>
      </c>
      <c r="D1062" s="29" t="s">
        <v>121</v>
      </c>
      <c r="E1062" s="31" t="s">
        <v>5166</v>
      </c>
      <c r="F1062" s="31" t="s">
        <v>220</v>
      </c>
      <c r="G1062" s="31" t="s">
        <v>221</v>
      </c>
      <c r="H1062" s="31" t="s">
        <v>222</v>
      </c>
      <c r="I1062" s="31" t="s">
        <v>223</v>
      </c>
      <c r="J1062" s="29" t="s">
        <v>43</v>
      </c>
      <c r="K1062" s="32">
        <v>25209</v>
      </c>
      <c r="L1062" s="32">
        <v>40721</v>
      </c>
      <c r="M1062" s="29">
        <v>30</v>
      </c>
      <c r="N1062" s="29" t="s">
        <v>545</v>
      </c>
      <c r="O1062" s="33" t="s">
        <v>220</v>
      </c>
      <c r="P1062" s="34" t="e">
        <f>CONCATENATE([1]!Tabela_FREQUENCIA_05_01_12[[#This Row],[QUANTITATIVO]]," - ",[1]!Tabela_FREQUENCIA_05_01_12[[#This Row],[GERÊNCIA]])</f>
        <v>#REF!</v>
      </c>
      <c r="Q1062" s="29">
        <v>155</v>
      </c>
      <c r="R1062" s="29" t="s">
        <v>5167</v>
      </c>
      <c r="S1062" s="35">
        <v>9492606810</v>
      </c>
      <c r="T1062" s="36">
        <v>37910260</v>
      </c>
      <c r="U1062" s="37">
        <v>985756070</v>
      </c>
      <c r="V1062" s="31" t="s">
        <v>5168</v>
      </c>
      <c r="W1062" s="31" t="s">
        <v>5169</v>
      </c>
      <c r="X1062" s="31" t="s">
        <v>142</v>
      </c>
      <c r="Y1062" s="38">
        <v>2316230</v>
      </c>
    </row>
    <row r="1063" spans="1:25" ht="90" x14ac:dyDescent="0.25">
      <c r="A1063" s="39">
        <v>6993941</v>
      </c>
      <c r="B1063" s="40" t="s">
        <v>52</v>
      </c>
      <c r="C1063" s="41" t="s">
        <v>5170</v>
      </c>
      <c r="D1063" s="40" t="s">
        <v>66</v>
      </c>
      <c r="E1063" s="42" t="s">
        <v>5171</v>
      </c>
      <c r="F1063" s="42" t="s">
        <v>56</v>
      </c>
      <c r="G1063" s="42" t="s">
        <v>1099</v>
      </c>
      <c r="H1063" s="42" t="s">
        <v>393</v>
      </c>
      <c r="I1063" s="42" t="s">
        <v>69</v>
      </c>
      <c r="J1063" s="40" t="s">
        <v>106</v>
      </c>
      <c r="K1063" s="43">
        <v>22227</v>
      </c>
      <c r="L1063" s="43">
        <v>32647</v>
      </c>
      <c r="M1063" s="40">
        <v>40</v>
      </c>
      <c r="N1063" s="40" t="s">
        <v>508</v>
      </c>
      <c r="O1063" s="33" t="s">
        <v>56</v>
      </c>
      <c r="P1063" s="34" t="e">
        <f>CONCATENATE([1]!Tabela_FREQUENCIA_05_01_12[[#This Row],[QUANTITATIVO]]," - ",[1]!Tabela_FREQUENCIA_05_01_12[[#This Row],[GERÊNCIA]])</f>
        <v>#REF!</v>
      </c>
      <c r="Q1063" s="40">
        <v>556</v>
      </c>
      <c r="R1063" s="40" t="s">
        <v>5172</v>
      </c>
      <c r="S1063" s="44">
        <v>18582931387</v>
      </c>
      <c r="T1063" s="45">
        <v>24400486</v>
      </c>
      <c r="U1063" s="46">
        <v>980694117</v>
      </c>
      <c r="V1063" s="42" t="s">
        <v>5173</v>
      </c>
      <c r="W1063" s="42" t="s">
        <v>499</v>
      </c>
      <c r="X1063" s="42" t="s">
        <v>64</v>
      </c>
      <c r="Y1063" s="47">
        <v>7051090</v>
      </c>
    </row>
    <row r="1064" spans="1:25" ht="90" x14ac:dyDescent="0.25">
      <c r="A1064" s="28">
        <v>9309950</v>
      </c>
      <c r="B1064" s="29" t="s">
        <v>52</v>
      </c>
      <c r="C1064" s="30" t="s">
        <v>5174</v>
      </c>
      <c r="D1064" s="29" t="s">
        <v>101</v>
      </c>
      <c r="E1064" s="31" t="s">
        <v>5175</v>
      </c>
      <c r="F1064" s="31" t="s">
        <v>56</v>
      </c>
      <c r="G1064" s="31" t="s">
        <v>393</v>
      </c>
      <c r="H1064" s="31" t="s">
        <v>393</v>
      </c>
      <c r="I1064" s="31" t="s">
        <v>69</v>
      </c>
      <c r="J1064" s="29" t="s">
        <v>43</v>
      </c>
      <c r="K1064" s="32">
        <v>23714</v>
      </c>
      <c r="L1064" s="32">
        <v>34428</v>
      </c>
      <c r="M1064" s="29">
        <v>30</v>
      </c>
      <c r="N1064" s="29" t="s">
        <v>5176</v>
      </c>
      <c r="O1064" s="33" t="s">
        <v>56</v>
      </c>
      <c r="P1064" s="34" t="e">
        <f>CONCATENATE([1]!Tabela_FREQUENCIA_05_01_12[[#This Row],[QUANTITATIVO]]," - ",[1]!Tabela_FREQUENCIA_05_01_12[[#This Row],[GERÊNCIA]])</f>
        <v>#REF!</v>
      </c>
      <c r="Q1064" s="29">
        <v>820</v>
      </c>
      <c r="R1064" s="29" t="s">
        <v>5177</v>
      </c>
      <c r="S1064" s="35">
        <v>6598290880</v>
      </c>
      <c r="T1064" s="36">
        <v>24062809</v>
      </c>
      <c r="U1064" s="37">
        <v>991588285</v>
      </c>
      <c r="V1064" s="31" t="s">
        <v>5178</v>
      </c>
      <c r="W1064" s="31" t="s">
        <v>468</v>
      </c>
      <c r="X1064" s="31" t="s">
        <v>64</v>
      </c>
      <c r="Y1064" s="38">
        <v>7132540</v>
      </c>
    </row>
    <row r="1065" spans="1:25" ht="75" x14ac:dyDescent="0.25">
      <c r="A1065" s="39">
        <v>11409526</v>
      </c>
      <c r="B1065" s="40" t="s">
        <v>66</v>
      </c>
      <c r="C1065" s="41" t="s">
        <v>5179</v>
      </c>
      <c r="D1065" s="40"/>
      <c r="E1065" s="42" t="s">
        <v>5180</v>
      </c>
      <c r="F1065" s="42" t="s">
        <v>113</v>
      </c>
      <c r="G1065" s="42" t="s">
        <v>114</v>
      </c>
      <c r="H1065" s="42" t="s">
        <v>114</v>
      </c>
      <c r="I1065" s="42" t="s">
        <v>115</v>
      </c>
      <c r="J1065" s="40" t="s">
        <v>43</v>
      </c>
      <c r="K1065" s="43">
        <v>25648</v>
      </c>
      <c r="L1065" s="43">
        <v>41234</v>
      </c>
      <c r="M1065" s="40">
        <v>20</v>
      </c>
      <c r="N1065" s="40" t="s">
        <v>5181</v>
      </c>
      <c r="O1065" s="33" t="s">
        <v>113</v>
      </c>
      <c r="P1065" s="34" t="e">
        <f>CONCATENATE([1]!Tabela_FREQUENCIA_05_01_12[[#This Row],[QUANTITATIVO]]," - ",[1]!Tabela_FREQUENCIA_05_01_12[[#This Row],[GERÊNCIA]])</f>
        <v>#REF!</v>
      </c>
      <c r="Q1065" s="40">
        <v>29</v>
      </c>
      <c r="R1065" s="40" t="s">
        <v>5182</v>
      </c>
      <c r="S1065" s="44">
        <v>14383048897</v>
      </c>
      <c r="T1065" s="45">
        <v>44411454</v>
      </c>
      <c r="U1065" s="46">
        <v>997255669</v>
      </c>
      <c r="V1065" s="42" t="s">
        <v>5183</v>
      </c>
      <c r="W1065" s="42" t="s">
        <v>5184</v>
      </c>
      <c r="X1065" s="42" t="s">
        <v>5185</v>
      </c>
      <c r="Y1065" s="47">
        <v>7700000</v>
      </c>
    </row>
    <row r="1066" spans="1:25" ht="75" x14ac:dyDescent="0.25">
      <c r="A1066" s="48">
        <v>3841583</v>
      </c>
      <c r="B1066" s="49">
        <v>1</v>
      </c>
      <c r="C1066" s="50">
        <v>16936652</v>
      </c>
      <c r="D1066" s="49">
        <v>2</v>
      </c>
      <c r="E1066" s="51" t="s">
        <v>5186</v>
      </c>
      <c r="F1066" s="51" t="s">
        <v>56</v>
      </c>
      <c r="G1066" s="51"/>
      <c r="H1066" s="51"/>
      <c r="I1066" s="51"/>
      <c r="J1066" s="49"/>
      <c r="K1066" s="52"/>
      <c r="L1066" s="52"/>
      <c r="M1066" s="49"/>
      <c r="N1066" s="49"/>
      <c r="O1066" s="51" t="s">
        <v>71</v>
      </c>
      <c r="P1066" s="53" t="e">
        <f>CONCATENATE([1]!Tabela_FREQUENCIA_05_01_12[[#This Row],[QUANTITATIVO]]," - ",[1]!Tabela_FREQUENCIA_05_01_12[[#This Row],[GERÊNCIA]])</f>
        <v>#REF!</v>
      </c>
      <c r="Q1066" s="49"/>
      <c r="R1066" s="49"/>
      <c r="S1066" s="54">
        <v>68178972891</v>
      </c>
      <c r="T1066" s="55"/>
      <c r="U1066" s="56"/>
      <c r="V1066" s="51"/>
      <c r="W1066" s="51"/>
      <c r="X1066" s="51"/>
      <c r="Y1066" s="57"/>
    </row>
    <row r="1067" spans="1:25" ht="90" x14ac:dyDescent="0.25">
      <c r="A1067" s="39">
        <v>8650755</v>
      </c>
      <c r="B1067" s="40" t="s">
        <v>66</v>
      </c>
      <c r="C1067" s="41" t="s">
        <v>5187</v>
      </c>
      <c r="D1067" s="40" t="s">
        <v>101</v>
      </c>
      <c r="E1067" s="42" t="s">
        <v>5188</v>
      </c>
      <c r="F1067" s="42" t="s">
        <v>330</v>
      </c>
      <c r="G1067" s="42" t="s">
        <v>331</v>
      </c>
      <c r="H1067" s="42" t="s">
        <v>283</v>
      </c>
      <c r="I1067" s="42" t="s">
        <v>115</v>
      </c>
      <c r="J1067" s="40" t="s">
        <v>137</v>
      </c>
      <c r="K1067" s="43">
        <v>22359</v>
      </c>
      <c r="L1067" s="43">
        <v>35563</v>
      </c>
      <c r="M1067" s="40">
        <v>20</v>
      </c>
      <c r="N1067" s="40" t="s">
        <v>93</v>
      </c>
      <c r="O1067" s="33" t="s">
        <v>330</v>
      </c>
      <c r="P1067" s="34" t="e">
        <f>CONCATENATE([1]!Tabela_FREQUENCIA_05_01_12[[#This Row],[QUANTITATIVO]]," - ",[1]!Tabela_FREQUENCIA_05_01_12[[#This Row],[GERÊNCIA]])</f>
        <v>#REF!</v>
      </c>
      <c r="Q1067" s="40">
        <v>64</v>
      </c>
      <c r="R1067" s="40" t="s">
        <v>5189</v>
      </c>
      <c r="S1067" s="44">
        <v>5228322884</v>
      </c>
      <c r="T1067" s="45">
        <v>27249498</v>
      </c>
      <c r="U1067" s="46">
        <v>987586045</v>
      </c>
      <c r="V1067" s="42" t="s">
        <v>5190</v>
      </c>
      <c r="W1067" s="42" t="s">
        <v>5191</v>
      </c>
      <c r="X1067" s="42" t="s">
        <v>142</v>
      </c>
      <c r="Y1067" s="47">
        <v>3904070</v>
      </c>
    </row>
    <row r="1068" spans="1:25" ht="90" x14ac:dyDescent="0.25">
      <c r="A1068" s="28">
        <v>14737565</v>
      </c>
      <c r="B1068" s="29" t="s">
        <v>66</v>
      </c>
      <c r="C1068" s="30" t="s">
        <v>5192</v>
      </c>
      <c r="D1068" s="29" t="s">
        <v>101</v>
      </c>
      <c r="E1068" s="31" t="s">
        <v>5193</v>
      </c>
      <c r="F1068" s="31" t="s">
        <v>89</v>
      </c>
      <c r="G1068" s="31"/>
      <c r="H1068" s="31"/>
      <c r="I1068" s="31" t="s">
        <v>80</v>
      </c>
      <c r="J1068" s="29" t="s">
        <v>43</v>
      </c>
      <c r="K1068" s="32">
        <v>28024</v>
      </c>
      <c r="L1068" s="32">
        <v>40725</v>
      </c>
      <c r="M1068" s="29">
        <v>30</v>
      </c>
      <c r="N1068" s="29" t="s">
        <v>209</v>
      </c>
      <c r="O1068" s="33" t="s">
        <v>89</v>
      </c>
      <c r="P1068" s="34" t="e">
        <f>CONCATENATE([1]!Tabela_FREQUENCIA_05_01_12[[#This Row],[QUANTITATIVO]]," - ",[1]!Tabela_FREQUENCIA_05_01_12[[#This Row],[GERÊNCIA]])</f>
        <v>#REF!</v>
      </c>
      <c r="Q1068" s="29">
        <v>1101</v>
      </c>
      <c r="R1068" s="29" t="s">
        <v>5194</v>
      </c>
      <c r="S1068" s="35">
        <v>26800989860</v>
      </c>
      <c r="T1068" s="36">
        <v>27786679</v>
      </c>
      <c r="U1068" s="37">
        <v>946356257</v>
      </c>
      <c r="V1068" s="31" t="s">
        <v>5195</v>
      </c>
      <c r="W1068" s="31" t="s">
        <v>1673</v>
      </c>
      <c r="X1068" s="31" t="s">
        <v>64</v>
      </c>
      <c r="Y1068" s="38"/>
    </row>
    <row r="1069" spans="1:25" ht="60" x14ac:dyDescent="0.25">
      <c r="A1069" s="90">
        <v>2677982</v>
      </c>
      <c r="B1069" s="91" t="s">
        <v>52</v>
      </c>
      <c r="C1069" s="92" t="s">
        <v>5196</v>
      </c>
      <c r="D1069" s="91" t="s">
        <v>54</v>
      </c>
      <c r="E1069" s="93" t="s">
        <v>5197</v>
      </c>
      <c r="F1069" s="93" t="s">
        <v>197</v>
      </c>
      <c r="G1069" s="42" t="s">
        <v>114</v>
      </c>
      <c r="H1069" s="42" t="s">
        <v>114</v>
      </c>
      <c r="I1069" s="93" t="s">
        <v>115</v>
      </c>
      <c r="J1069" s="91" t="s">
        <v>43</v>
      </c>
      <c r="K1069" s="43">
        <v>19309</v>
      </c>
      <c r="L1069" s="43">
        <v>29721</v>
      </c>
      <c r="M1069" s="91">
        <v>20</v>
      </c>
      <c r="N1069" s="91" t="s">
        <v>5198</v>
      </c>
      <c r="O1069" s="94" t="s">
        <v>197</v>
      </c>
      <c r="P1069" s="95" t="e">
        <f>CONCATENATE([1]!Tabela_FREQUENCIA_05_01_12[[#This Row],[QUANTITATIVO]]," - ",[1]!Tabela_FREQUENCIA_05_01_12[[#This Row],[GERÊNCIA]])</f>
        <v>#REF!</v>
      </c>
      <c r="Q1069" s="40">
        <v>8</v>
      </c>
      <c r="R1069" s="40" t="s">
        <v>5199</v>
      </c>
      <c r="S1069" s="44">
        <v>60194618820</v>
      </c>
      <c r="T1069" s="45">
        <v>24562213</v>
      </c>
      <c r="U1069" s="46">
        <v>972441521</v>
      </c>
      <c r="V1069" s="42" t="s">
        <v>5200</v>
      </c>
      <c r="W1069" s="42" t="s">
        <v>5201</v>
      </c>
      <c r="X1069" s="42" t="s">
        <v>64</v>
      </c>
      <c r="Y1069" s="47">
        <v>7124000</v>
      </c>
    </row>
    <row r="1070" spans="1:25" ht="135" x14ac:dyDescent="0.25">
      <c r="A1070" s="58">
        <v>16588939</v>
      </c>
      <c r="B1070" s="49">
        <v>1</v>
      </c>
      <c r="C1070" s="50">
        <v>29759094</v>
      </c>
      <c r="D1070" s="49">
        <v>4</v>
      </c>
      <c r="E1070" s="51" t="s">
        <v>5202</v>
      </c>
      <c r="F1070" s="51" t="s">
        <v>268</v>
      </c>
      <c r="G1070" s="51" t="s">
        <v>79</v>
      </c>
      <c r="H1070" s="51" t="s">
        <v>79</v>
      </c>
      <c r="I1070" s="51" t="s">
        <v>80</v>
      </c>
      <c r="J1070" s="49" t="s">
        <v>1600</v>
      </c>
      <c r="K1070" s="52">
        <v>30076</v>
      </c>
      <c r="L1070" s="52" t="s">
        <v>1601</v>
      </c>
      <c r="M1070" s="49">
        <v>12</v>
      </c>
      <c r="N1070" s="49" t="s">
        <v>5203</v>
      </c>
      <c r="O1070" s="51" t="s">
        <v>1603</v>
      </c>
      <c r="P1070" s="53" t="e">
        <f>CONCATENATE([1]!Tabela_FREQUENCIA_05_01_12[[#This Row],[QUANTITATIVO]]," - ",[1]!Tabela_FREQUENCIA_05_01_12[[#This Row],[GERÊNCIA]])</f>
        <v>#REF!</v>
      </c>
      <c r="Q1070" s="49">
        <v>3</v>
      </c>
      <c r="R1070" s="49">
        <v>22026402724</v>
      </c>
      <c r="S1070" s="54">
        <v>85689777315</v>
      </c>
      <c r="T1070" s="55"/>
      <c r="U1070" s="56">
        <v>997184954</v>
      </c>
      <c r="V1070" s="51" t="s">
        <v>5204</v>
      </c>
      <c r="W1070" s="51" t="s">
        <v>2962</v>
      </c>
      <c r="X1070" s="51" t="s">
        <v>64</v>
      </c>
      <c r="Y1070" s="57" t="s">
        <v>5205</v>
      </c>
    </row>
    <row r="1071" spans="1:25" ht="105" x14ac:dyDescent="0.25">
      <c r="A1071" s="39">
        <v>8460607</v>
      </c>
      <c r="B1071" s="40" t="s">
        <v>52</v>
      </c>
      <c r="C1071" s="41" t="s">
        <v>5206</v>
      </c>
      <c r="D1071" s="40" t="s">
        <v>76</v>
      </c>
      <c r="E1071" s="42" t="s">
        <v>5207</v>
      </c>
      <c r="F1071" s="42" t="s">
        <v>103</v>
      </c>
      <c r="G1071" s="42" t="s">
        <v>124</v>
      </c>
      <c r="H1071" s="42" t="s">
        <v>124</v>
      </c>
      <c r="I1071" s="42" t="s">
        <v>80</v>
      </c>
      <c r="J1071" s="40" t="s">
        <v>137</v>
      </c>
      <c r="K1071" s="43">
        <v>20092</v>
      </c>
      <c r="L1071" s="43">
        <v>33867</v>
      </c>
      <c r="M1071" s="40">
        <v>30</v>
      </c>
      <c r="N1071" s="40" t="s">
        <v>2139</v>
      </c>
      <c r="O1071" s="33" t="s">
        <v>103</v>
      </c>
      <c r="P1071" s="34" t="e">
        <f>CONCATENATE([1]!Tabela_FREQUENCIA_05_01_12[[#This Row],[QUANTITATIVO]]," - ",[1]!Tabela_FREQUENCIA_05_01_12[[#This Row],[GERÊNCIA]])</f>
        <v>#REF!</v>
      </c>
      <c r="Q1071" s="40">
        <v>213</v>
      </c>
      <c r="R1071" s="40" t="s">
        <v>5208</v>
      </c>
      <c r="S1071" s="44">
        <v>7530128809</v>
      </c>
      <c r="T1071" s="45">
        <v>24085954</v>
      </c>
      <c r="U1071" s="46">
        <v>988683223</v>
      </c>
      <c r="V1071" s="42" t="s">
        <v>5209</v>
      </c>
      <c r="W1071" s="42" t="s">
        <v>1770</v>
      </c>
      <c r="X1071" s="42" t="s">
        <v>64</v>
      </c>
      <c r="Y1071" s="47">
        <v>7160170</v>
      </c>
    </row>
    <row r="1072" spans="1:25" ht="90" x14ac:dyDescent="0.25">
      <c r="A1072" s="28">
        <v>16636776</v>
      </c>
      <c r="B1072" s="29">
        <v>1</v>
      </c>
      <c r="C1072" s="30">
        <v>46635575</v>
      </c>
      <c r="D1072" s="29">
        <v>0</v>
      </c>
      <c r="E1072" s="31" t="s">
        <v>5210</v>
      </c>
      <c r="F1072" s="31" t="s">
        <v>220</v>
      </c>
      <c r="G1072" s="31" t="s">
        <v>57</v>
      </c>
      <c r="H1072" s="31" t="s">
        <v>58</v>
      </c>
      <c r="I1072" s="31" t="s">
        <v>59</v>
      </c>
      <c r="J1072" s="29" t="s">
        <v>43</v>
      </c>
      <c r="K1072" s="32">
        <v>32670</v>
      </c>
      <c r="L1072" s="32">
        <v>42209</v>
      </c>
      <c r="M1072" s="29">
        <v>30</v>
      </c>
      <c r="N1072" s="29" t="s">
        <v>405</v>
      </c>
      <c r="O1072" s="33" t="s">
        <v>220</v>
      </c>
      <c r="P1072" s="34" t="e">
        <f>CONCATENATE([1]!Tabela_FREQUENCIA_05_01_12[[#This Row],[QUANTITATIVO]]," - ",[1]!Tabela_FREQUENCIA_05_01_12[[#This Row],[GERÊNCIA]])</f>
        <v>#REF!</v>
      </c>
      <c r="Q1072" s="29">
        <v>1050</v>
      </c>
      <c r="R1072" s="29">
        <v>20489767502</v>
      </c>
      <c r="S1072" s="35">
        <v>39389297826</v>
      </c>
      <c r="T1072" s="36">
        <v>24210132</v>
      </c>
      <c r="U1072" s="37">
        <v>965026713</v>
      </c>
      <c r="V1072" s="31" t="s">
        <v>5211</v>
      </c>
      <c r="W1072" s="31" t="s">
        <v>5212</v>
      </c>
      <c r="X1072" s="31" t="s">
        <v>64</v>
      </c>
      <c r="Y1072" s="38">
        <v>7021000</v>
      </c>
    </row>
    <row r="1073" spans="1:25" ht="75" x14ac:dyDescent="0.25">
      <c r="A1073" s="39">
        <v>16504793</v>
      </c>
      <c r="B1073" s="40" t="s">
        <v>52</v>
      </c>
      <c r="C1073" s="41" t="s">
        <v>5213</v>
      </c>
      <c r="D1073" s="40" t="s">
        <v>76</v>
      </c>
      <c r="E1073" s="42" t="s">
        <v>5214</v>
      </c>
      <c r="F1073" s="42" t="s">
        <v>220</v>
      </c>
      <c r="G1073" s="42" t="s">
        <v>68</v>
      </c>
      <c r="H1073" s="42" t="s">
        <v>3364</v>
      </c>
      <c r="I1073" s="42" t="s">
        <v>42</v>
      </c>
      <c r="J1073" s="40" t="s">
        <v>43</v>
      </c>
      <c r="K1073" s="43">
        <v>32763</v>
      </c>
      <c r="L1073" s="43">
        <v>41988</v>
      </c>
      <c r="M1073" s="40">
        <v>30</v>
      </c>
      <c r="N1073" s="40" t="s">
        <v>60</v>
      </c>
      <c r="O1073" s="33" t="s">
        <v>220</v>
      </c>
      <c r="P1073" s="34" t="e">
        <f>CONCATENATE([1]!Tabela_FREQUENCIA_05_01_12[[#This Row],[QUANTITATIVO]]," - ",[1]!Tabela_FREQUENCIA_05_01_12[[#This Row],[GERÊNCIA]])</f>
        <v>#REF!</v>
      </c>
      <c r="Q1073" s="40">
        <v>232</v>
      </c>
      <c r="R1073" s="40" t="s">
        <v>5215</v>
      </c>
      <c r="S1073" s="44">
        <v>37103795800</v>
      </c>
      <c r="T1073" s="45">
        <v>24216063</v>
      </c>
      <c r="U1073" s="46">
        <v>989212591</v>
      </c>
      <c r="V1073" s="42" t="s">
        <v>5216</v>
      </c>
      <c r="W1073" s="42" t="s">
        <v>722</v>
      </c>
      <c r="X1073" s="42" t="s">
        <v>64</v>
      </c>
      <c r="Y1073" s="47">
        <v>7053040</v>
      </c>
    </row>
    <row r="1074" spans="1:25" ht="105" x14ac:dyDescent="0.25">
      <c r="A1074" s="59">
        <v>12054677</v>
      </c>
      <c r="B1074" s="60" t="s">
        <v>66</v>
      </c>
      <c r="C1074" s="61" t="s">
        <v>5217</v>
      </c>
      <c r="D1074" s="60" t="s">
        <v>38</v>
      </c>
      <c r="E1074" s="62" t="s">
        <v>5218</v>
      </c>
      <c r="F1074" s="62" t="s">
        <v>135</v>
      </c>
      <c r="G1074" s="62" t="s">
        <v>2850</v>
      </c>
      <c r="H1074" s="62" t="s">
        <v>124</v>
      </c>
      <c r="I1074" s="62" t="s">
        <v>92</v>
      </c>
      <c r="J1074" s="60" t="s">
        <v>137</v>
      </c>
      <c r="K1074" s="63">
        <v>28429</v>
      </c>
      <c r="L1074" s="63">
        <v>37090</v>
      </c>
      <c r="M1074" s="60">
        <v>30</v>
      </c>
      <c r="N1074" s="60" t="s">
        <v>60</v>
      </c>
      <c r="O1074" s="62" t="s">
        <v>138</v>
      </c>
      <c r="P1074" s="64" t="e">
        <f>CONCATENATE([1]!Tabela_FREQUENCIA_05_01_12[[#This Row],[QUANTITATIVO]]," - ",[1]!Tabela_FREQUENCIA_05_01_12[[#This Row],[GERÊNCIA]])</f>
        <v>#REF!</v>
      </c>
      <c r="Q1074" s="60">
        <v>588</v>
      </c>
      <c r="R1074" s="60" t="s">
        <v>5219</v>
      </c>
      <c r="S1074" s="65">
        <v>28517445856</v>
      </c>
      <c r="T1074" s="66">
        <v>27981944</v>
      </c>
      <c r="U1074" s="67">
        <v>985394206</v>
      </c>
      <c r="V1074" s="62" t="s">
        <v>5220</v>
      </c>
      <c r="W1074" s="62" t="s">
        <v>5221</v>
      </c>
      <c r="X1074" s="62" t="s">
        <v>142</v>
      </c>
      <c r="Y1074" s="68">
        <v>3657070</v>
      </c>
    </row>
    <row r="1075" spans="1:25" ht="105" x14ac:dyDescent="0.25">
      <c r="A1075" s="39">
        <v>11385686</v>
      </c>
      <c r="B1075" s="40" t="s">
        <v>52</v>
      </c>
      <c r="C1075" s="41" t="s">
        <v>5222</v>
      </c>
      <c r="D1075" s="40" t="s">
        <v>66</v>
      </c>
      <c r="E1075" s="42" t="s">
        <v>5223</v>
      </c>
      <c r="F1075" s="42" t="s">
        <v>135</v>
      </c>
      <c r="G1075" s="42" t="s">
        <v>5224</v>
      </c>
      <c r="H1075" s="42" t="s">
        <v>243</v>
      </c>
      <c r="I1075" s="42" t="s">
        <v>42</v>
      </c>
      <c r="J1075" s="40" t="s">
        <v>137</v>
      </c>
      <c r="K1075" s="43">
        <v>28256</v>
      </c>
      <c r="L1075" s="43">
        <v>36102</v>
      </c>
      <c r="M1075" s="40">
        <v>30</v>
      </c>
      <c r="N1075" s="40" t="s">
        <v>545</v>
      </c>
      <c r="O1075" s="33" t="s">
        <v>135</v>
      </c>
      <c r="P1075" s="34" t="e">
        <f>CONCATENATE([1]!Tabela_FREQUENCIA_05_01_12[[#This Row],[QUANTITATIVO]]," - ",[1]!Tabela_FREQUENCIA_05_01_12[[#This Row],[GERÊNCIA]])</f>
        <v>#REF!</v>
      </c>
      <c r="Q1075" s="40">
        <v>488</v>
      </c>
      <c r="R1075" s="40" t="s">
        <v>5225</v>
      </c>
      <c r="S1075" s="44">
        <v>25297729831</v>
      </c>
      <c r="T1075" s="45"/>
      <c r="U1075" s="46">
        <v>960372478</v>
      </c>
      <c r="V1075" s="42" t="s">
        <v>5226</v>
      </c>
      <c r="W1075" s="42" t="s">
        <v>5227</v>
      </c>
      <c r="X1075" s="42" t="s">
        <v>142</v>
      </c>
      <c r="Y1075" s="47">
        <v>3589001</v>
      </c>
    </row>
    <row r="1076" spans="1:25" ht="60" x14ac:dyDescent="0.25">
      <c r="A1076" s="28">
        <v>7282059</v>
      </c>
      <c r="B1076" s="29" t="s">
        <v>38</v>
      </c>
      <c r="C1076" s="30" t="s">
        <v>5228</v>
      </c>
      <c r="D1076" s="29" t="s">
        <v>101</v>
      </c>
      <c r="E1076" s="31" t="s">
        <v>5229</v>
      </c>
      <c r="F1076" s="31" t="s">
        <v>268</v>
      </c>
      <c r="G1076" s="31"/>
      <c r="H1076" s="31"/>
      <c r="I1076" s="31" t="s">
        <v>42</v>
      </c>
      <c r="J1076" s="29" t="s">
        <v>43</v>
      </c>
      <c r="K1076" s="32">
        <v>24208</v>
      </c>
      <c r="L1076" s="32">
        <v>33772</v>
      </c>
      <c r="M1076" s="29">
        <v>30</v>
      </c>
      <c r="N1076" s="29" t="s">
        <v>5230</v>
      </c>
      <c r="O1076" s="33" t="s">
        <v>268</v>
      </c>
      <c r="P1076" s="34" t="e">
        <f>CONCATENATE([1]!Tabela_FREQUENCIA_05_01_12[[#This Row],[QUANTITATIVO]]," - ",[1]!Tabela_FREQUENCIA_05_01_12[[#This Row],[GERÊNCIA]])</f>
        <v>#REF!</v>
      </c>
      <c r="Q1076" s="29">
        <v>403</v>
      </c>
      <c r="R1076" s="29" t="s">
        <v>5231</v>
      </c>
      <c r="S1076" s="35">
        <v>11412016827</v>
      </c>
      <c r="T1076" s="36">
        <v>36668502</v>
      </c>
      <c r="U1076" s="37">
        <v>995577119</v>
      </c>
      <c r="V1076" s="31" t="s">
        <v>5232</v>
      </c>
      <c r="W1076" s="31" t="s">
        <v>4922</v>
      </c>
      <c r="X1076" s="31" t="s">
        <v>142</v>
      </c>
      <c r="Y1076" s="38">
        <v>1152010</v>
      </c>
    </row>
    <row r="1077" spans="1:25" ht="90" x14ac:dyDescent="0.25">
      <c r="A1077" s="39">
        <v>7282059</v>
      </c>
      <c r="B1077" s="40" t="s">
        <v>101</v>
      </c>
      <c r="C1077" s="41" t="s">
        <v>5228</v>
      </c>
      <c r="D1077" s="40" t="s">
        <v>101</v>
      </c>
      <c r="E1077" s="42" t="s">
        <v>5233</v>
      </c>
      <c r="F1077" s="42" t="s">
        <v>197</v>
      </c>
      <c r="G1077" s="42" t="s">
        <v>171</v>
      </c>
      <c r="H1077" s="42" t="s">
        <v>171</v>
      </c>
      <c r="I1077" s="42" t="s">
        <v>80</v>
      </c>
      <c r="J1077" s="40" t="s">
        <v>43</v>
      </c>
      <c r="K1077" s="43">
        <v>24208</v>
      </c>
      <c r="L1077" s="43">
        <v>40535</v>
      </c>
      <c r="M1077" s="40">
        <v>20</v>
      </c>
      <c r="N1077" s="40" t="s">
        <v>5234</v>
      </c>
      <c r="O1077" s="33" t="s">
        <v>197</v>
      </c>
      <c r="P1077" s="34" t="e">
        <f>CONCATENATE([1]!Tabela_FREQUENCIA_05_01_12[[#This Row],[QUANTITATIVO]]," - ",[1]!Tabela_FREQUENCIA_05_01_12[[#This Row],[GERÊNCIA]])</f>
        <v>#REF!</v>
      </c>
      <c r="Q1077" s="40">
        <v>91</v>
      </c>
      <c r="R1077" s="40" t="s">
        <v>5231</v>
      </c>
      <c r="S1077" s="44">
        <v>11412016827</v>
      </c>
      <c r="T1077" s="45">
        <v>36668502</v>
      </c>
      <c r="U1077" s="46">
        <v>995577119</v>
      </c>
      <c r="V1077" s="42" t="s">
        <v>5232</v>
      </c>
      <c r="W1077" s="42" t="s">
        <v>4922</v>
      </c>
      <c r="X1077" s="42" t="s">
        <v>142</v>
      </c>
      <c r="Y1077" s="47">
        <v>1152010</v>
      </c>
    </row>
    <row r="1078" spans="1:25" ht="105" x14ac:dyDescent="0.25">
      <c r="A1078" s="28">
        <v>14343307</v>
      </c>
      <c r="B1078" s="29" t="s">
        <v>38</v>
      </c>
      <c r="C1078" s="30" t="s">
        <v>5235</v>
      </c>
      <c r="D1078" s="29" t="s">
        <v>175</v>
      </c>
      <c r="E1078" s="31" t="s">
        <v>5236</v>
      </c>
      <c r="F1078" s="31" t="s">
        <v>1138</v>
      </c>
      <c r="G1078" s="31" t="s">
        <v>544</v>
      </c>
      <c r="H1078" s="31" t="s">
        <v>544</v>
      </c>
      <c r="I1078" s="31" t="s">
        <v>115</v>
      </c>
      <c r="J1078" s="29" t="s">
        <v>43</v>
      </c>
      <c r="K1078" s="32">
        <v>26217</v>
      </c>
      <c r="L1078" s="32">
        <v>40554</v>
      </c>
      <c r="M1078" s="29">
        <v>30</v>
      </c>
      <c r="N1078" s="29" t="s">
        <v>60</v>
      </c>
      <c r="O1078" s="33" t="s">
        <v>1138</v>
      </c>
      <c r="P1078" s="34" t="e">
        <f>CONCATENATE([1]!Tabela_FREQUENCIA_05_01_12[[#This Row],[QUANTITATIVO]]," - ",[1]!Tabela_FREQUENCIA_05_01_12[[#This Row],[GERÊNCIA]])</f>
        <v>#REF!</v>
      </c>
      <c r="Q1078" s="29">
        <v>69</v>
      </c>
      <c r="R1078" s="29" t="s">
        <v>5237</v>
      </c>
      <c r="S1078" s="35">
        <v>13915340855</v>
      </c>
      <c r="T1078" s="36">
        <v>24649586</v>
      </c>
      <c r="U1078" s="37">
        <v>947393380</v>
      </c>
      <c r="V1078" s="31" t="s">
        <v>5238</v>
      </c>
      <c r="W1078" s="31" t="s">
        <v>2962</v>
      </c>
      <c r="X1078" s="31" t="s">
        <v>64</v>
      </c>
      <c r="Y1078" s="38">
        <v>7197030</v>
      </c>
    </row>
    <row r="1079" spans="1:25" ht="75" x14ac:dyDescent="0.25">
      <c r="A1079" s="39">
        <v>7877390</v>
      </c>
      <c r="B1079" s="40" t="s">
        <v>52</v>
      </c>
      <c r="C1079" s="41" t="s">
        <v>5239</v>
      </c>
      <c r="D1079" s="40" t="s">
        <v>36</v>
      </c>
      <c r="E1079" s="42" t="s">
        <v>5240</v>
      </c>
      <c r="F1079" s="42" t="s">
        <v>56</v>
      </c>
      <c r="G1079" s="42" t="s">
        <v>3364</v>
      </c>
      <c r="H1079" s="42" t="s">
        <v>3364</v>
      </c>
      <c r="I1079" s="42" t="s">
        <v>42</v>
      </c>
      <c r="J1079" s="40" t="s">
        <v>137</v>
      </c>
      <c r="K1079" s="43">
        <v>26091</v>
      </c>
      <c r="L1079" s="43">
        <v>33605</v>
      </c>
      <c r="M1079" s="40">
        <v>30</v>
      </c>
      <c r="N1079" s="40" t="s">
        <v>2139</v>
      </c>
      <c r="O1079" s="33" t="s">
        <v>56</v>
      </c>
      <c r="P1079" s="34" t="e">
        <f>CONCATENATE([1]!Tabela_FREQUENCIA_05_01_12[[#This Row],[QUANTITATIVO]]," - ",[1]!Tabela_FREQUENCIA_05_01_12[[#This Row],[GERÊNCIA]])</f>
        <v>#REF!</v>
      </c>
      <c r="Q1079" s="40">
        <v>821</v>
      </c>
      <c r="R1079" s="40" t="s">
        <v>5241</v>
      </c>
      <c r="S1079" s="44">
        <v>16915648852</v>
      </c>
      <c r="T1079" s="45">
        <v>24967312</v>
      </c>
      <c r="U1079" s="46">
        <v>967007567</v>
      </c>
      <c r="V1079" s="42" t="s">
        <v>5242</v>
      </c>
      <c r="W1079" s="42" t="s">
        <v>932</v>
      </c>
      <c r="X1079" s="42" t="s">
        <v>64</v>
      </c>
      <c r="Y1079" s="47">
        <v>7093040</v>
      </c>
    </row>
    <row r="1080" spans="1:25" ht="135" x14ac:dyDescent="0.25">
      <c r="A1080" s="48">
        <v>4602791</v>
      </c>
      <c r="B1080" s="49" t="s">
        <v>52</v>
      </c>
      <c r="C1080" s="50" t="s">
        <v>5243</v>
      </c>
      <c r="D1080" s="49"/>
      <c r="E1080" s="51" t="s">
        <v>5244</v>
      </c>
      <c r="F1080" s="51" t="s">
        <v>56</v>
      </c>
      <c r="G1080" s="51" t="s">
        <v>4555</v>
      </c>
      <c r="H1080" s="51" t="s">
        <v>5245</v>
      </c>
      <c r="I1080" s="51" t="s">
        <v>80</v>
      </c>
      <c r="J1080" s="49" t="s">
        <v>43</v>
      </c>
      <c r="K1080" s="52">
        <v>16794</v>
      </c>
      <c r="L1080" s="52">
        <v>35465</v>
      </c>
      <c r="M1080" s="49">
        <v>30</v>
      </c>
      <c r="N1080" s="49" t="s">
        <v>60</v>
      </c>
      <c r="O1080" s="51" t="s">
        <v>71</v>
      </c>
      <c r="P1080" s="53" t="e">
        <f>CONCATENATE([1]!Tabela_FREQUENCIA_05_01_12[[#This Row],[QUANTITATIVO]]," - ",[1]!Tabela_FREQUENCIA_05_01_12[[#This Row],[GERÊNCIA]])</f>
        <v>#REF!</v>
      </c>
      <c r="Q1080" s="49">
        <v>114</v>
      </c>
      <c r="R1080" s="49" t="s">
        <v>5246</v>
      </c>
      <c r="S1080" s="54">
        <v>65859162804</v>
      </c>
      <c r="T1080" s="55">
        <v>29371982</v>
      </c>
      <c r="U1080" s="56"/>
      <c r="V1080" s="51" t="s">
        <v>5247</v>
      </c>
      <c r="W1080" s="51" t="s">
        <v>2962</v>
      </c>
      <c r="X1080" s="51" t="s">
        <v>64</v>
      </c>
      <c r="Y1080" s="57">
        <v>7122110</v>
      </c>
    </row>
    <row r="1081" spans="1:25" ht="75" x14ac:dyDescent="0.25">
      <c r="A1081" s="39">
        <v>7317130</v>
      </c>
      <c r="B1081" s="40" t="s">
        <v>175</v>
      </c>
      <c r="C1081" s="41" t="s">
        <v>5248</v>
      </c>
      <c r="D1081" s="40" t="s">
        <v>66</v>
      </c>
      <c r="E1081" s="42" t="s">
        <v>5249</v>
      </c>
      <c r="F1081" s="42" t="s">
        <v>40</v>
      </c>
      <c r="G1081" s="42" t="s">
        <v>1010</v>
      </c>
      <c r="H1081" s="42" t="s">
        <v>1010</v>
      </c>
      <c r="I1081" s="42" t="s">
        <v>59</v>
      </c>
      <c r="J1081" s="40" t="s">
        <v>137</v>
      </c>
      <c r="K1081" s="43">
        <v>20595</v>
      </c>
      <c r="L1081" s="43">
        <v>36148</v>
      </c>
      <c r="M1081" s="40">
        <v>24</v>
      </c>
      <c r="N1081" s="40" t="s">
        <v>3807</v>
      </c>
      <c r="O1081" s="33" t="s">
        <v>40</v>
      </c>
      <c r="P1081" s="34" t="e">
        <f>CONCATENATE([1]!Tabela_FREQUENCIA_05_01_12[[#This Row],[QUANTITATIVO]]," - ",[1]!Tabela_FREQUENCIA_05_01_12[[#This Row],[GERÊNCIA]])</f>
        <v>#REF!</v>
      </c>
      <c r="Q1081" s="40">
        <v>655</v>
      </c>
      <c r="R1081" s="40" t="s">
        <v>5250</v>
      </c>
      <c r="S1081" s="44">
        <v>70939160749</v>
      </c>
      <c r="T1081" s="45">
        <v>38220720</v>
      </c>
      <c r="U1081" s="46">
        <v>994339260</v>
      </c>
      <c r="V1081" s="42" t="s">
        <v>5251</v>
      </c>
      <c r="W1081" s="42" t="s">
        <v>3279</v>
      </c>
      <c r="X1081" s="42" t="s">
        <v>142</v>
      </c>
      <c r="Y1081" s="47">
        <v>1233001</v>
      </c>
    </row>
    <row r="1082" spans="1:25" ht="75" x14ac:dyDescent="0.25">
      <c r="A1082" s="28">
        <v>13715069</v>
      </c>
      <c r="B1082" s="29" t="s">
        <v>52</v>
      </c>
      <c r="C1082" s="30" t="s">
        <v>5252</v>
      </c>
      <c r="D1082" s="29" t="s">
        <v>52</v>
      </c>
      <c r="E1082" s="31" t="s">
        <v>5253</v>
      </c>
      <c r="F1082" s="31" t="s">
        <v>268</v>
      </c>
      <c r="G1082" s="31" t="s">
        <v>2204</v>
      </c>
      <c r="H1082" s="31" t="s">
        <v>91</v>
      </c>
      <c r="I1082" s="31" t="s">
        <v>92</v>
      </c>
      <c r="J1082" s="29" t="s">
        <v>137</v>
      </c>
      <c r="K1082" s="32">
        <v>26150</v>
      </c>
      <c r="L1082" s="32">
        <v>39337</v>
      </c>
      <c r="M1082" s="29">
        <v>20</v>
      </c>
      <c r="N1082" s="29" t="s">
        <v>5254</v>
      </c>
      <c r="O1082" s="33" t="s">
        <v>268</v>
      </c>
      <c r="P1082" s="34" t="e">
        <f>CONCATENATE([1]!Tabela_FREQUENCIA_05_01_12[[#This Row],[QUANTITATIVO]]," - ",[1]!Tabela_FREQUENCIA_05_01_12[[#This Row],[GERÊNCIA]])</f>
        <v>#REF!</v>
      </c>
      <c r="Q1082" s="29">
        <v>297</v>
      </c>
      <c r="R1082" s="29" t="s">
        <v>5255</v>
      </c>
      <c r="S1082" s="35">
        <v>14670760823</v>
      </c>
      <c r="T1082" s="36">
        <v>26053874</v>
      </c>
      <c r="U1082" s="37">
        <v>982579843</v>
      </c>
      <c r="V1082" s="31" t="s">
        <v>5256</v>
      </c>
      <c r="W1082" s="31" t="s">
        <v>5257</v>
      </c>
      <c r="X1082" s="31" t="s">
        <v>142</v>
      </c>
      <c r="Y1082" s="38">
        <v>3486010</v>
      </c>
    </row>
    <row r="1083" spans="1:25" ht="60" x14ac:dyDescent="0.25">
      <c r="A1083" s="39">
        <v>13715069</v>
      </c>
      <c r="B1083" s="40" t="s">
        <v>66</v>
      </c>
      <c r="C1083" s="41" t="s">
        <v>5252</v>
      </c>
      <c r="D1083" s="40" t="s">
        <v>52</v>
      </c>
      <c r="E1083" s="42" t="s">
        <v>5258</v>
      </c>
      <c r="F1083" s="42" t="s">
        <v>268</v>
      </c>
      <c r="G1083" s="42" t="s">
        <v>463</v>
      </c>
      <c r="H1083" s="42" t="s">
        <v>463</v>
      </c>
      <c r="I1083" s="42" t="s">
        <v>59</v>
      </c>
      <c r="J1083" s="40" t="s">
        <v>43</v>
      </c>
      <c r="K1083" s="43">
        <v>26150</v>
      </c>
      <c r="L1083" s="43">
        <v>40533</v>
      </c>
      <c r="M1083" s="40">
        <v>20</v>
      </c>
      <c r="N1083" s="40" t="s">
        <v>5259</v>
      </c>
      <c r="O1083" s="33" t="s">
        <v>268</v>
      </c>
      <c r="P1083" s="34" t="e">
        <f>CONCATENATE([1]!Tabela_FREQUENCIA_05_01_12[[#This Row],[QUANTITATIVO]]," - ",[1]!Tabela_FREQUENCIA_05_01_12[[#This Row],[GERÊNCIA]])</f>
        <v>#REF!</v>
      </c>
      <c r="Q1083" s="40">
        <v>1042</v>
      </c>
      <c r="R1083" s="40" t="s">
        <v>5255</v>
      </c>
      <c r="S1083" s="44">
        <v>14670760823</v>
      </c>
      <c r="T1083" s="45">
        <v>26053874</v>
      </c>
      <c r="U1083" s="46">
        <v>982579843</v>
      </c>
      <c r="V1083" s="42" t="s">
        <v>5256</v>
      </c>
      <c r="W1083" s="42" t="s">
        <v>5257</v>
      </c>
      <c r="X1083" s="42" t="s">
        <v>142</v>
      </c>
      <c r="Y1083" s="47">
        <v>3188000</v>
      </c>
    </row>
    <row r="1084" spans="1:25" ht="60" x14ac:dyDescent="0.25">
      <c r="A1084" s="28">
        <v>10544884</v>
      </c>
      <c r="B1084" s="29" t="s">
        <v>38</v>
      </c>
      <c r="C1084" s="30" t="s">
        <v>5260</v>
      </c>
      <c r="D1084" s="29"/>
      <c r="E1084" s="31" t="s">
        <v>5261</v>
      </c>
      <c r="F1084" s="31" t="s">
        <v>268</v>
      </c>
      <c r="G1084" s="31" t="s">
        <v>5262</v>
      </c>
      <c r="H1084" s="31" t="s">
        <v>739</v>
      </c>
      <c r="I1084" s="31" t="s">
        <v>42</v>
      </c>
      <c r="J1084" s="29" t="s">
        <v>43</v>
      </c>
      <c r="K1084" s="32">
        <v>17516</v>
      </c>
      <c r="L1084" s="32">
        <v>39035</v>
      </c>
      <c r="M1084" s="29">
        <v>20</v>
      </c>
      <c r="N1084" s="29" t="s">
        <v>5263</v>
      </c>
      <c r="O1084" s="33" t="s">
        <v>268</v>
      </c>
      <c r="P1084" s="34" t="e">
        <f>CONCATENATE([1]!Tabela_FREQUENCIA_05_01_12[[#This Row],[QUANTITATIVO]]," - ",[1]!Tabela_FREQUENCIA_05_01_12[[#This Row],[GERÊNCIA]])</f>
        <v>#REF!</v>
      </c>
      <c r="Q1084" s="29"/>
      <c r="R1084" s="29" t="s">
        <v>5264</v>
      </c>
      <c r="S1084" s="35">
        <v>58575995804</v>
      </c>
      <c r="T1084" s="36">
        <v>38167664</v>
      </c>
      <c r="U1084" s="37">
        <v>978487861</v>
      </c>
      <c r="V1084" s="31" t="s">
        <v>5265</v>
      </c>
      <c r="W1084" s="31" t="s">
        <v>5266</v>
      </c>
      <c r="X1084" s="31" t="s">
        <v>142</v>
      </c>
      <c r="Y1084" s="38">
        <v>5612010</v>
      </c>
    </row>
    <row r="1085" spans="1:25" ht="105" x14ac:dyDescent="0.25">
      <c r="A1085" s="39">
        <v>7809797</v>
      </c>
      <c r="B1085" s="40" t="s">
        <v>66</v>
      </c>
      <c r="C1085" s="41" t="s">
        <v>5267</v>
      </c>
      <c r="D1085" s="40" t="s">
        <v>36</v>
      </c>
      <c r="E1085" s="42" t="s">
        <v>5268</v>
      </c>
      <c r="F1085" s="42" t="s">
        <v>40</v>
      </c>
      <c r="G1085" s="42" t="s">
        <v>463</v>
      </c>
      <c r="H1085" s="42" t="s">
        <v>464</v>
      </c>
      <c r="I1085" s="42" t="s">
        <v>59</v>
      </c>
      <c r="J1085" s="40" t="s">
        <v>43</v>
      </c>
      <c r="K1085" s="43">
        <v>23974</v>
      </c>
      <c r="L1085" s="43">
        <v>34486</v>
      </c>
      <c r="M1085" s="40">
        <v>20</v>
      </c>
      <c r="N1085" s="40" t="s">
        <v>5269</v>
      </c>
      <c r="O1085" s="33" t="s">
        <v>40</v>
      </c>
      <c r="P1085" s="34" t="e">
        <f>CONCATENATE([1]!Tabela_FREQUENCIA_05_01_12[[#This Row],[QUANTITATIVO]]," - ",[1]!Tabela_FREQUENCIA_05_01_12[[#This Row],[GERÊNCIA]])</f>
        <v>#REF!</v>
      </c>
      <c r="Q1085" s="40">
        <v>593</v>
      </c>
      <c r="R1085" s="40" t="s">
        <v>5270</v>
      </c>
      <c r="S1085" s="44">
        <v>6612080876</v>
      </c>
      <c r="T1085" s="45">
        <v>24752366</v>
      </c>
      <c r="U1085" s="46">
        <v>977240798</v>
      </c>
      <c r="V1085" s="42" t="s">
        <v>5271</v>
      </c>
      <c r="W1085" s="42" t="s">
        <v>5272</v>
      </c>
      <c r="X1085" s="42" t="s">
        <v>64</v>
      </c>
      <c r="Y1085" s="47">
        <v>7115040</v>
      </c>
    </row>
    <row r="1086" spans="1:25" ht="135" x14ac:dyDescent="0.25">
      <c r="A1086" s="28">
        <v>13211535</v>
      </c>
      <c r="B1086" s="29" t="s">
        <v>38</v>
      </c>
      <c r="C1086" s="30" t="s">
        <v>5273</v>
      </c>
      <c r="D1086" s="29" t="s">
        <v>66</v>
      </c>
      <c r="E1086" s="31" t="s">
        <v>5274</v>
      </c>
      <c r="F1086" s="31" t="s">
        <v>268</v>
      </c>
      <c r="G1086" s="31" t="s">
        <v>171</v>
      </c>
      <c r="H1086" s="31" t="s">
        <v>171</v>
      </c>
      <c r="I1086" s="31" t="s">
        <v>80</v>
      </c>
      <c r="J1086" s="29" t="s">
        <v>137</v>
      </c>
      <c r="K1086" s="32">
        <v>27877</v>
      </c>
      <c r="L1086" s="32">
        <v>39156</v>
      </c>
      <c r="M1086" s="29">
        <v>20</v>
      </c>
      <c r="N1086" s="29" t="s">
        <v>5275</v>
      </c>
      <c r="O1086" s="33" t="s">
        <v>268</v>
      </c>
      <c r="P1086" s="34" t="e">
        <f>CONCATENATE([1]!Tabela_FREQUENCIA_05_01_12[[#This Row],[QUANTITATIVO]]," - ",[1]!Tabela_FREQUENCIA_05_01_12[[#This Row],[GERÊNCIA]])</f>
        <v>#REF!</v>
      </c>
      <c r="Q1086" s="29">
        <v>725</v>
      </c>
      <c r="R1086" s="29" t="s">
        <v>5276</v>
      </c>
      <c r="S1086" s="35">
        <v>25409339800</v>
      </c>
      <c r="T1086" s="36">
        <v>20876121</v>
      </c>
      <c r="U1086" s="37">
        <v>988798228</v>
      </c>
      <c r="V1086" s="31" t="s">
        <v>5277</v>
      </c>
      <c r="W1086" s="31" t="s">
        <v>1076</v>
      </c>
      <c r="X1086" s="31" t="s">
        <v>64</v>
      </c>
      <c r="Y1086" s="38">
        <v>7020001</v>
      </c>
    </row>
    <row r="1087" spans="1:25" ht="75" x14ac:dyDescent="0.25">
      <c r="A1087" s="39">
        <v>8347189</v>
      </c>
      <c r="B1087" s="40" t="s">
        <v>66</v>
      </c>
      <c r="C1087" s="41" t="s">
        <v>5278</v>
      </c>
      <c r="D1087" s="40"/>
      <c r="E1087" s="42" t="s">
        <v>5279</v>
      </c>
      <c r="F1087" s="42" t="s">
        <v>89</v>
      </c>
      <c r="G1087" s="42" t="s">
        <v>944</v>
      </c>
      <c r="H1087" s="42" t="s">
        <v>5280</v>
      </c>
      <c r="I1087" s="42" t="s">
        <v>92</v>
      </c>
      <c r="J1087" s="40" t="s">
        <v>43</v>
      </c>
      <c r="K1087" s="43">
        <v>24945</v>
      </c>
      <c r="L1087" s="43">
        <v>36021</v>
      </c>
      <c r="M1087" s="40">
        <v>30</v>
      </c>
      <c r="N1087" s="40" t="s">
        <v>60</v>
      </c>
      <c r="O1087" s="33" t="s">
        <v>89</v>
      </c>
      <c r="P1087" s="34" t="e">
        <f>CONCATENATE([1]!Tabela_FREQUENCIA_05_01_12[[#This Row],[QUANTITATIVO]]," - ",[1]!Tabela_FREQUENCIA_05_01_12[[#This Row],[GERÊNCIA]])</f>
        <v>#REF!</v>
      </c>
      <c r="Q1087" s="40">
        <v>110</v>
      </c>
      <c r="R1087" s="40" t="s">
        <v>5281</v>
      </c>
      <c r="S1087" s="44">
        <v>15638354875</v>
      </c>
      <c r="T1087" s="45">
        <v>24664693</v>
      </c>
      <c r="U1087" s="46">
        <v>978164460</v>
      </c>
      <c r="V1087" s="42" t="s">
        <v>5282</v>
      </c>
      <c r="W1087" s="42"/>
      <c r="X1087" s="42" t="s">
        <v>64</v>
      </c>
      <c r="Y1087" s="47">
        <v>7152720</v>
      </c>
    </row>
    <row r="1088" spans="1:25" ht="90" x14ac:dyDescent="0.25">
      <c r="A1088" s="28">
        <v>16719920</v>
      </c>
      <c r="B1088" s="29">
        <v>1</v>
      </c>
      <c r="C1088" s="30">
        <v>47267026</v>
      </c>
      <c r="D1088" s="29">
        <v>8</v>
      </c>
      <c r="E1088" s="31" t="s">
        <v>5283</v>
      </c>
      <c r="F1088" s="31" t="s">
        <v>78</v>
      </c>
      <c r="G1088" s="31"/>
      <c r="H1088" s="31"/>
      <c r="I1088" s="31" t="s">
        <v>92</v>
      </c>
      <c r="J1088" s="29" t="s">
        <v>43</v>
      </c>
      <c r="K1088" s="32">
        <v>33108</v>
      </c>
      <c r="L1088" s="32">
        <v>42563</v>
      </c>
      <c r="M1088" s="30">
        <v>30</v>
      </c>
      <c r="N1088" s="32" t="s">
        <v>81</v>
      </c>
      <c r="O1088" s="33" t="s">
        <v>78</v>
      </c>
      <c r="P1088" s="34" t="e">
        <f>CONCATENATE([1]!Tabela_FREQUENCIA_05_01_12[[#This Row],[QUANTITATIVO]]," - ",[1]!Tabela_FREQUENCIA_05_01_12[[#This Row],[GERÊNCIA]])</f>
        <v>#REF!</v>
      </c>
      <c r="Q1088" s="30"/>
      <c r="R1088" s="29">
        <v>13514905818</v>
      </c>
      <c r="S1088" s="35">
        <v>38677274812</v>
      </c>
      <c r="T1088" s="36">
        <v>28594931</v>
      </c>
      <c r="U1088" s="37">
        <v>962061922</v>
      </c>
      <c r="V1088" s="97" t="s">
        <v>5284</v>
      </c>
      <c r="W1088" s="31" t="s">
        <v>5285</v>
      </c>
      <c r="X1088" s="31" t="s">
        <v>64</v>
      </c>
      <c r="Y1088" s="38">
        <v>7171020</v>
      </c>
    </row>
    <row r="1089" spans="1:25" ht="135" x14ac:dyDescent="0.25">
      <c r="A1089" s="39">
        <v>11450095</v>
      </c>
      <c r="B1089" s="40" t="s">
        <v>36</v>
      </c>
      <c r="C1089" s="41" t="s">
        <v>5286</v>
      </c>
      <c r="D1089" s="40" t="s">
        <v>76</v>
      </c>
      <c r="E1089" s="42" t="s">
        <v>5287</v>
      </c>
      <c r="F1089" s="42" t="s">
        <v>89</v>
      </c>
      <c r="G1089" s="42"/>
      <c r="H1089" s="42"/>
      <c r="I1089" s="42" t="s">
        <v>59</v>
      </c>
      <c r="J1089" s="40" t="s">
        <v>43</v>
      </c>
      <c r="K1089" s="43">
        <v>21980</v>
      </c>
      <c r="L1089" s="43">
        <v>40576</v>
      </c>
      <c r="M1089" s="40">
        <v>30</v>
      </c>
      <c r="N1089" s="40" t="s">
        <v>81</v>
      </c>
      <c r="O1089" s="33" t="s">
        <v>89</v>
      </c>
      <c r="P1089" s="34" t="e">
        <f>CONCATENATE([1]!Tabela_FREQUENCIA_05_01_12[[#This Row],[QUANTITATIVO]]," - ",[1]!Tabela_FREQUENCIA_05_01_12[[#This Row],[GERÊNCIA]])</f>
        <v>#REF!</v>
      </c>
      <c r="Q1089" s="40">
        <v>1067</v>
      </c>
      <c r="R1089" s="40" t="s">
        <v>5288</v>
      </c>
      <c r="S1089" s="44">
        <v>3608781803</v>
      </c>
      <c r="T1089" s="45">
        <v>21350121</v>
      </c>
      <c r="U1089" s="46">
        <v>970313252</v>
      </c>
      <c r="V1089" s="42" t="s">
        <v>5289</v>
      </c>
      <c r="W1089" s="42" t="s">
        <v>4275</v>
      </c>
      <c r="X1089" s="42" t="s">
        <v>142</v>
      </c>
      <c r="Y1089" s="47">
        <v>8430025</v>
      </c>
    </row>
    <row r="1090" spans="1:25" ht="105" x14ac:dyDescent="0.25">
      <c r="A1090" s="28">
        <v>9413820</v>
      </c>
      <c r="B1090" s="29" t="s">
        <v>38</v>
      </c>
      <c r="C1090" s="30" t="s">
        <v>5290</v>
      </c>
      <c r="D1090" s="29" t="s">
        <v>76</v>
      </c>
      <c r="E1090" s="31" t="s">
        <v>5291</v>
      </c>
      <c r="F1090" s="31" t="s">
        <v>40</v>
      </c>
      <c r="G1090" s="31" t="s">
        <v>2204</v>
      </c>
      <c r="H1090" s="31" t="s">
        <v>864</v>
      </c>
      <c r="I1090" s="31" t="s">
        <v>92</v>
      </c>
      <c r="J1090" s="29" t="s">
        <v>43</v>
      </c>
      <c r="K1090" s="32">
        <v>17990</v>
      </c>
      <c r="L1090" s="32">
        <v>34515</v>
      </c>
      <c r="M1090" s="29">
        <v>24</v>
      </c>
      <c r="N1090" s="29" t="s">
        <v>5292</v>
      </c>
      <c r="O1090" s="33" t="s">
        <v>40</v>
      </c>
      <c r="P1090" s="34" t="e">
        <f>CONCATENATE([1]!Tabela_FREQUENCIA_05_01_12[[#This Row],[QUANTITATIVO]]," - ",[1]!Tabela_FREQUENCIA_05_01_12[[#This Row],[GERÊNCIA]])</f>
        <v>#REF!</v>
      </c>
      <c r="Q1090" s="29">
        <v>119</v>
      </c>
      <c r="R1090" s="29" t="s">
        <v>5293</v>
      </c>
      <c r="S1090" s="35">
        <v>71138625868</v>
      </c>
      <c r="T1090" s="36">
        <v>50936959</v>
      </c>
      <c r="U1090" s="37">
        <v>999326850</v>
      </c>
      <c r="V1090" s="31" t="s">
        <v>5294</v>
      </c>
      <c r="W1090" s="31" t="s">
        <v>5295</v>
      </c>
      <c r="X1090" s="31" t="s">
        <v>142</v>
      </c>
      <c r="Y1090" s="38">
        <v>4618035</v>
      </c>
    </row>
    <row r="1091" spans="1:25" ht="60" x14ac:dyDescent="0.25">
      <c r="A1091" s="39">
        <v>9413820</v>
      </c>
      <c r="B1091" s="40" t="s">
        <v>66</v>
      </c>
      <c r="C1091" s="41" t="s">
        <v>5290</v>
      </c>
      <c r="D1091" s="40" t="s">
        <v>76</v>
      </c>
      <c r="E1091" s="42" t="s">
        <v>5296</v>
      </c>
      <c r="F1091" s="42" t="s">
        <v>1109</v>
      </c>
      <c r="G1091" s="42" t="s">
        <v>739</v>
      </c>
      <c r="H1091" s="42" t="s">
        <v>739</v>
      </c>
      <c r="I1091" s="42" t="s">
        <v>125</v>
      </c>
      <c r="J1091" s="40" t="s">
        <v>1825</v>
      </c>
      <c r="K1091" s="43">
        <v>17990</v>
      </c>
      <c r="L1091" s="43">
        <v>35093</v>
      </c>
      <c r="M1091" s="40">
        <v>30</v>
      </c>
      <c r="N1091" s="40" t="s">
        <v>244</v>
      </c>
      <c r="O1091" s="33" t="s">
        <v>40</v>
      </c>
      <c r="P1091" s="34" t="e">
        <f>CONCATENATE([1]!Tabela_FREQUENCIA_05_01_12[[#This Row],[QUANTITATIVO]]," - ",[1]!Tabela_FREQUENCIA_05_01_12[[#This Row],[GERÊNCIA]])</f>
        <v>#REF!</v>
      </c>
      <c r="Q1091" s="40">
        <v>526</v>
      </c>
      <c r="R1091" s="40" t="s">
        <v>5297</v>
      </c>
      <c r="S1091" s="44">
        <v>71138625868</v>
      </c>
      <c r="T1091" s="45">
        <v>50936959</v>
      </c>
      <c r="U1091" s="46">
        <v>999326850</v>
      </c>
      <c r="V1091" s="42" t="s">
        <v>5294</v>
      </c>
      <c r="W1091" s="42" t="s">
        <v>5295</v>
      </c>
      <c r="X1091" s="42" t="s">
        <v>142</v>
      </c>
      <c r="Y1091" s="47">
        <v>4618035</v>
      </c>
    </row>
    <row r="1092" spans="1:25" ht="75" x14ac:dyDescent="0.25">
      <c r="A1092" s="28">
        <v>9486215</v>
      </c>
      <c r="B1092" s="29" t="s">
        <v>52</v>
      </c>
      <c r="C1092" s="30" t="s">
        <v>5298</v>
      </c>
      <c r="D1092" s="29" t="s">
        <v>52</v>
      </c>
      <c r="E1092" s="31" t="s">
        <v>5299</v>
      </c>
      <c r="F1092" s="31" t="s">
        <v>56</v>
      </c>
      <c r="G1092" s="31" t="s">
        <v>3364</v>
      </c>
      <c r="H1092" s="31" t="s">
        <v>3364</v>
      </c>
      <c r="I1092" s="31" t="s">
        <v>42</v>
      </c>
      <c r="J1092" s="29" t="s">
        <v>43</v>
      </c>
      <c r="K1092" s="32">
        <v>25153</v>
      </c>
      <c r="L1092" s="32">
        <v>34596</v>
      </c>
      <c r="M1092" s="29">
        <v>40</v>
      </c>
      <c r="N1092" s="29" t="s">
        <v>153</v>
      </c>
      <c r="O1092" s="33" t="s">
        <v>56</v>
      </c>
      <c r="P1092" s="34" t="e">
        <f>CONCATENATE([1]!Tabela_FREQUENCIA_05_01_12[[#This Row],[QUANTITATIVO]]," - ",[1]!Tabela_FREQUENCIA_05_01_12[[#This Row],[GERÊNCIA]])</f>
        <v>#REF!</v>
      </c>
      <c r="Q1092" s="29">
        <v>481</v>
      </c>
      <c r="R1092" s="29" t="s">
        <v>5300</v>
      </c>
      <c r="S1092" s="35">
        <v>12319030824</v>
      </c>
      <c r="T1092" s="36"/>
      <c r="U1092" s="37">
        <v>972360421</v>
      </c>
      <c r="V1092" s="31" t="s">
        <v>5301</v>
      </c>
      <c r="W1092" s="31" t="s">
        <v>748</v>
      </c>
      <c r="X1092" s="31" t="s">
        <v>64</v>
      </c>
      <c r="Y1092" s="38" t="s">
        <v>5302</v>
      </c>
    </row>
    <row r="1093" spans="1:25" ht="120" x14ac:dyDescent="0.25">
      <c r="A1093" s="39">
        <v>5198641</v>
      </c>
      <c r="B1093" s="40" t="s">
        <v>52</v>
      </c>
      <c r="C1093" s="41" t="s">
        <v>5303</v>
      </c>
      <c r="D1093" s="40" t="s">
        <v>101</v>
      </c>
      <c r="E1093" s="42" t="s">
        <v>5304</v>
      </c>
      <c r="F1093" s="42" t="s">
        <v>56</v>
      </c>
      <c r="G1093" s="42" t="s">
        <v>393</v>
      </c>
      <c r="H1093" s="42" t="s">
        <v>393</v>
      </c>
      <c r="I1093" s="42" t="s">
        <v>69</v>
      </c>
      <c r="J1093" s="40" t="s">
        <v>43</v>
      </c>
      <c r="K1093" s="43">
        <v>23039</v>
      </c>
      <c r="L1093" s="43">
        <v>31562</v>
      </c>
      <c r="M1093" s="40">
        <v>40</v>
      </c>
      <c r="N1093" s="40" t="s">
        <v>93</v>
      </c>
      <c r="O1093" s="33" t="s">
        <v>56</v>
      </c>
      <c r="P1093" s="34" t="e">
        <f>CONCATENATE([1]!Tabela_FREQUENCIA_05_01_12[[#This Row],[QUANTITATIVO]]," - ",[1]!Tabela_FREQUENCIA_05_01_12[[#This Row],[GERÊNCIA]])</f>
        <v>#REF!</v>
      </c>
      <c r="Q1093" s="40">
        <v>269</v>
      </c>
      <c r="R1093" s="40" t="s">
        <v>5305</v>
      </c>
      <c r="S1093" s="44">
        <v>4809198871</v>
      </c>
      <c r="T1093" s="45">
        <v>24086279</v>
      </c>
      <c r="U1093" s="46"/>
      <c r="V1093" s="42" t="s">
        <v>5306</v>
      </c>
      <c r="W1093" s="42" t="s">
        <v>156</v>
      </c>
      <c r="X1093" s="42" t="s">
        <v>64</v>
      </c>
      <c r="Y1093" s="47">
        <v>7062011</v>
      </c>
    </row>
    <row r="1094" spans="1:25" ht="105" x14ac:dyDescent="0.25">
      <c r="A1094" s="28">
        <v>16719943</v>
      </c>
      <c r="B1094" s="29">
        <v>1</v>
      </c>
      <c r="C1094" s="30">
        <v>27923769</v>
      </c>
      <c r="D1094" s="29">
        <v>8</v>
      </c>
      <c r="E1094" s="31" t="s">
        <v>5307</v>
      </c>
      <c r="F1094" s="31" t="s">
        <v>78</v>
      </c>
      <c r="G1094" s="31" t="s">
        <v>79</v>
      </c>
      <c r="H1094" s="31" t="s">
        <v>79</v>
      </c>
      <c r="I1094" s="31" t="s">
        <v>80</v>
      </c>
      <c r="J1094" s="29" t="s">
        <v>43</v>
      </c>
      <c r="K1094" s="32">
        <v>28051</v>
      </c>
      <c r="L1094" s="32">
        <v>42562</v>
      </c>
      <c r="M1094" s="30">
        <v>30</v>
      </c>
      <c r="N1094" s="32" t="s">
        <v>81</v>
      </c>
      <c r="O1094" s="33" t="s">
        <v>78</v>
      </c>
      <c r="P1094" s="34" t="e">
        <f>CONCATENATE([1]!Tabela_FREQUENCIA_05_01_12[[#This Row],[QUANTITATIVO]]," - ",[1]!Tabela_FREQUENCIA_05_01_12[[#This Row],[GERÊNCIA]])</f>
        <v>#REF!</v>
      </c>
      <c r="Q1094" s="30"/>
      <c r="R1094" s="29">
        <v>12587183938</v>
      </c>
      <c r="S1094" s="35">
        <v>17345261816</v>
      </c>
      <c r="T1094" s="36">
        <v>45741571</v>
      </c>
      <c r="U1094" s="37">
        <v>950401094</v>
      </c>
      <c r="V1094" s="97" t="s">
        <v>5308</v>
      </c>
      <c r="W1094" s="31" t="s">
        <v>5309</v>
      </c>
      <c r="X1094" s="31" t="s">
        <v>64</v>
      </c>
      <c r="Y1094" s="38">
        <v>7131190</v>
      </c>
    </row>
    <row r="1095" spans="1:25" ht="75" x14ac:dyDescent="0.25">
      <c r="A1095" s="39">
        <v>8357330</v>
      </c>
      <c r="B1095" s="40" t="s">
        <v>38</v>
      </c>
      <c r="C1095" s="41" t="s">
        <v>5310</v>
      </c>
      <c r="D1095" s="40"/>
      <c r="E1095" s="42" t="s">
        <v>5311</v>
      </c>
      <c r="F1095" s="42" t="s">
        <v>40</v>
      </c>
      <c r="G1095" s="42" t="s">
        <v>463</v>
      </c>
      <c r="H1095" s="42" t="s">
        <v>464</v>
      </c>
      <c r="I1095" s="42" t="s">
        <v>59</v>
      </c>
      <c r="J1095" s="40" t="s">
        <v>43</v>
      </c>
      <c r="K1095" s="43">
        <v>19034</v>
      </c>
      <c r="L1095" s="43">
        <v>35195</v>
      </c>
      <c r="M1095" s="40">
        <v>20</v>
      </c>
      <c r="N1095" s="40" t="s">
        <v>1687</v>
      </c>
      <c r="O1095" s="33" t="s">
        <v>40</v>
      </c>
      <c r="P1095" s="34" t="e">
        <f>CONCATENATE([1]!Tabela_FREQUENCIA_05_01_12[[#This Row],[QUANTITATIVO]]," - ",[1]!Tabela_FREQUENCIA_05_01_12[[#This Row],[GERÊNCIA]])</f>
        <v>#REF!</v>
      </c>
      <c r="Q1095" s="40">
        <v>497</v>
      </c>
      <c r="R1095" s="40" t="s">
        <v>5312</v>
      </c>
      <c r="S1095" s="44">
        <v>19280670697</v>
      </c>
      <c r="T1095" s="45">
        <v>24792334</v>
      </c>
      <c r="U1095" s="46">
        <v>952432302</v>
      </c>
      <c r="V1095" s="42" t="s">
        <v>5313</v>
      </c>
      <c r="W1095" s="42" t="s">
        <v>2331</v>
      </c>
      <c r="X1095" s="42" t="s">
        <v>64</v>
      </c>
      <c r="Y1095" s="47">
        <v>7115210</v>
      </c>
    </row>
    <row r="1096" spans="1:25" ht="90" x14ac:dyDescent="0.25">
      <c r="A1096" s="28">
        <v>8357330</v>
      </c>
      <c r="B1096" s="29" t="s">
        <v>52</v>
      </c>
      <c r="C1096" s="30" t="s">
        <v>5310</v>
      </c>
      <c r="D1096" s="29"/>
      <c r="E1096" s="31" t="s">
        <v>5314</v>
      </c>
      <c r="F1096" s="31" t="s">
        <v>197</v>
      </c>
      <c r="G1096" s="31" t="s">
        <v>171</v>
      </c>
      <c r="H1096" s="31" t="s">
        <v>171</v>
      </c>
      <c r="I1096" s="31" t="s">
        <v>80</v>
      </c>
      <c r="J1096" s="29" t="s">
        <v>106</v>
      </c>
      <c r="K1096" s="32">
        <v>19034</v>
      </c>
      <c r="L1096" s="32">
        <v>33834</v>
      </c>
      <c r="M1096" s="29">
        <v>24</v>
      </c>
      <c r="N1096" s="29" t="s">
        <v>5315</v>
      </c>
      <c r="O1096" s="33" t="s">
        <v>197</v>
      </c>
      <c r="P1096" s="34" t="e">
        <f>CONCATENATE([1]!Tabela_FREQUENCIA_05_01_12[[#This Row],[QUANTITATIVO]]," - ",[1]!Tabela_FREQUENCIA_05_01_12[[#This Row],[GERÊNCIA]])</f>
        <v>#REF!</v>
      </c>
      <c r="Q1096" s="29">
        <v>264</v>
      </c>
      <c r="R1096" s="29" t="s">
        <v>5312</v>
      </c>
      <c r="S1096" s="35">
        <v>19280670697</v>
      </c>
      <c r="T1096" s="36">
        <v>24792334</v>
      </c>
      <c r="U1096" s="37">
        <v>952432302</v>
      </c>
      <c r="V1096" s="31" t="s">
        <v>5313</v>
      </c>
      <c r="W1096" s="31" t="s">
        <v>2331</v>
      </c>
      <c r="X1096" s="31" t="s">
        <v>64</v>
      </c>
      <c r="Y1096" s="38">
        <v>7115210</v>
      </c>
    </row>
    <row r="1097" spans="1:25" ht="105" x14ac:dyDescent="0.25">
      <c r="A1097" s="39">
        <v>14875123</v>
      </c>
      <c r="B1097" s="40" t="s">
        <v>66</v>
      </c>
      <c r="C1097" s="41" t="s">
        <v>5316</v>
      </c>
      <c r="D1097" s="40" t="s">
        <v>66</v>
      </c>
      <c r="E1097" s="42" t="s">
        <v>5317</v>
      </c>
      <c r="F1097" s="42" t="s">
        <v>220</v>
      </c>
      <c r="G1097" s="42" t="s">
        <v>1336</v>
      </c>
      <c r="H1097" s="42" t="s">
        <v>171</v>
      </c>
      <c r="I1097" s="42" t="s">
        <v>80</v>
      </c>
      <c r="J1097" s="40" t="s">
        <v>43</v>
      </c>
      <c r="K1097" s="43">
        <v>29070</v>
      </c>
      <c r="L1097" s="43">
        <v>40507</v>
      </c>
      <c r="M1097" s="40">
        <v>30</v>
      </c>
      <c r="N1097" s="40" t="s">
        <v>93</v>
      </c>
      <c r="O1097" s="33" t="s">
        <v>220</v>
      </c>
      <c r="P1097" s="34" t="e">
        <f>CONCATENATE([1]!Tabela_FREQUENCIA_05_01_12[[#This Row],[QUANTITATIVO]]," - ",[1]!Tabela_FREQUENCIA_05_01_12[[#This Row],[GERÊNCIA]])</f>
        <v>#REF!</v>
      </c>
      <c r="Q1097" s="40">
        <v>1024</v>
      </c>
      <c r="R1097" s="40" t="s">
        <v>5318</v>
      </c>
      <c r="S1097" s="44">
        <v>30182419835</v>
      </c>
      <c r="T1097" s="45"/>
      <c r="U1097" s="46">
        <v>982280677</v>
      </c>
      <c r="V1097" s="42" t="s">
        <v>5319</v>
      </c>
      <c r="W1097" s="42" t="s">
        <v>156</v>
      </c>
      <c r="X1097" s="42" t="s">
        <v>64</v>
      </c>
      <c r="Y1097" s="47">
        <v>7092010</v>
      </c>
    </row>
    <row r="1098" spans="1:25" ht="90" x14ac:dyDescent="0.25">
      <c r="A1098" s="28">
        <v>16439417</v>
      </c>
      <c r="B1098" s="29" t="s">
        <v>52</v>
      </c>
      <c r="C1098" s="30" t="s">
        <v>5320</v>
      </c>
      <c r="D1098" s="29" t="s">
        <v>52</v>
      </c>
      <c r="E1098" s="31" t="s">
        <v>5321</v>
      </c>
      <c r="F1098" s="31" t="s">
        <v>78</v>
      </c>
      <c r="G1098" s="101" t="s">
        <v>1010</v>
      </c>
      <c r="H1098" s="31" t="s">
        <v>1010</v>
      </c>
      <c r="I1098" s="31" t="s">
        <v>59</v>
      </c>
      <c r="J1098" s="29" t="s">
        <v>43</v>
      </c>
      <c r="K1098" s="32">
        <v>29086</v>
      </c>
      <c r="L1098" s="32">
        <v>41848</v>
      </c>
      <c r="M1098" s="29">
        <v>30</v>
      </c>
      <c r="N1098" s="29" t="s">
        <v>1240</v>
      </c>
      <c r="O1098" s="33" t="s">
        <v>78</v>
      </c>
      <c r="P1098" s="34" t="e">
        <f>CONCATENATE([1]!Tabela_FREQUENCIA_05_01_12[[#This Row],[QUANTITATIVO]]," - ",[1]!Tabela_FREQUENCIA_05_01_12[[#This Row],[GERÊNCIA]])</f>
        <v>#REF!</v>
      </c>
      <c r="Q1098" s="29">
        <v>736</v>
      </c>
      <c r="R1098" s="29" t="s">
        <v>5322</v>
      </c>
      <c r="S1098" s="35">
        <v>28286076826</v>
      </c>
      <c r="T1098" s="36">
        <v>46781613</v>
      </c>
      <c r="U1098" s="37">
        <v>948959025</v>
      </c>
      <c r="V1098" s="31" t="s">
        <v>5323</v>
      </c>
      <c r="W1098" s="31" t="s">
        <v>5324</v>
      </c>
      <c r="X1098" s="31" t="s">
        <v>3249</v>
      </c>
      <c r="Y1098" s="38">
        <v>8501410</v>
      </c>
    </row>
    <row r="1099" spans="1:25" ht="75" x14ac:dyDescent="0.25">
      <c r="A1099" s="39">
        <v>13094970</v>
      </c>
      <c r="B1099" s="40" t="s">
        <v>66</v>
      </c>
      <c r="C1099" s="41" t="s">
        <v>5325</v>
      </c>
      <c r="D1099" s="40" t="s">
        <v>121</v>
      </c>
      <c r="E1099" s="42" t="s">
        <v>5326</v>
      </c>
      <c r="F1099" s="42" t="s">
        <v>89</v>
      </c>
      <c r="G1099" s="42" t="s">
        <v>502</v>
      </c>
      <c r="H1099" s="42" t="s">
        <v>502</v>
      </c>
      <c r="I1099" s="42" t="s">
        <v>59</v>
      </c>
      <c r="J1099" s="40" t="s">
        <v>137</v>
      </c>
      <c r="K1099" s="43">
        <v>24469</v>
      </c>
      <c r="L1099" s="43">
        <v>38868</v>
      </c>
      <c r="M1099" s="40">
        <v>30</v>
      </c>
      <c r="N1099" s="40" t="s">
        <v>93</v>
      </c>
      <c r="O1099" s="33" t="s">
        <v>89</v>
      </c>
      <c r="P1099" s="34" t="e">
        <f>CONCATENATE([1]!Tabela_FREQUENCIA_05_01_12[[#This Row],[QUANTITATIVO]]," - ",[1]!Tabela_FREQUENCIA_05_01_12[[#This Row],[GERÊNCIA]])</f>
        <v>#REF!</v>
      </c>
      <c r="Q1099" s="40">
        <v>536</v>
      </c>
      <c r="R1099" s="40" t="s">
        <v>5327</v>
      </c>
      <c r="S1099" s="44">
        <v>6713961886</v>
      </c>
      <c r="T1099" s="45">
        <v>24562375</v>
      </c>
      <c r="U1099" s="46">
        <v>957542536</v>
      </c>
      <c r="V1099" s="42" t="s">
        <v>5328</v>
      </c>
      <c r="W1099" s="42" t="s">
        <v>3090</v>
      </c>
      <c r="X1099" s="42" t="s">
        <v>64</v>
      </c>
      <c r="Y1099" s="47">
        <v>7162390</v>
      </c>
    </row>
    <row r="1100" spans="1:25" ht="105" x14ac:dyDescent="0.25">
      <c r="A1100" s="58">
        <v>8009685</v>
      </c>
      <c r="B1100" s="49" t="s">
        <v>38</v>
      </c>
      <c r="C1100" s="50" t="s">
        <v>5329</v>
      </c>
      <c r="D1100" s="49" t="s">
        <v>76</v>
      </c>
      <c r="E1100" s="51" t="s">
        <v>5330</v>
      </c>
      <c r="F1100" s="51" t="s">
        <v>40</v>
      </c>
      <c r="G1100" s="51" t="s">
        <v>79</v>
      </c>
      <c r="H1100" s="51" t="s">
        <v>79</v>
      </c>
      <c r="I1100" s="51" t="s">
        <v>80</v>
      </c>
      <c r="J1100" s="49" t="s">
        <v>43</v>
      </c>
      <c r="K1100" s="52">
        <v>17678</v>
      </c>
      <c r="L1100" s="52">
        <v>35487</v>
      </c>
      <c r="M1100" s="49">
        <v>24</v>
      </c>
      <c r="N1100" s="196" t="s">
        <v>5129</v>
      </c>
      <c r="O1100" s="51" t="s">
        <v>5331</v>
      </c>
      <c r="P1100" s="53" t="e">
        <f>CONCATENATE([1]!Tabela_FREQUENCIA_05_01_12[[#This Row],[QUANTITATIVO]]," - ",[1]!Tabela_FREQUENCIA_05_01_12[[#This Row],[GERÊNCIA]])</f>
        <v>#REF!</v>
      </c>
      <c r="Q1100" s="49">
        <v>410</v>
      </c>
      <c r="R1100" s="49" t="s">
        <v>5332</v>
      </c>
      <c r="S1100" s="54">
        <v>94351775815</v>
      </c>
      <c r="T1100" s="55">
        <v>47028409</v>
      </c>
      <c r="U1100" s="56">
        <v>983429404</v>
      </c>
      <c r="V1100" s="51" t="s">
        <v>5333</v>
      </c>
      <c r="W1100" s="51" t="s">
        <v>5334</v>
      </c>
      <c r="X1100" s="51" t="s">
        <v>5335</v>
      </c>
      <c r="Y1100" s="57">
        <v>6709170</v>
      </c>
    </row>
    <row r="1101" spans="1:25" ht="105" x14ac:dyDescent="0.25">
      <c r="A1101" s="58">
        <v>3552093</v>
      </c>
      <c r="B1101" s="49" t="s">
        <v>52</v>
      </c>
      <c r="C1101" s="50" t="s">
        <v>5336</v>
      </c>
      <c r="D1101" s="49" t="s">
        <v>76</v>
      </c>
      <c r="E1101" s="51" t="s">
        <v>5337</v>
      </c>
      <c r="F1101" s="51" t="s">
        <v>56</v>
      </c>
      <c r="G1101" s="51" t="s">
        <v>123</v>
      </c>
      <c r="H1101" s="51" t="s">
        <v>124</v>
      </c>
      <c r="I1101" s="51" t="s">
        <v>125</v>
      </c>
      <c r="J1101" s="49" t="s">
        <v>137</v>
      </c>
      <c r="K1101" s="52">
        <v>17945</v>
      </c>
      <c r="L1101" s="52">
        <v>30317</v>
      </c>
      <c r="M1101" s="49">
        <v>40</v>
      </c>
      <c r="N1101" s="49" t="s">
        <v>484</v>
      </c>
      <c r="O1101" s="51" t="s">
        <v>1216</v>
      </c>
      <c r="P1101" s="53" t="e">
        <f>CONCATENATE([1]!Tabela_FREQUENCIA_05_01_12[[#This Row],[QUANTITATIVO]]," - ",[1]!Tabela_FREQUENCIA_05_01_12[[#This Row],[GERÊNCIA]])</f>
        <v>#REF!</v>
      </c>
      <c r="Q1101" s="49">
        <v>154</v>
      </c>
      <c r="R1101" s="49" t="s">
        <v>5338</v>
      </c>
      <c r="S1101" s="54">
        <v>30147207800</v>
      </c>
      <c r="T1101" s="55">
        <v>23825672</v>
      </c>
      <c r="U1101" s="56"/>
      <c r="V1101" s="51" t="s">
        <v>5339</v>
      </c>
      <c r="W1101" s="51" t="s">
        <v>5340</v>
      </c>
      <c r="X1101" s="51" t="s">
        <v>64</v>
      </c>
      <c r="Y1101" s="57">
        <v>7051110</v>
      </c>
    </row>
    <row r="1102" spans="1:25" ht="90" x14ac:dyDescent="0.25">
      <c r="A1102" s="48">
        <v>5013434</v>
      </c>
      <c r="B1102" s="49" t="s">
        <v>66</v>
      </c>
      <c r="C1102" s="50" t="s">
        <v>5341</v>
      </c>
      <c r="D1102" s="49" t="s">
        <v>66</v>
      </c>
      <c r="E1102" s="51" t="s">
        <v>5342</v>
      </c>
      <c r="F1102" s="51" t="s">
        <v>679</v>
      </c>
      <c r="G1102" s="51"/>
      <c r="H1102" s="51" t="s">
        <v>393</v>
      </c>
      <c r="I1102" s="51" t="s">
        <v>69</v>
      </c>
      <c r="J1102" s="49" t="s">
        <v>43</v>
      </c>
      <c r="K1102" s="52">
        <v>19424</v>
      </c>
      <c r="L1102" s="52">
        <v>37819</v>
      </c>
      <c r="M1102" s="49">
        <v>40</v>
      </c>
      <c r="N1102" s="49" t="s">
        <v>93</v>
      </c>
      <c r="O1102" s="51" t="s">
        <v>680</v>
      </c>
      <c r="P1102" s="53" t="e">
        <f>CONCATENATE([1]!Tabela_FREQUENCIA_05_01_12[[#This Row],[QUANTITATIVO]]," - ",[1]!Tabela_FREQUENCIA_05_01_12[[#This Row],[GERÊNCIA]])</f>
        <v>#REF!</v>
      </c>
      <c r="Q1102" s="49">
        <v>553</v>
      </c>
      <c r="R1102" s="49" t="s">
        <v>5343</v>
      </c>
      <c r="S1102" s="54">
        <v>70202087891</v>
      </c>
      <c r="T1102" s="55"/>
      <c r="U1102" s="56">
        <v>980677546</v>
      </c>
      <c r="V1102" s="51" t="s">
        <v>5344</v>
      </c>
      <c r="W1102" s="51" t="s">
        <v>5345</v>
      </c>
      <c r="X1102" s="51" t="s">
        <v>64</v>
      </c>
      <c r="Y1102" s="57">
        <v>7131320</v>
      </c>
    </row>
    <row r="1103" spans="1:25" ht="90" x14ac:dyDescent="0.25">
      <c r="A1103" s="90">
        <v>9037706</v>
      </c>
      <c r="B1103" s="91" t="s">
        <v>52</v>
      </c>
      <c r="C1103" s="92" t="s">
        <v>5346</v>
      </c>
      <c r="D1103" s="91"/>
      <c r="E1103" s="93" t="s">
        <v>5347</v>
      </c>
      <c r="F1103" s="93" t="s">
        <v>40</v>
      </c>
      <c r="G1103" s="42" t="s">
        <v>184</v>
      </c>
      <c r="H1103" s="42" t="s">
        <v>114</v>
      </c>
      <c r="I1103" s="93" t="s">
        <v>115</v>
      </c>
      <c r="J1103" s="91" t="s">
        <v>43</v>
      </c>
      <c r="K1103" s="43">
        <v>21175</v>
      </c>
      <c r="L1103" s="43">
        <v>34186</v>
      </c>
      <c r="M1103" s="91">
        <v>20</v>
      </c>
      <c r="N1103" s="91" t="s">
        <v>5348</v>
      </c>
      <c r="O1103" s="94" t="s">
        <v>40</v>
      </c>
      <c r="P1103" s="95" t="e">
        <f>CONCATENATE([1]!Tabela_FREQUENCIA_05_01_12[[#This Row],[QUANTITATIVO]]," - ",[1]!Tabela_FREQUENCIA_05_01_12[[#This Row],[GERÊNCIA]])</f>
        <v>#REF!</v>
      </c>
      <c r="Q1103" s="40">
        <v>302</v>
      </c>
      <c r="R1103" s="40" t="s">
        <v>5349</v>
      </c>
      <c r="S1103" s="44">
        <v>1440590885</v>
      </c>
      <c r="T1103" s="45">
        <v>22931801</v>
      </c>
      <c r="U1103" s="46">
        <v>996292148</v>
      </c>
      <c r="V1103" s="42" t="s">
        <v>5350</v>
      </c>
      <c r="W1103" s="42" t="s">
        <v>2087</v>
      </c>
      <c r="X1103" s="42" t="s">
        <v>142</v>
      </c>
      <c r="Y1103" s="47">
        <v>3311000</v>
      </c>
    </row>
    <row r="1104" spans="1:25" ht="75" x14ac:dyDescent="0.25">
      <c r="A1104" s="28">
        <v>13494855</v>
      </c>
      <c r="B1104" s="29" t="s">
        <v>38</v>
      </c>
      <c r="C1104" s="30" t="s">
        <v>5351</v>
      </c>
      <c r="D1104" s="29" t="s">
        <v>101</v>
      </c>
      <c r="E1104" s="31" t="s">
        <v>5352</v>
      </c>
      <c r="F1104" s="31" t="s">
        <v>89</v>
      </c>
      <c r="G1104" s="31" t="s">
        <v>208</v>
      </c>
      <c r="H1104" s="31" t="s">
        <v>91</v>
      </c>
      <c r="I1104" s="31" t="s">
        <v>92</v>
      </c>
      <c r="J1104" s="29" t="s">
        <v>43</v>
      </c>
      <c r="K1104" s="32">
        <v>23934</v>
      </c>
      <c r="L1104" s="32">
        <v>40878</v>
      </c>
      <c r="M1104" s="29">
        <v>30</v>
      </c>
      <c r="N1104" s="29" t="s">
        <v>508</v>
      </c>
      <c r="O1104" s="33" t="s">
        <v>89</v>
      </c>
      <c r="P1104" s="34" t="e">
        <f>CONCATENATE([1]!Tabela_FREQUENCIA_05_01_12[[#This Row],[QUANTITATIVO]]," - ",[1]!Tabela_FREQUENCIA_05_01_12[[#This Row],[GERÊNCIA]])</f>
        <v>#REF!</v>
      </c>
      <c r="Q1104" s="29">
        <v>1133</v>
      </c>
      <c r="R1104" s="29" t="s">
        <v>5353</v>
      </c>
      <c r="S1104" s="35">
        <v>12308291800</v>
      </c>
      <c r="T1104" s="36">
        <v>24841458</v>
      </c>
      <c r="U1104" s="37">
        <v>974440563</v>
      </c>
      <c r="V1104" s="31" t="s">
        <v>5354</v>
      </c>
      <c r="W1104" s="31" t="s">
        <v>1237</v>
      </c>
      <c r="X1104" s="31" t="s">
        <v>64</v>
      </c>
      <c r="Y1104" s="38">
        <v>7230170</v>
      </c>
    </row>
    <row r="1105" spans="1:25" ht="135" x14ac:dyDescent="0.25">
      <c r="A1105" s="59">
        <v>8193125</v>
      </c>
      <c r="B1105" s="60" t="s">
        <v>52</v>
      </c>
      <c r="C1105" s="61" t="s">
        <v>5355</v>
      </c>
      <c r="D1105" s="60" t="s">
        <v>101</v>
      </c>
      <c r="E1105" s="62" t="s">
        <v>5356</v>
      </c>
      <c r="F1105" s="62" t="s">
        <v>103</v>
      </c>
      <c r="G1105" s="62" t="s">
        <v>393</v>
      </c>
      <c r="H1105" s="62" t="s">
        <v>393</v>
      </c>
      <c r="I1105" s="62" t="s">
        <v>69</v>
      </c>
      <c r="J1105" s="60" t="s">
        <v>106</v>
      </c>
      <c r="K1105" s="63">
        <v>22776</v>
      </c>
      <c r="L1105" s="63">
        <v>33770</v>
      </c>
      <c r="M1105" s="60">
        <v>30</v>
      </c>
      <c r="N1105" s="60" t="s">
        <v>60</v>
      </c>
      <c r="O1105" s="62" t="s">
        <v>846</v>
      </c>
      <c r="P1105" s="64" t="e">
        <f>CONCATENATE([1]!Tabela_FREQUENCIA_05_01_12[[#This Row],[QUANTITATIVO]]," - ",[1]!Tabela_FREQUENCIA_05_01_12[[#This Row],[GERÊNCIA]])</f>
        <v>#REF!</v>
      </c>
      <c r="Q1105" s="60">
        <v>232</v>
      </c>
      <c r="R1105" s="60">
        <v>10836587844</v>
      </c>
      <c r="S1105" s="65">
        <v>2736954874</v>
      </c>
      <c r="T1105" s="66">
        <v>24860857</v>
      </c>
      <c r="U1105" s="67">
        <v>960932376</v>
      </c>
      <c r="V1105" s="62" t="s">
        <v>5357</v>
      </c>
      <c r="W1105" s="62" t="s">
        <v>156</v>
      </c>
      <c r="X1105" s="62" t="s">
        <v>64</v>
      </c>
      <c r="Y1105" s="68">
        <v>7092010</v>
      </c>
    </row>
    <row r="1106" spans="1:25" ht="75" x14ac:dyDescent="0.25">
      <c r="A1106" s="28">
        <v>7247825</v>
      </c>
      <c r="B1106" s="29" t="s">
        <v>66</v>
      </c>
      <c r="C1106" s="30" t="s">
        <v>5358</v>
      </c>
      <c r="D1106" s="29"/>
      <c r="E1106" s="31" t="s">
        <v>5359</v>
      </c>
      <c r="F1106" s="31" t="s">
        <v>375</v>
      </c>
      <c r="G1106" s="31" t="s">
        <v>376</v>
      </c>
      <c r="H1106" s="31" t="s">
        <v>283</v>
      </c>
      <c r="I1106" s="31" t="s">
        <v>115</v>
      </c>
      <c r="J1106" s="29" t="s">
        <v>137</v>
      </c>
      <c r="K1106" s="32">
        <v>24160</v>
      </c>
      <c r="L1106" s="32">
        <v>35774</v>
      </c>
      <c r="M1106" s="29">
        <v>30</v>
      </c>
      <c r="N1106" s="29" t="s">
        <v>5360</v>
      </c>
      <c r="O1106" s="33" t="s">
        <v>375</v>
      </c>
      <c r="P1106" s="34" t="e">
        <f>CONCATENATE([1]!Tabela_FREQUENCIA_05_01_12[[#This Row],[QUANTITATIVO]]," - ",[1]!Tabela_FREQUENCIA_05_01_12[[#This Row],[GERÊNCIA]])</f>
        <v>#REF!</v>
      </c>
      <c r="Q1106" s="29">
        <v>615</v>
      </c>
      <c r="R1106" s="29" t="s">
        <v>5361</v>
      </c>
      <c r="S1106" s="35">
        <v>8834147839</v>
      </c>
      <c r="T1106" s="36">
        <v>64317286</v>
      </c>
      <c r="U1106" s="37">
        <v>92947203</v>
      </c>
      <c r="V1106" s="31" t="s">
        <v>5362</v>
      </c>
      <c r="W1106" s="31" t="s">
        <v>4542</v>
      </c>
      <c r="X1106" s="31" t="s">
        <v>64</v>
      </c>
      <c r="Y1106" s="38">
        <v>7174020</v>
      </c>
    </row>
    <row r="1107" spans="1:25" ht="90" x14ac:dyDescent="0.25">
      <c r="A1107" s="39">
        <v>9397840</v>
      </c>
      <c r="B1107" s="40" t="s">
        <v>52</v>
      </c>
      <c r="C1107" s="41" t="s">
        <v>5363</v>
      </c>
      <c r="D1107" s="40" t="s">
        <v>101</v>
      </c>
      <c r="E1107" s="42" t="s">
        <v>5364</v>
      </c>
      <c r="F1107" s="42" t="s">
        <v>56</v>
      </c>
      <c r="G1107" s="42" t="s">
        <v>191</v>
      </c>
      <c r="H1107" s="42" t="s">
        <v>191</v>
      </c>
      <c r="I1107" s="42" t="s">
        <v>69</v>
      </c>
      <c r="J1107" s="40" t="s">
        <v>106</v>
      </c>
      <c r="K1107" s="43">
        <v>27138</v>
      </c>
      <c r="L1107" s="43">
        <v>34515</v>
      </c>
      <c r="M1107" s="40">
        <v>30</v>
      </c>
      <c r="N1107" s="40" t="s">
        <v>567</v>
      </c>
      <c r="O1107" s="33" t="s">
        <v>56</v>
      </c>
      <c r="P1107" s="34" t="e">
        <f>CONCATENATE([1]!Tabela_FREQUENCIA_05_01_12[[#This Row],[QUANTITATIVO]]," - ",[1]!Tabela_FREQUENCIA_05_01_12[[#This Row],[GERÊNCIA]])</f>
        <v>#REF!</v>
      </c>
      <c r="Q1107" s="40">
        <v>441</v>
      </c>
      <c r="R1107" s="40" t="s">
        <v>5365</v>
      </c>
      <c r="S1107" s="44">
        <v>15785151812</v>
      </c>
      <c r="T1107" s="45">
        <v>24692354</v>
      </c>
      <c r="U1107" s="46">
        <v>986425480</v>
      </c>
      <c r="V1107" s="42" t="s">
        <v>5366</v>
      </c>
      <c r="W1107" s="42" t="s">
        <v>5367</v>
      </c>
      <c r="X1107" s="42" t="s">
        <v>142</v>
      </c>
      <c r="Y1107" s="47">
        <v>2286001</v>
      </c>
    </row>
    <row r="1108" spans="1:25" ht="90" x14ac:dyDescent="0.25">
      <c r="A1108" s="28">
        <v>10456491</v>
      </c>
      <c r="B1108" s="29" t="s">
        <v>52</v>
      </c>
      <c r="C1108" s="30" t="s">
        <v>5368</v>
      </c>
      <c r="D1108" s="29" t="s">
        <v>54</v>
      </c>
      <c r="E1108" s="31" t="s">
        <v>5369</v>
      </c>
      <c r="F1108" s="31" t="s">
        <v>316</v>
      </c>
      <c r="G1108" s="31" t="s">
        <v>783</v>
      </c>
      <c r="H1108" s="31" t="s">
        <v>783</v>
      </c>
      <c r="I1108" s="31" t="s">
        <v>223</v>
      </c>
      <c r="J1108" s="29" t="s">
        <v>137</v>
      </c>
      <c r="K1108" s="32">
        <v>23967</v>
      </c>
      <c r="L1108" s="32">
        <v>35489</v>
      </c>
      <c r="M1108" s="29">
        <v>30</v>
      </c>
      <c r="N1108" s="29" t="s">
        <v>224</v>
      </c>
      <c r="O1108" s="33" t="s">
        <v>89</v>
      </c>
      <c r="P1108" s="34" t="e">
        <f>CONCATENATE([1]!Tabela_FREQUENCIA_05_01_12[[#This Row],[QUANTITATIVO]]," - ",[1]!Tabela_FREQUENCIA_05_01_12[[#This Row],[GERÊNCIA]])</f>
        <v>#REF!</v>
      </c>
      <c r="Q1108" s="29">
        <v>160</v>
      </c>
      <c r="R1108" s="29" t="s">
        <v>5370</v>
      </c>
      <c r="S1108" s="35">
        <v>9533716894</v>
      </c>
      <c r="T1108" s="36">
        <v>42157873</v>
      </c>
      <c r="U1108" s="37">
        <v>982417276</v>
      </c>
      <c r="V1108" s="31" t="s">
        <v>2383</v>
      </c>
      <c r="W1108" s="31" t="s">
        <v>156</v>
      </c>
      <c r="X1108" s="31" t="s">
        <v>64</v>
      </c>
      <c r="Y1108" s="38">
        <v>7051092</v>
      </c>
    </row>
    <row r="1109" spans="1:25" ht="90" x14ac:dyDescent="0.25">
      <c r="A1109" s="39">
        <v>8998541</v>
      </c>
      <c r="B1109" s="40" t="s">
        <v>52</v>
      </c>
      <c r="C1109" s="41" t="s">
        <v>5371</v>
      </c>
      <c r="D1109" s="40"/>
      <c r="E1109" s="42" t="s">
        <v>5372</v>
      </c>
      <c r="F1109" s="42" t="s">
        <v>135</v>
      </c>
      <c r="G1109" s="42" t="s">
        <v>171</v>
      </c>
      <c r="H1109" s="42" t="s">
        <v>124</v>
      </c>
      <c r="I1109" s="42" t="s">
        <v>80</v>
      </c>
      <c r="J1109" s="40" t="s">
        <v>106</v>
      </c>
      <c r="K1109" s="43">
        <v>24208</v>
      </c>
      <c r="L1109" s="43">
        <v>34198</v>
      </c>
      <c r="M1109" s="40">
        <v>30</v>
      </c>
      <c r="N1109" s="40" t="s">
        <v>294</v>
      </c>
      <c r="O1109" s="33" t="s">
        <v>135</v>
      </c>
      <c r="P1109" s="34" t="e">
        <f>CONCATENATE([1]!Tabela_FREQUENCIA_05_01_12[[#This Row],[QUANTITATIVO]]," - ",[1]!Tabela_FREQUENCIA_05_01_12[[#This Row],[GERÊNCIA]])</f>
        <v>#REF!</v>
      </c>
      <c r="Q1109" s="40">
        <v>339</v>
      </c>
      <c r="R1109" s="40" t="s">
        <v>5373</v>
      </c>
      <c r="S1109" s="44">
        <v>8503160811</v>
      </c>
      <c r="T1109" s="45">
        <v>64082714</v>
      </c>
      <c r="U1109" s="46">
        <v>985274734</v>
      </c>
      <c r="V1109" s="42" t="s">
        <v>5374</v>
      </c>
      <c r="W1109" s="42" t="s">
        <v>3571</v>
      </c>
      <c r="X1109" s="42" t="s">
        <v>64</v>
      </c>
      <c r="Y1109" s="47">
        <v>7120020</v>
      </c>
    </row>
    <row r="1110" spans="1:25" ht="75" x14ac:dyDescent="0.25">
      <c r="A1110" s="28">
        <v>11343722</v>
      </c>
      <c r="B1110" s="29">
        <v>1</v>
      </c>
      <c r="C1110" s="30">
        <v>17998199</v>
      </c>
      <c r="D1110" s="29">
        <v>7</v>
      </c>
      <c r="E1110" s="31" t="s">
        <v>5375</v>
      </c>
      <c r="F1110" s="31" t="s">
        <v>1823</v>
      </c>
      <c r="G1110" s="31" t="s">
        <v>221</v>
      </c>
      <c r="H1110" s="31" t="s">
        <v>222</v>
      </c>
      <c r="I1110" s="31" t="s">
        <v>223</v>
      </c>
      <c r="J1110" s="29" t="s">
        <v>137</v>
      </c>
      <c r="K1110" s="32">
        <v>24781</v>
      </c>
      <c r="L1110" s="32">
        <v>42220</v>
      </c>
      <c r="M1110" s="30">
        <v>40</v>
      </c>
      <c r="N1110" s="32" t="s">
        <v>70</v>
      </c>
      <c r="O1110" s="33"/>
      <c r="P1110" s="34" t="e">
        <f>CONCATENATE([1]!Tabela_FREQUENCIA_05_01_12[[#This Row],[QUANTITATIVO]]," - ",[1]!Tabela_FREQUENCIA_05_01_12[[#This Row],[GERÊNCIA]])</f>
        <v>#REF!</v>
      </c>
      <c r="Q1110" s="30"/>
      <c r="R1110" s="29">
        <v>12125352054</v>
      </c>
      <c r="S1110" s="35">
        <v>2146688866</v>
      </c>
      <c r="T1110" s="36">
        <v>39713791</v>
      </c>
      <c r="U1110" s="37">
        <v>967075974</v>
      </c>
      <c r="V1110" s="97" t="s">
        <v>5376</v>
      </c>
      <c r="W1110" s="31" t="s">
        <v>5377</v>
      </c>
      <c r="X1110" s="31" t="s">
        <v>142</v>
      </c>
      <c r="Y1110" s="38" t="s">
        <v>5378</v>
      </c>
    </row>
    <row r="1111" spans="1:25" ht="135" x14ac:dyDescent="0.25">
      <c r="A1111" s="39">
        <v>16636752</v>
      </c>
      <c r="B1111" s="40">
        <v>1</v>
      </c>
      <c r="C1111" s="41">
        <v>24514973</v>
      </c>
      <c r="D1111" s="40">
        <v>9</v>
      </c>
      <c r="E1111" s="42" t="s">
        <v>5379</v>
      </c>
      <c r="F1111" s="42" t="s">
        <v>220</v>
      </c>
      <c r="G1111" s="42" t="s">
        <v>587</v>
      </c>
      <c r="H1111" s="42" t="s">
        <v>587</v>
      </c>
      <c r="I1111" s="42" t="s">
        <v>588</v>
      </c>
      <c r="J1111" s="40" t="s">
        <v>43</v>
      </c>
      <c r="K1111" s="43">
        <v>27387</v>
      </c>
      <c r="L1111" s="43">
        <v>42212</v>
      </c>
      <c r="M1111" s="40">
        <v>30</v>
      </c>
      <c r="N1111" s="40" t="s">
        <v>93</v>
      </c>
      <c r="O1111" s="33" t="s">
        <v>220</v>
      </c>
      <c r="P1111" s="34" t="e">
        <f>CONCATENATE([1]!Tabela_FREQUENCIA_05_01_12[[#This Row],[QUANTITATIVO]]," - ",[1]!Tabela_FREQUENCIA_05_01_12[[#This Row],[GERÊNCIA]])</f>
        <v>#REF!</v>
      </c>
      <c r="Q1111" s="40">
        <v>1046</v>
      </c>
      <c r="R1111" s="197" t="s">
        <v>5380</v>
      </c>
      <c r="S1111" s="44">
        <v>18752719880</v>
      </c>
      <c r="T1111" s="45">
        <v>20151527</v>
      </c>
      <c r="U1111" s="46">
        <v>970979840</v>
      </c>
      <c r="V1111" s="42" t="s">
        <v>5381</v>
      </c>
      <c r="W1111" s="42" t="s">
        <v>5122</v>
      </c>
      <c r="X1111" s="42" t="s">
        <v>64</v>
      </c>
      <c r="Y1111" s="47">
        <v>7196050</v>
      </c>
    </row>
    <row r="1112" spans="1:25" ht="90" x14ac:dyDescent="0.25">
      <c r="A1112" s="28">
        <v>7989945</v>
      </c>
      <c r="B1112" s="29" t="s">
        <v>52</v>
      </c>
      <c r="C1112" s="30" t="s">
        <v>5382</v>
      </c>
      <c r="D1112" s="29"/>
      <c r="E1112" s="31" t="s">
        <v>5383</v>
      </c>
      <c r="F1112" s="31" t="s">
        <v>103</v>
      </c>
      <c r="G1112" s="31" t="s">
        <v>2806</v>
      </c>
      <c r="H1112" s="31" t="s">
        <v>124</v>
      </c>
      <c r="I1112" s="31" t="s">
        <v>59</v>
      </c>
      <c r="J1112" s="29" t="s">
        <v>137</v>
      </c>
      <c r="K1112" s="32">
        <v>25468</v>
      </c>
      <c r="L1112" s="32">
        <v>33623</v>
      </c>
      <c r="M1112" s="29">
        <v>30</v>
      </c>
      <c r="N1112" s="29" t="s">
        <v>161</v>
      </c>
      <c r="O1112" s="33" t="s">
        <v>103</v>
      </c>
      <c r="P1112" s="34" t="e">
        <f>CONCATENATE([1]!Tabela_FREQUENCIA_05_01_12[[#This Row],[QUANTITATIVO]]," - ",[1]!Tabela_FREQUENCIA_05_01_12[[#This Row],[GERÊNCIA]])</f>
        <v>#REF!</v>
      </c>
      <c r="Q1112" s="29">
        <v>798</v>
      </c>
      <c r="R1112" s="29" t="s">
        <v>5384</v>
      </c>
      <c r="S1112" s="35">
        <v>9512467801</v>
      </c>
      <c r="T1112" s="36">
        <v>24510960</v>
      </c>
      <c r="U1112" s="37">
        <v>998939209</v>
      </c>
      <c r="V1112" s="31" t="s">
        <v>5385</v>
      </c>
      <c r="W1112" s="31" t="s">
        <v>5386</v>
      </c>
      <c r="X1112" s="31" t="s">
        <v>64</v>
      </c>
      <c r="Y1112" s="38">
        <v>7060100</v>
      </c>
    </row>
    <row r="1113" spans="1:25" ht="75" x14ac:dyDescent="0.25">
      <c r="A1113" s="198">
        <v>13093988</v>
      </c>
      <c r="B1113" s="172" t="s">
        <v>66</v>
      </c>
      <c r="C1113" s="199" t="s">
        <v>5387</v>
      </c>
      <c r="D1113" s="172" t="s">
        <v>2056</v>
      </c>
      <c r="E1113" s="171" t="s">
        <v>5388</v>
      </c>
      <c r="F1113" s="170" t="s">
        <v>89</v>
      </c>
      <c r="G1113" s="170"/>
      <c r="H1113" s="170" t="s">
        <v>1144</v>
      </c>
      <c r="I1113" s="170" t="s">
        <v>115</v>
      </c>
      <c r="J1113" s="168" t="s">
        <v>43</v>
      </c>
      <c r="K1113" s="200">
        <v>20880</v>
      </c>
      <c r="L1113" s="200">
        <v>40399</v>
      </c>
      <c r="M1113" s="168">
        <v>30</v>
      </c>
      <c r="N1113" s="168" t="s">
        <v>161</v>
      </c>
      <c r="O1113" s="33" t="s">
        <v>89</v>
      </c>
      <c r="P1113" s="34" t="e">
        <f>CONCATENATE([1]!Tabela_FREQUENCIA_05_01_12[[#This Row],[QUANTITATIVO]]," - ",[1]!Tabela_FREQUENCIA_05_01_12[[#This Row],[GERÊNCIA]])</f>
        <v>#REF!</v>
      </c>
      <c r="Q1113" s="168">
        <v>861</v>
      </c>
      <c r="R1113" s="168" t="s">
        <v>5389</v>
      </c>
      <c r="S1113" s="201">
        <v>93991215853</v>
      </c>
      <c r="T1113" s="202" t="s">
        <v>5390</v>
      </c>
      <c r="U1113" s="203" t="s">
        <v>5391</v>
      </c>
      <c r="V1113" s="170" t="s">
        <v>5392</v>
      </c>
      <c r="W1113" s="170" t="s">
        <v>5393</v>
      </c>
      <c r="X1113" s="170" t="s">
        <v>730</v>
      </c>
      <c r="Y1113" s="204" t="s">
        <v>5394</v>
      </c>
    </row>
    <row r="1114" spans="1:25" ht="165" x14ac:dyDescent="0.25">
      <c r="A1114" s="58">
        <v>8175391</v>
      </c>
      <c r="B1114" s="49" t="s">
        <v>52</v>
      </c>
      <c r="C1114" s="50">
        <v>16482218</v>
      </c>
      <c r="D1114" s="49" t="s">
        <v>36</v>
      </c>
      <c r="E1114" s="51" t="s">
        <v>5395</v>
      </c>
      <c r="F1114" s="51" t="s">
        <v>669</v>
      </c>
      <c r="G1114" s="51" t="s">
        <v>587</v>
      </c>
      <c r="H1114" s="51" t="s">
        <v>587</v>
      </c>
      <c r="I1114" s="51" t="s">
        <v>588</v>
      </c>
      <c r="J1114" s="49" t="s">
        <v>106</v>
      </c>
      <c r="K1114" s="52">
        <v>24228</v>
      </c>
      <c r="L1114" s="52">
        <v>33801</v>
      </c>
      <c r="M1114" s="49">
        <v>30</v>
      </c>
      <c r="N1114" s="49" t="s">
        <v>405</v>
      </c>
      <c r="O1114" s="51" t="s">
        <v>5396</v>
      </c>
      <c r="P1114" s="53" t="e">
        <f>CONCATENATE([1]!Tabela_FREQUENCIA_05_01_12[[#This Row],[QUANTITATIVO]]," - ",[1]!Tabela_FREQUENCIA_05_01_12[[#This Row],[GERÊNCIA]])</f>
        <v>#REF!</v>
      </c>
      <c r="Q1114" s="49">
        <v>249</v>
      </c>
      <c r="R1114" s="49" t="s">
        <v>5397</v>
      </c>
      <c r="S1114" s="54">
        <v>8541066851</v>
      </c>
      <c r="T1114" s="55">
        <v>29433245</v>
      </c>
      <c r="U1114" s="56">
        <v>993601675</v>
      </c>
      <c r="V1114" s="51" t="s">
        <v>5398</v>
      </c>
      <c r="W1114" s="51" t="s">
        <v>2350</v>
      </c>
      <c r="X1114" s="51" t="s">
        <v>142</v>
      </c>
      <c r="Y1114" s="57">
        <v>3807360</v>
      </c>
    </row>
    <row r="1115" spans="1:25" ht="75" x14ac:dyDescent="0.25">
      <c r="A1115" s="39">
        <v>8050077</v>
      </c>
      <c r="B1115" s="40" t="s">
        <v>66</v>
      </c>
      <c r="C1115" s="41" t="s">
        <v>5399</v>
      </c>
      <c r="D1115" s="40" t="s">
        <v>54</v>
      </c>
      <c r="E1115" s="42" t="s">
        <v>5400</v>
      </c>
      <c r="F1115" s="42" t="s">
        <v>135</v>
      </c>
      <c r="G1115" s="42" t="s">
        <v>671</v>
      </c>
      <c r="H1115" s="42" t="s">
        <v>671</v>
      </c>
      <c r="I1115" s="42" t="s">
        <v>672</v>
      </c>
      <c r="J1115" s="40" t="s">
        <v>137</v>
      </c>
      <c r="K1115" s="43">
        <v>25837</v>
      </c>
      <c r="L1115" s="43">
        <v>33704</v>
      </c>
      <c r="M1115" s="40">
        <v>30</v>
      </c>
      <c r="N1115" s="40" t="s">
        <v>60</v>
      </c>
      <c r="O1115" s="33" t="s">
        <v>135</v>
      </c>
      <c r="P1115" s="34" t="e">
        <f>CONCATENATE([1]!Tabela_FREQUENCIA_05_01_12[[#This Row],[QUANTITATIVO]]," - ",[1]!Tabela_FREQUENCIA_05_01_12[[#This Row],[GERÊNCIA]])</f>
        <v>#REF!</v>
      </c>
      <c r="Q1115" s="40">
        <v>898</v>
      </c>
      <c r="R1115" s="40" t="s">
        <v>5401</v>
      </c>
      <c r="S1115" s="44">
        <v>13292173817</v>
      </c>
      <c r="T1115" s="45">
        <v>20868768</v>
      </c>
      <c r="U1115" s="46">
        <v>998541268</v>
      </c>
      <c r="V1115" s="42" t="s">
        <v>5402</v>
      </c>
      <c r="W1115" s="42" t="s">
        <v>2962</v>
      </c>
      <c r="X1115" s="42" t="s">
        <v>64</v>
      </c>
      <c r="Y1115" s="47">
        <v>7054021</v>
      </c>
    </row>
    <row r="1116" spans="1:25" ht="90" x14ac:dyDescent="0.25">
      <c r="A1116" s="28">
        <v>16439200</v>
      </c>
      <c r="B1116" s="29" t="s">
        <v>52</v>
      </c>
      <c r="C1116" s="30" t="s">
        <v>5403</v>
      </c>
      <c r="D1116" s="29" t="s">
        <v>2056</v>
      </c>
      <c r="E1116" s="31" t="s">
        <v>5404</v>
      </c>
      <c r="F1116" s="31" t="s">
        <v>78</v>
      </c>
      <c r="G1116" s="31"/>
      <c r="H1116" s="31"/>
      <c r="I1116" s="31" t="s">
        <v>59</v>
      </c>
      <c r="J1116" s="29" t="s">
        <v>43</v>
      </c>
      <c r="K1116" s="32">
        <v>30336</v>
      </c>
      <c r="L1116" s="32">
        <v>41841</v>
      </c>
      <c r="M1116" s="29">
        <v>30</v>
      </c>
      <c r="N1116" s="29" t="s">
        <v>93</v>
      </c>
      <c r="O1116" s="33" t="s">
        <v>78</v>
      </c>
      <c r="P1116" s="34" t="e">
        <f>CONCATENATE([1]!Tabela_FREQUENCIA_05_01_12[[#This Row],[QUANTITATIVO]]," - ",[1]!Tabela_FREQUENCIA_05_01_12[[#This Row],[GERÊNCIA]])</f>
        <v>#REF!</v>
      </c>
      <c r="Q1116" s="29">
        <v>634</v>
      </c>
      <c r="R1116" s="29" t="s">
        <v>5405</v>
      </c>
      <c r="S1116" s="35">
        <v>30552027839</v>
      </c>
      <c r="T1116" s="36">
        <v>20357232</v>
      </c>
      <c r="U1116" s="37">
        <v>970429924</v>
      </c>
      <c r="V1116" s="31" t="s">
        <v>5406</v>
      </c>
      <c r="W1116" s="31" t="s">
        <v>1141</v>
      </c>
      <c r="X1116" s="31" t="s">
        <v>142</v>
      </c>
      <c r="Y1116" s="38">
        <v>3637030</v>
      </c>
    </row>
    <row r="1117" spans="1:25" ht="105" x14ac:dyDescent="0.25">
      <c r="A1117" s="39">
        <v>10362484</v>
      </c>
      <c r="B1117" s="40" t="s">
        <v>66</v>
      </c>
      <c r="C1117" s="41" t="s">
        <v>5407</v>
      </c>
      <c r="D1117" s="40"/>
      <c r="E1117" s="42" t="s">
        <v>5408</v>
      </c>
      <c r="F1117" s="42" t="s">
        <v>103</v>
      </c>
      <c r="G1117" s="42" t="s">
        <v>159</v>
      </c>
      <c r="H1117" s="42" t="s">
        <v>437</v>
      </c>
      <c r="I1117" s="42" t="s">
        <v>80</v>
      </c>
      <c r="J1117" s="40" t="s">
        <v>137</v>
      </c>
      <c r="K1117" s="43">
        <v>24700</v>
      </c>
      <c r="L1117" s="43">
        <v>35794</v>
      </c>
      <c r="M1117" s="40">
        <v>30</v>
      </c>
      <c r="N1117" s="40" t="s">
        <v>93</v>
      </c>
      <c r="O1117" s="33" t="s">
        <v>103</v>
      </c>
      <c r="P1117" s="34" t="e">
        <f>CONCATENATE([1]!Tabela_FREQUENCIA_05_01_12[[#This Row],[QUANTITATIVO]]," - ",[1]!Tabela_FREQUENCIA_05_01_12[[#This Row],[GERÊNCIA]])</f>
        <v>#REF!</v>
      </c>
      <c r="Q1117" s="40">
        <v>635</v>
      </c>
      <c r="R1117" s="40" t="s">
        <v>5409</v>
      </c>
      <c r="S1117" s="44">
        <v>7828533829</v>
      </c>
      <c r="T1117" s="45">
        <v>64429471</v>
      </c>
      <c r="U1117" s="46"/>
      <c r="V1117" s="42" t="s">
        <v>5410</v>
      </c>
      <c r="W1117" s="42" t="s">
        <v>156</v>
      </c>
      <c r="X1117" s="42" t="s">
        <v>64</v>
      </c>
      <c r="Y1117" s="47">
        <v>7092000</v>
      </c>
    </row>
    <row r="1118" spans="1:25" ht="75" x14ac:dyDescent="0.25">
      <c r="A1118" s="28">
        <v>10128396</v>
      </c>
      <c r="B1118" s="29" t="s">
        <v>66</v>
      </c>
      <c r="C1118" s="30" t="s">
        <v>5411</v>
      </c>
      <c r="D1118" s="29"/>
      <c r="E1118" s="31" t="s">
        <v>5412</v>
      </c>
      <c r="F1118" s="31" t="s">
        <v>1657</v>
      </c>
      <c r="G1118" s="31" t="s">
        <v>350</v>
      </c>
      <c r="H1118" s="31" t="s">
        <v>350</v>
      </c>
      <c r="I1118" s="31" t="s">
        <v>167</v>
      </c>
      <c r="J1118" s="29" t="s">
        <v>137</v>
      </c>
      <c r="K1118" s="32">
        <v>23213</v>
      </c>
      <c r="L1118" s="32">
        <v>36115</v>
      </c>
      <c r="M1118" s="29">
        <v>30</v>
      </c>
      <c r="N1118" s="29" t="s">
        <v>93</v>
      </c>
      <c r="O1118" s="118" t="s">
        <v>1657</v>
      </c>
      <c r="P1118" s="119" t="e">
        <f>CONCATENATE([1]!Tabela_FREQUENCIA_05_01_12[[#This Row],[QUANTITATIVO]]," - ",[1]!Tabela_FREQUENCIA_05_01_12[[#This Row],[GERÊNCIA]])</f>
        <v>#REF!</v>
      </c>
      <c r="Q1118" s="29">
        <v>85</v>
      </c>
      <c r="R1118" s="29" t="s">
        <v>5413</v>
      </c>
      <c r="S1118" s="35">
        <v>18618430200</v>
      </c>
      <c r="T1118" s="36">
        <v>24587384</v>
      </c>
      <c r="U1118" s="37">
        <v>979742630</v>
      </c>
      <c r="V1118" s="31" t="s">
        <v>5414</v>
      </c>
      <c r="W1118" s="31" t="s">
        <v>194</v>
      </c>
      <c r="X1118" s="31" t="s">
        <v>64</v>
      </c>
      <c r="Y1118" s="38">
        <v>3124610</v>
      </c>
    </row>
    <row r="1119" spans="1:25" ht="120" x14ac:dyDescent="0.25">
      <c r="A1119" s="58">
        <v>3602886</v>
      </c>
      <c r="B1119" s="49" t="s">
        <v>66</v>
      </c>
      <c r="C1119" s="50" t="s">
        <v>5415</v>
      </c>
      <c r="D1119" s="49" t="s">
        <v>76</v>
      </c>
      <c r="E1119" s="51" t="s">
        <v>5416</v>
      </c>
      <c r="F1119" s="51" t="s">
        <v>56</v>
      </c>
      <c r="G1119" s="51" t="s">
        <v>1209</v>
      </c>
      <c r="H1119" s="51" t="s">
        <v>1209</v>
      </c>
      <c r="I1119" s="51" t="s">
        <v>59</v>
      </c>
      <c r="J1119" s="49" t="s">
        <v>43</v>
      </c>
      <c r="K1119" s="52">
        <v>22636</v>
      </c>
      <c r="L1119" s="52">
        <v>29724</v>
      </c>
      <c r="M1119" s="49">
        <v>40</v>
      </c>
      <c r="N1119" s="49" t="s">
        <v>478</v>
      </c>
      <c r="O1119" s="51" t="s">
        <v>71</v>
      </c>
      <c r="P1119" s="53" t="e">
        <f>CONCATENATE([1]!Tabela_FREQUENCIA_05_01_12[[#This Row],[QUANTITATIVO]]," - ",[1]!Tabela_FREQUENCIA_05_01_12[[#This Row],[GERÊNCIA]])</f>
        <v>#REF!</v>
      </c>
      <c r="Q1119" s="49">
        <v>227</v>
      </c>
      <c r="R1119" s="49" t="s">
        <v>5417</v>
      </c>
      <c r="S1119" s="54">
        <v>2755415843</v>
      </c>
      <c r="T1119" s="55">
        <v>64085853</v>
      </c>
      <c r="U1119" s="56"/>
      <c r="V1119" s="51" t="s">
        <v>5418</v>
      </c>
      <c r="W1119" s="51" t="s">
        <v>156</v>
      </c>
      <c r="X1119" s="51" t="s">
        <v>64</v>
      </c>
      <c r="Y1119" s="57"/>
    </row>
    <row r="1120" spans="1:25" ht="105" x14ac:dyDescent="0.25">
      <c r="A1120" s="28">
        <v>9581674</v>
      </c>
      <c r="B1120" s="29" t="s">
        <v>52</v>
      </c>
      <c r="C1120" s="30" t="s">
        <v>5419</v>
      </c>
      <c r="D1120" s="29" t="s">
        <v>52</v>
      </c>
      <c r="E1120" s="31" t="s">
        <v>5420</v>
      </c>
      <c r="F1120" s="31" t="s">
        <v>56</v>
      </c>
      <c r="G1120" s="31" t="s">
        <v>191</v>
      </c>
      <c r="H1120" s="31" t="s">
        <v>393</v>
      </c>
      <c r="I1120" s="31" t="s">
        <v>69</v>
      </c>
      <c r="J1120" s="29" t="s">
        <v>43</v>
      </c>
      <c r="K1120" s="32">
        <v>26654</v>
      </c>
      <c r="L1120" s="32">
        <v>34586</v>
      </c>
      <c r="M1120" s="29">
        <v>30</v>
      </c>
      <c r="N1120" s="29" t="s">
        <v>93</v>
      </c>
      <c r="O1120" s="33" t="s">
        <v>56</v>
      </c>
      <c r="P1120" s="34" t="e">
        <f>CONCATENATE([1]!Tabela_FREQUENCIA_05_01_12[[#This Row],[QUANTITATIVO]]," - ",[1]!Tabela_FREQUENCIA_05_01_12[[#This Row],[GERÊNCIA]])</f>
        <v>#REF!</v>
      </c>
      <c r="Q1120" s="29">
        <v>467</v>
      </c>
      <c r="R1120" s="29" t="s">
        <v>5421</v>
      </c>
      <c r="S1120" s="35">
        <v>15785150840</v>
      </c>
      <c r="T1120" s="36">
        <v>64692354</v>
      </c>
      <c r="U1120" s="37">
        <v>994586016</v>
      </c>
      <c r="V1120" s="31" t="s">
        <v>5422</v>
      </c>
      <c r="W1120" s="31" t="s">
        <v>5423</v>
      </c>
      <c r="X1120" s="31" t="s">
        <v>64</v>
      </c>
      <c r="Y1120" s="38">
        <v>7160640</v>
      </c>
    </row>
    <row r="1121" spans="1:25" ht="105" x14ac:dyDescent="0.25">
      <c r="A1121" s="39">
        <v>12107165</v>
      </c>
      <c r="B1121" s="40" t="s">
        <v>52</v>
      </c>
      <c r="C1121" s="41" t="s">
        <v>5424</v>
      </c>
      <c r="D1121" s="40" t="s">
        <v>206</v>
      </c>
      <c r="E1121" s="42" t="s">
        <v>5425</v>
      </c>
      <c r="F1121" s="42" t="s">
        <v>1355</v>
      </c>
      <c r="G1121" s="42" t="s">
        <v>4295</v>
      </c>
      <c r="H1121" s="42" t="s">
        <v>4295</v>
      </c>
      <c r="I1121" s="42" t="s">
        <v>223</v>
      </c>
      <c r="J1121" s="40" t="s">
        <v>137</v>
      </c>
      <c r="K1121" s="43">
        <v>25805</v>
      </c>
      <c r="L1121" s="43">
        <v>37161</v>
      </c>
      <c r="M1121" s="40">
        <v>30</v>
      </c>
      <c r="N1121" s="40" t="s">
        <v>161</v>
      </c>
      <c r="O1121" s="33" t="s">
        <v>1355</v>
      </c>
      <c r="P1121" s="34" t="e">
        <f>CONCATENATE([1]!Tabela_FREQUENCIA_05_01_12[[#This Row],[QUANTITATIVO]]," - ",[1]!Tabela_FREQUENCIA_05_01_12[[#This Row],[GERÊNCIA]])</f>
        <v>#REF!</v>
      </c>
      <c r="Q1121" s="40">
        <v>874</v>
      </c>
      <c r="R1121" s="40" t="s">
        <v>5426</v>
      </c>
      <c r="S1121" s="44">
        <v>12510952838</v>
      </c>
      <c r="T1121" s="45">
        <v>24032107</v>
      </c>
      <c r="U1121" s="46">
        <v>981912178</v>
      </c>
      <c r="V1121" s="42" t="s">
        <v>5427</v>
      </c>
      <c r="W1121" s="42" t="s">
        <v>716</v>
      </c>
      <c r="X1121" s="42" t="s">
        <v>64</v>
      </c>
      <c r="Y1121" s="47">
        <v>7134300</v>
      </c>
    </row>
    <row r="1122" spans="1:25" ht="105" x14ac:dyDescent="0.25">
      <c r="A1122" s="48">
        <v>15263046</v>
      </c>
      <c r="B1122" s="49" t="s">
        <v>52</v>
      </c>
      <c r="C1122" s="50" t="s">
        <v>5428</v>
      </c>
      <c r="D1122" s="49" t="s">
        <v>121</v>
      </c>
      <c r="E1122" s="51" t="s">
        <v>5429</v>
      </c>
      <c r="F1122" s="51" t="s">
        <v>220</v>
      </c>
      <c r="G1122" s="51" t="s">
        <v>1783</v>
      </c>
      <c r="H1122" s="51" t="s">
        <v>124</v>
      </c>
      <c r="I1122" s="51" t="s">
        <v>115</v>
      </c>
      <c r="J1122" s="49" t="s">
        <v>43</v>
      </c>
      <c r="K1122" s="52">
        <v>31544</v>
      </c>
      <c r="L1122" s="52">
        <v>40863</v>
      </c>
      <c r="M1122" s="49">
        <v>30</v>
      </c>
      <c r="N1122" s="49" t="s">
        <v>405</v>
      </c>
      <c r="O1122" s="51" t="s">
        <v>3515</v>
      </c>
      <c r="P1122" s="53" t="e">
        <f>CONCATENATE([1]!Tabela_FREQUENCIA_05_01_12[[#This Row],[QUANTITATIVO]]," - ",[1]!Tabela_FREQUENCIA_05_01_12[[#This Row],[GERÊNCIA]])</f>
        <v>#REF!</v>
      </c>
      <c r="Q1122" s="49">
        <v>987</v>
      </c>
      <c r="R1122" s="49" t="s">
        <v>5430</v>
      </c>
      <c r="S1122" s="54">
        <v>34434029843</v>
      </c>
      <c r="T1122" s="55">
        <v>20198994</v>
      </c>
      <c r="U1122" s="56">
        <v>961327345</v>
      </c>
      <c r="V1122" s="51" t="s">
        <v>5431</v>
      </c>
      <c r="W1122" s="51" t="s">
        <v>5432</v>
      </c>
      <c r="X1122" s="51" t="s">
        <v>142</v>
      </c>
      <c r="Y1122" s="57">
        <v>8310560</v>
      </c>
    </row>
    <row r="1123" spans="1:25" ht="105" x14ac:dyDescent="0.25">
      <c r="A1123" s="39">
        <v>14572795</v>
      </c>
      <c r="B1123" s="40" t="s">
        <v>66</v>
      </c>
      <c r="C1123" s="41" t="s">
        <v>5433</v>
      </c>
      <c r="D1123" s="40" t="s">
        <v>206</v>
      </c>
      <c r="E1123" s="42" t="s">
        <v>5434</v>
      </c>
      <c r="F1123" s="42" t="s">
        <v>220</v>
      </c>
      <c r="G1123" s="42" t="s">
        <v>221</v>
      </c>
      <c r="H1123" s="42" t="s">
        <v>222</v>
      </c>
      <c r="I1123" s="42" t="s">
        <v>223</v>
      </c>
      <c r="J1123" s="40" t="s">
        <v>43</v>
      </c>
      <c r="K1123" s="43">
        <v>24827</v>
      </c>
      <c r="L1123" s="43">
        <v>40505</v>
      </c>
      <c r="M1123" s="40">
        <v>30</v>
      </c>
      <c r="N1123" s="40" t="s">
        <v>60</v>
      </c>
      <c r="O1123" s="33" t="s">
        <v>220</v>
      </c>
      <c r="P1123" s="34" t="e">
        <f>CONCATENATE([1]!Tabela_FREQUENCIA_05_01_12[[#This Row],[QUANTITATIVO]]," - ",[1]!Tabela_FREQUENCIA_05_01_12[[#This Row],[GERÊNCIA]])</f>
        <v>#REF!</v>
      </c>
      <c r="Q1123" s="40">
        <v>1028</v>
      </c>
      <c r="R1123" s="40" t="s">
        <v>5435</v>
      </c>
      <c r="S1123" s="44">
        <v>9466011863</v>
      </c>
      <c r="T1123" s="45">
        <v>28377826</v>
      </c>
      <c r="U1123" s="46">
        <v>991248728</v>
      </c>
      <c r="V1123" s="42" t="s">
        <v>5436</v>
      </c>
      <c r="W1123" s="42" t="s">
        <v>1712</v>
      </c>
      <c r="X1123" s="42" t="s">
        <v>64</v>
      </c>
      <c r="Y1123" s="47">
        <v>7195280</v>
      </c>
    </row>
    <row r="1124" spans="1:25" ht="90" x14ac:dyDescent="0.25">
      <c r="A1124" s="28">
        <v>12337470</v>
      </c>
      <c r="B1124" s="29" t="s">
        <v>38</v>
      </c>
      <c r="C1124" s="30" t="s">
        <v>5437</v>
      </c>
      <c r="D1124" s="29" t="s">
        <v>38</v>
      </c>
      <c r="E1124" s="31" t="s">
        <v>5438</v>
      </c>
      <c r="F1124" s="31" t="s">
        <v>89</v>
      </c>
      <c r="G1124" s="31" t="s">
        <v>707</v>
      </c>
      <c r="H1124" s="31" t="s">
        <v>91</v>
      </c>
      <c r="I1124" s="31" t="s">
        <v>92</v>
      </c>
      <c r="J1124" s="29" t="s">
        <v>43</v>
      </c>
      <c r="K1124" s="32">
        <v>23253</v>
      </c>
      <c r="L1124" s="32">
        <v>40725</v>
      </c>
      <c r="M1124" s="29">
        <v>30</v>
      </c>
      <c r="N1124" s="29" t="s">
        <v>93</v>
      </c>
      <c r="O1124" s="33" t="s">
        <v>89</v>
      </c>
      <c r="P1124" s="34" t="e">
        <f>CONCATENATE([1]!Tabela_FREQUENCIA_05_01_12[[#This Row],[QUANTITATIVO]]," - ",[1]!Tabela_FREQUENCIA_05_01_12[[#This Row],[GERÊNCIA]])</f>
        <v>#REF!</v>
      </c>
      <c r="Q1124" s="29">
        <v>135</v>
      </c>
      <c r="R1124" s="29" t="s">
        <v>5439</v>
      </c>
      <c r="S1124" s="35">
        <v>8875975809</v>
      </c>
      <c r="T1124" s="36">
        <v>22805112</v>
      </c>
      <c r="U1124" s="37">
        <v>982639353</v>
      </c>
      <c r="V1124" s="31" t="s">
        <v>5440</v>
      </c>
      <c r="W1124" s="31" t="s">
        <v>5441</v>
      </c>
      <c r="X1124" s="31" t="s">
        <v>142</v>
      </c>
      <c r="Y1124" s="38">
        <v>3677170</v>
      </c>
    </row>
    <row r="1125" spans="1:25" ht="90" x14ac:dyDescent="0.25">
      <c r="A1125" s="39">
        <v>12337470</v>
      </c>
      <c r="B1125" s="40">
        <v>4</v>
      </c>
      <c r="C1125" s="41" t="s">
        <v>5437</v>
      </c>
      <c r="D1125" s="40" t="s">
        <v>38</v>
      </c>
      <c r="E1125" s="42" t="s">
        <v>5442</v>
      </c>
      <c r="F1125" s="42" t="s">
        <v>78</v>
      </c>
      <c r="G1125" s="42" t="s">
        <v>707</v>
      </c>
      <c r="H1125" s="42" t="s">
        <v>91</v>
      </c>
      <c r="I1125" s="42" t="s">
        <v>92</v>
      </c>
      <c r="J1125" s="40" t="s">
        <v>43</v>
      </c>
      <c r="K1125" s="43">
        <v>23253</v>
      </c>
      <c r="L1125" s="43">
        <v>42597</v>
      </c>
      <c r="M1125" s="40">
        <v>30</v>
      </c>
      <c r="N1125" s="40" t="s">
        <v>93</v>
      </c>
      <c r="O1125" s="33" t="s">
        <v>78</v>
      </c>
      <c r="P1125" s="34" t="e">
        <f>CONCATENATE([1]!Tabela_FREQUENCIA_05_01_12[[#This Row],[QUANTITATIVO]]," - ",[1]!Tabela_FREQUENCIA_05_01_12[[#This Row],[GERÊNCIA]])</f>
        <v>#REF!</v>
      </c>
      <c r="Q1125" s="40">
        <v>109</v>
      </c>
      <c r="R1125" s="40" t="s">
        <v>5439</v>
      </c>
      <c r="S1125" s="44">
        <v>8875975809</v>
      </c>
      <c r="T1125" s="45">
        <v>22805112</v>
      </c>
      <c r="U1125" s="46">
        <v>982639353</v>
      </c>
      <c r="V1125" s="42" t="s">
        <v>5440</v>
      </c>
      <c r="W1125" s="42" t="s">
        <v>5441</v>
      </c>
      <c r="X1125" s="42" t="s">
        <v>142</v>
      </c>
      <c r="Y1125" s="47">
        <v>3677170</v>
      </c>
    </row>
    <row r="1126" spans="1:25" ht="90" x14ac:dyDescent="0.25">
      <c r="A1126" s="28">
        <v>15164081</v>
      </c>
      <c r="B1126" s="29" t="s">
        <v>52</v>
      </c>
      <c r="C1126" s="30" t="s">
        <v>5443</v>
      </c>
      <c r="D1126" s="29" t="s">
        <v>38</v>
      </c>
      <c r="E1126" s="31" t="s">
        <v>5444</v>
      </c>
      <c r="F1126" s="31" t="s">
        <v>229</v>
      </c>
      <c r="G1126" s="31" t="s">
        <v>171</v>
      </c>
      <c r="H1126" s="31" t="s">
        <v>171</v>
      </c>
      <c r="I1126" s="31" t="s">
        <v>80</v>
      </c>
      <c r="J1126" s="29" t="s">
        <v>43</v>
      </c>
      <c r="K1126" s="32">
        <v>28919</v>
      </c>
      <c r="L1126" s="32">
        <v>40756</v>
      </c>
      <c r="M1126" s="29">
        <v>30</v>
      </c>
      <c r="N1126" s="29" t="s">
        <v>93</v>
      </c>
      <c r="O1126" s="33" t="s">
        <v>229</v>
      </c>
      <c r="P1126" s="34" t="e">
        <f>CONCATENATE([1]!Tabela_FREQUENCIA_05_01_12[[#This Row],[QUANTITATIVO]]," - ",[1]!Tabela_FREQUENCIA_05_01_12[[#This Row],[GERÊNCIA]])</f>
        <v>#REF!</v>
      </c>
      <c r="Q1126" s="29">
        <v>1102</v>
      </c>
      <c r="R1126" s="29" t="s">
        <v>5445</v>
      </c>
      <c r="S1126" s="35">
        <v>27077612813</v>
      </c>
      <c r="T1126" s="36">
        <v>24057473</v>
      </c>
      <c r="U1126" s="37">
        <v>996852542</v>
      </c>
      <c r="V1126" s="31" t="s">
        <v>5446</v>
      </c>
      <c r="W1126" s="31" t="s">
        <v>2962</v>
      </c>
      <c r="X1126" s="31" t="s">
        <v>64</v>
      </c>
      <c r="Y1126" s="38">
        <v>7055050</v>
      </c>
    </row>
    <row r="1127" spans="1:25" ht="120" x14ac:dyDescent="0.25">
      <c r="A1127" s="39">
        <v>11060268</v>
      </c>
      <c r="B1127" s="40" t="s">
        <v>38</v>
      </c>
      <c r="C1127" s="41" t="s">
        <v>5447</v>
      </c>
      <c r="D1127" s="40" t="s">
        <v>54</v>
      </c>
      <c r="E1127" s="42" t="s">
        <v>5448</v>
      </c>
      <c r="F1127" s="42" t="s">
        <v>229</v>
      </c>
      <c r="G1127" s="42" t="s">
        <v>1010</v>
      </c>
      <c r="H1127" s="42" t="s">
        <v>1010</v>
      </c>
      <c r="I1127" s="42" t="s">
        <v>59</v>
      </c>
      <c r="J1127" s="40" t="s">
        <v>43</v>
      </c>
      <c r="K1127" s="43">
        <v>27111</v>
      </c>
      <c r="L1127" s="43">
        <v>40878</v>
      </c>
      <c r="M1127" s="40">
        <v>30</v>
      </c>
      <c r="N1127" s="40" t="s">
        <v>508</v>
      </c>
      <c r="O1127" s="33" t="s">
        <v>229</v>
      </c>
      <c r="P1127" s="34" t="e">
        <f>CONCATENATE([1]!Tabela_FREQUENCIA_05_01_12[[#This Row],[QUANTITATIVO]]," - ",[1]!Tabela_FREQUENCIA_05_01_12[[#This Row],[GERÊNCIA]])</f>
        <v>#REF!</v>
      </c>
      <c r="Q1127" s="40">
        <v>1146</v>
      </c>
      <c r="R1127" s="40" t="s">
        <v>5449</v>
      </c>
      <c r="S1127" s="44">
        <v>17466478840</v>
      </c>
      <c r="T1127" s="45">
        <v>23122849</v>
      </c>
      <c r="U1127" s="46">
        <v>974112303</v>
      </c>
      <c r="V1127" s="42" t="s">
        <v>5450</v>
      </c>
      <c r="W1127" s="42" t="s">
        <v>5451</v>
      </c>
      <c r="X1127" s="42" t="s">
        <v>1808</v>
      </c>
      <c r="Y1127" s="47">
        <v>8735140</v>
      </c>
    </row>
    <row r="1128" spans="1:25" ht="90" x14ac:dyDescent="0.25">
      <c r="A1128" s="28">
        <v>6924270</v>
      </c>
      <c r="B1128" s="29" t="s">
        <v>66</v>
      </c>
      <c r="C1128" s="30" t="s">
        <v>5452</v>
      </c>
      <c r="D1128" s="29">
        <v>7</v>
      </c>
      <c r="E1128" s="31" t="s">
        <v>5453</v>
      </c>
      <c r="F1128" s="31" t="s">
        <v>229</v>
      </c>
      <c r="G1128" s="31" t="s">
        <v>707</v>
      </c>
      <c r="H1128" s="31" t="s">
        <v>91</v>
      </c>
      <c r="I1128" s="31" t="s">
        <v>92</v>
      </c>
      <c r="J1128" s="29" t="s">
        <v>137</v>
      </c>
      <c r="K1128" s="32">
        <v>23224</v>
      </c>
      <c r="L1128" s="32">
        <v>31365</v>
      </c>
      <c r="M1128" s="29">
        <v>30</v>
      </c>
      <c r="N1128" s="29" t="s">
        <v>60</v>
      </c>
      <c r="O1128" s="33" t="s">
        <v>229</v>
      </c>
      <c r="P1128" s="34" t="e">
        <f>CONCATENATE([1]!Tabela_FREQUENCIA_05_01_12[[#This Row],[QUANTITATIVO]]," - ",[1]!Tabela_FREQUENCIA_05_01_12[[#This Row],[GERÊNCIA]])</f>
        <v>#REF!</v>
      </c>
      <c r="Q1128" s="29">
        <v>248</v>
      </c>
      <c r="R1128" s="29" t="s">
        <v>5454</v>
      </c>
      <c r="S1128" s="35">
        <v>6310558862</v>
      </c>
      <c r="T1128" s="36">
        <v>22562237</v>
      </c>
      <c r="U1128" s="37">
        <v>991878205</v>
      </c>
      <c r="V1128" s="31" t="s">
        <v>5455</v>
      </c>
      <c r="W1128" s="31" t="s">
        <v>5456</v>
      </c>
      <c r="X1128" s="31" t="s">
        <v>142</v>
      </c>
      <c r="Y1128" s="38">
        <v>2471210</v>
      </c>
    </row>
    <row r="1129" spans="1:25" ht="75" x14ac:dyDescent="0.25">
      <c r="A1129" s="103">
        <v>3810800</v>
      </c>
      <c r="B1129" s="104" t="s">
        <v>38</v>
      </c>
      <c r="C1129" s="105" t="s">
        <v>5457</v>
      </c>
      <c r="D1129" s="104"/>
      <c r="E1129" s="106" t="s">
        <v>5458</v>
      </c>
      <c r="F1129" s="106" t="s">
        <v>229</v>
      </c>
      <c r="G1129" s="106"/>
      <c r="H1129" s="106"/>
      <c r="I1129" s="106" t="s">
        <v>895</v>
      </c>
      <c r="J1129" s="104" t="s">
        <v>137</v>
      </c>
      <c r="K1129" s="107">
        <v>23427</v>
      </c>
      <c r="L1129" s="107">
        <v>30571</v>
      </c>
      <c r="M1129" s="104">
        <v>30</v>
      </c>
      <c r="N1129" s="104" t="s">
        <v>5459</v>
      </c>
      <c r="O1129" s="106" t="s">
        <v>5460</v>
      </c>
      <c r="P1129" s="108" t="e">
        <f>CONCATENATE([1]!Tabela_FREQUENCIA_05_01_12[[#This Row],[QUANTITATIVO]]," - ",[1]!Tabela_FREQUENCIA_05_01_12[[#This Row],[GERÊNCIA]])</f>
        <v>#REF!</v>
      </c>
      <c r="Q1129" s="104">
        <v>27</v>
      </c>
      <c r="R1129" s="104" t="s">
        <v>5461</v>
      </c>
      <c r="S1129" s="109">
        <v>6694806817</v>
      </c>
      <c r="T1129" s="110">
        <v>24613529</v>
      </c>
      <c r="U1129" s="111">
        <v>996327217</v>
      </c>
      <c r="V1129" s="106" t="s">
        <v>5462</v>
      </c>
      <c r="W1129" s="106" t="s">
        <v>608</v>
      </c>
      <c r="X1129" s="106" t="s">
        <v>64</v>
      </c>
      <c r="Y1129" s="112">
        <v>7020020</v>
      </c>
    </row>
    <row r="1130" spans="1:25" ht="75" x14ac:dyDescent="0.25">
      <c r="A1130" s="28">
        <v>14738119</v>
      </c>
      <c r="B1130" s="29" t="s">
        <v>66</v>
      </c>
      <c r="C1130" s="30" t="s">
        <v>5463</v>
      </c>
      <c r="D1130" s="29" t="s">
        <v>54</v>
      </c>
      <c r="E1130" s="31" t="s">
        <v>5464</v>
      </c>
      <c r="F1130" s="31" t="s">
        <v>89</v>
      </c>
      <c r="G1130" s="31" t="s">
        <v>208</v>
      </c>
      <c r="H1130" s="31" t="s">
        <v>91</v>
      </c>
      <c r="I1130" s="31" t="s">
        <v>92</v>
      </c>
      <c r="J1130" s="29" t="s">
        <v>43</v>
      </c>
      <c r="K1130" s="32">
        <v>26798</v>
      </c>
      <c r="L1130" s="32">
        <v>40787</v>
      </c>
      <c r="M1130" s="29">
        <v>30</v>
      </c>
      <c r="N1130" s="29" t="s">
        <v>81</v>
      </c>
      <c r="O1130" s="33" t="s">
        <v>89</v>
      </c>
      <c r="P1130" s="34" t="e">
        <f>CONCATENATE([1]!Tabela_FREQUENCIA_05_01_12[[#This Row],[QUANTITATIVO]]," - ",[1]!Tabela_FREQUENCIA_05_01_12[[#This Row],[GERÊNCIA]])</f>
        <v>#REF!</v>
      </c>
      <c r="Q1130" s="29">
        <v>1112</v>
      </c>
      <c r="R1130" s="29" t="s">
        <v>5465</v>
      </c>
      <c r="S1130" s="35">
        <v>84089431972</v>
      </c>
      <c r="T1130" s="36">
        <v>24692817</v>
      </c>
      <c r="U1130" s="37">
        <v>979980613</v>
      </c>
      <c r="V1130" s="31" t="s">
        <v>5466</v>
      </c>
      <c r="W1130" s="31" t="s">
        <v>3090</v>
      </c>
      <c r="X1130" s="31" t="s">
        <v>64</v>
      </c>
      <c r="Y1130" s="38">
        <v>7161430</v>
      </c>
    </row>
    <row r="1131" spans="1:25" ht="90" x14ac:dyDescent="0.25">
      <c r="A1131" s="39">
        <v>7804260</v>
      </c>
      <c r="B1131" s="40">
        <v>3</v>
      </c>
      <c r="C1131" s="41">
        <v>20554249</v>
      </c>
      <c r="D1131" s="40">
        <v>9</v>
      </c>
      <c r="E1131" s="42" t="s">
        <v>5467</v>
      </c>
      <c r="F1131" s="42" t="s">
        <v>220</v>
      </c>
      <c r="G1131" s="42" t="s">
        <v>124</v>
      </c>
      <c r="H1131" s="42" t="s">
        <v>124</v>
      </c>
      <c r="I1131" s="42" t="s">
        <v>92</v>
      </c>
      <c r="J1131" s="40" t="s">
        <v>43</v>
      </c>
      <c r="K1131" s="43">
        <v>25903</v>
      </c>
      <c r="L1131" s="43">
        <v>33518</v>
      </c>
      <c r="M1131" s="41">
        <v>30</v>
      </c>
      <c r="N1131" s="43" t="s">
        <v>60</v>
      </c>
      <c r="O1131" s="33" t="s">
        <v>220</v>
      </c>
      <c r="P1131" s="34" t="e">
        <f>CONCATENATE([1]!Tabela_FREQUENCIA_05_01_12[[#This Row],[QUANTITATIVO]]," - ",[1]!Tabela_FREQUENCIA_05_01_12[[#This Row],[GERÊNCIA]])</f>
        <v>#REF!</v>
      </c>
      <c r="Q1131" s="41">
        <v>154</v>
      </c>
      <c r="R1131" s="40">
        <v>12285449919</v>
      </c>
      <c r="S1131" s="44">
        <v>9535109804</v>
      </c>
      <c r="T1131" s="45">
        <v>49699085</v>
      </c>
      <c r="U1131" s="46">
        <v>953512364</v>
      </c>
      <c r="V1131" s="113" t="s">
        <v>5468</v>
      </c>
      <c r="W1131" s="42" t="s">
        <v>5469</v>
      </c>
      <c r="X1131" s="42" t="s">
        <v>64</v>
      </c>
      <c r="Y1131" s="47" t="s">
        <v>5470</v>
      </c>
    </row>
    <row r="1132" spans="1:25" ht="90" x14ac:dyDescent="0.25">
      <c r="A1132" s="28">
        <v>8441870</v>
      </c>
      <c r="B1132" s="29" t="s">
        <v>52</v>
      </c>
      <c r="C1132" s="30" t="s">
        <v>5471</v>
      </c>
      <c r="D1132" s="29" t="s">
        <v>49</v>
      </c>
      <c r="E1132" s="31" t="s">
        <v>5472</v>
      </c>
      <c r="F1132" s="31" t="s">
        <v>56</v>
      </c>
      <c r="G1132" s="31" t="s">
        <v>393</v>
      </c>
      <c r="H1132" s="31" t="s">
        <v>393</v>
      </c>
      <c r="I1132" s="31" t="s">
        <v>69</v>
      </c>
      <c r="J1132" s="29" t="s">
        <v>106</v>
      </c>
      <c r="K1132" s="32">
        <v>24817</v>
      </c>
      <c r="L1132" s="32">
        <v>33865</v>
      </c>
      <c r="M1132" s="29">
        <v>40</v>
      </c>
      <c r="N1132" s="29" t="s">
        <v>81</v>
      </c>
      <c r="O1132" s="33" t="s">
        <v>56</v>
      </c>
      <c r="P1132" s="34" t="e">
        <f>CONCATENATE([1]!Tabela_FREQUENCIA_05_01_12[[#This Row],[QUANTITATIVO]]," - ",[1]!Tabela_FREQUENCIA_05_01_12[[#This Row],[GERÊNCIA]])</f>
        <v>#REF!</v>
      </c>
      <c r="Q1132" s="29">
        <v>491</v>
      </c>
      <c r="R1132" s="29" t="s">
        <v>5473</v>
      </c>
      <c r="S1132" s="35">
        <v>7843225897</v>
      </c>
      <c r="T1132" s="36">
        <v>23046184</v>
      </c>
      <c r="U1132" s="37">
        <v>968959610</v>
      </c>
      <c r="V1132" s="31" t="s">
        <v>5474</v>
      </c>
      <c r="W1132" s="31" t="s">
        <v>722</v>
      </c>
      <c r="X1132" s="31" t="s">
        <v>64</v>
      </c>
      <c r="Y1132" s="38">
        <v>7053110</v>
      </c>
    </row>
    <row r="1133" spans="1:25" ht="180" x14ac:dyDescent="0.25">
      <c r="A1133" s="58">
        <v>6993710</v>
      </c>
      <c r="B1133" s="49" t="s">
        <v>52</v>
      </c>
      <c r="C1133" s="50" t="s">
        <v>5475</v>
      </c>
      <c r="D1133" s="49" t="s">
        <v>101</v>
      </c>
      <c r="E1133" s="51" t="s">
        <v>5476</v>
      </c>
      <c r="F1133" s="51" t="s">
        <v>56</v>
      </c>
      <c r="G1133" s="51" t="s">
        <v>41</v>
      </c>
      <c r="H1133" s="51" t="s">
        <v>587</v>
      </c>
      <c r="I1133" s="51" t="s">
        <v>588</v>
      </c>
      <c r="J1133" s="49" t="s">
        <v>106</v>
      </c>
      <c r="K1133" s="52">
        <v>22627</v>
      </c>
      <c r="L1133" s="52">
        <v>32647</v>
      </c>
      <c r="M1133" s="49">
        <v>30</v>
      </c>
      <c r="N1133" s="49" t="s">
        <v>60</v>
      </c>
      <c r="O1133" s="51" t="s">
        <v>5477</v>
      </c>
      <c r="P1133" s="53" t="e">
        <f>CONCATENATE([1]!Tabela_FREQUENCIA_05_01_12[[#This Row],[QUANTITATIVO]]," - ",[1]!Tabela_FREQUENCIA_05_01_12[[#This Row],[GERÊNCIA]])</f>
        <v>#REF!</v>
      </c>
      <c r="Q1133" s="49">
        <v>557</v>
      </c>
      <c r="R1133" s="49" t="s">
        <v>5478</v>
      </c>
      <c r="S1133" s="54">
        <v>2219831809</v>
      </c>
      <c r="T1133" s="55">
        <v>24255833</v>
      </c>
      <c r="U1133" s="56"/>
      <c r="V1133" s="51" t="s">
        <v>5479</v>
      </c>
      <c r="W1133" s="51" t="s">
        <v>2607</v>
      </c>
      <c r="X1133" s="51" t="s">
        <v>64</v>
      </c>
      <c r="Y1133" s="57">
        <v>7143610</v>
      </c>
    </row>
    <row r="1134" spans="1:25" ht="105" x14ac:dyDescent="0.25">
      <c r="A1134" s="28">
        <v>7703752</v>
      </c>
      <c r="B1134" s="29" t="s">
        <v>52</v>
      </c>
      <c r="C1134" s="30" t="s">
        <v>5480</v>
      </c>
      <c r="D1134" s="29">
        <v>0</v>
      </c>
      <c r="E1134" s="31" t="s">
        <v>5481</v>
      </c>
      <c r="F1134" s="31" t="s">
        <v>103</v>
      </c>
      <c r="G1134" s="31" t="s">
        <v>1209</v>
      </c>
      <c r="H1134" s="31" t="s">
        <v>1209</v>
      </c>
      <c r="I1134" s="31" t="s">
        <v>80</v>
      </c>
      <c r="J1134" s="29" t="s">
        <v>106</v>
      </c>
      <c r="K1134" s="32">
        <v>24743</v>
      </c>
      <c r="L1134" s="32">
        <v>33421</v>
      </c>
      <c r="M1134" s="29">
        <v>30</v>
      </c>
      <c r="N1134" s="29" t="s">
        <v>93</v>
      </c>
      <c r="O1134" s="33" t="s">
        <v>103</v>
      </c>
      <c r="P1134" s="34" t="e">
        <f>CONCATENATE([1]!Tabela_FREQUENCIA_05_01_12[[#This Row],[QUANTITATIVO]]," - ",[1]!Tabela_FREQUENCIA_05_01_12[[#This Row],[GERÊNCIA]])</f>
        <v>#REF!</v>
      </c>
      <c r="Q1134" s="29">
        <v>173</v>
      </c>
      <c r="R1134" s="29" t="s">
        <v>5482</v>
      </c>
      <c r="S1134" s="35">
        <v>9468470881</v>
      </c>
      <c r="T1134" s="36">
        <v>24973645</v>
      </c>
      <c r="U1134" s="37"/>
      <c r="V1134" s="31" t="s">
        <v>5483</v>
      </c>
      <c r="W1134" s="31" t="s">
        <v>63</v>
      </c>
      <c r="X1134" s="31" t="s">
        <v>64</v>
      </c>
      <c r="Y1134" s="38">
        <v>7054000</v>
      </c>
    </row>
    <row r="1135" spans="1:25" ht="120" x14ac:dyDescent="0.25">
      <c r="A1135" s="59">
        <v>9828485</v>
      </c>
      <c r="B1135" s="60" t="s">
        <v>38</v>
      </c>
      <c r="C1135" s="61" t="s">
        <v>5484</v>
      </c>
      <c r="D1135" s="60" t="s">
        <v>52</v>
      </c>
      <c r="E1135" s="62" t="s">
        <v>5485</v>
      </c>
      <c r="F1135" s="62" t="s">
        <v>89</v>
      </c>
      <c r="G1135" s="62"/>
      <c r="H1135" s="62"/>
      <c r="I1135" s="62" t="s">
        <v>80</v>
      </c>
      <c r="J1135" s="60" t="s">
        <v>43</v>
      </c>
      <c r="K1135" s="63">
        <v>25182</v>
      </c>
      <c r="L1135" s="63">
        <v>36028</v>
      </c>
      <c r="M1135" s="60">
        <v>30</v>
      </c>
      <c r="N1135" s="60" t="s">
        <v>93</v>
      </c>
      <c r="O1135" s="62" t="s">
        <v>426</v>
      </c>
      <c r="P1135" s="64" t="e">
        <f>CONCATENATE([1]!Tabela_FREQUENCIA_05_01_12[[#This Row],[QUANTITATIVO]]," - ",[1]!Tabela_FREQUENCIA_05_01_12[[#This Row],[GERÊNCIA]])</f>
        <v>#REF!</v>
      </c>
      <c r="Q1135" s="60">
        <v>136</v>
      </c>
      <c r="R1135" s="60" t="s">
        <v>5486</v>
      </c>
      <c r="S1135" s="65">
        <v>9146729836</v>
      </c>
      <c r="T1135" s="66"/>
      <c r="U1135" s="67"/>
      <c r="V1135" s="62" t="s">
        <v>5487</v>
      </c>
      <c r="W1135" s="62" t="s">
        <v>5488</v>
      </c>
      <c r="X1135" s="62" t="s">
        <v>142</v>
      </c>
      <c r="Y1135" s="68">
        <v>2323360</v>
      </c>
    </row>
    <row r="1136" spans="1:25" ht="120" x14ac:dyDescent="0.25">
      <c r="A1136" s="28">
        <v>8192900</v>
      </c>
      <c r="B1136" s="29" t="s">
        <v>52</v>
      </c>
      <c r="C1136" s="30" t="s">
        <v>5489</v>
      </c>
      <c r="D1136" s="29" t="s">
        <v>38</v>
      </c>
      <c r="E1136" s="31" t="s">
        <v>5490</v>
      </c>
      <c r="F1136" s="31" t="s">
        <v>135</v>
      </c>
      <c r="G1136" s="31" t="s">
        <v>604</v>
      </c>
      <c r="H1136" s="31" t="s">
        <v>605</v>
      </c>
      <c r="I1136" s="31" t="s">
        <v>69</v>
      </c>
      <c r="J1136" s="29" t="s">
        <v>106</v>
      </c>
      <c r="K1136" s="32">
        <v>25599</v>
      </c>
      <c r="L1136" s="32">
        <v>33802</v>
      </c>
      <c r="M1136" s="29">
        <v>30</v>
      </c>
      <c r="N1136" s="29" t="s">
        <v>324</v>
      </c>
      <c r="O1136" s="33" t="s">
        <v>135</v>
      </c>
      <c r="P1136" s="34" t="e">
        <f>CONCATENATE([1]!Tabela_FREQUENCIA_05_01_12[[#This Row],[QUANTITATIVO]]," - ",[1]!Tabela_FREQUENCIA_05_01_12[[#This Row],[GERÊNCIA]])</f>
        <v>#REF!</v>
      </c>
      <c r="Q1136" s="29">
        <v>500</v>
      </c>
      <c r="R1136" s="29" t="s">
        <v>5491</v>
      </c>
      <c r="S1136" s="35">
        <v>11621577805</v>
      </c>
      <c r="T1136" s="36">
        <v>24419344</v>
      </c>
      <c r="U1136" s="37"/>
      <c r="V1136" s="31" t="s">
        <v>5492</v>
      </c>
      <c r="W1136" s="31" t="s">
        <v>1673</v>
      </c>
      <c r="X1136" s="31" t="s">
        <v>64</v>
      </c>
      <c r="Y1136" s="38">
        <v>7197140</v>
      </c>
    </row>
    <row r="1137" spans="1:25" ht="75" x14ac:dyDescent="0.25">
      <c r="A1137" s="39">
        <v>7388937</v>
      </c>
      <c r="B1137" s="40" t="s">
        <v>52</v>
      </c>
      <c r="C1137" s="41" t="s">
        <v>5493</v>
      </c>
      <c r="D1137" s="40"/>
      <c r="E1137" s="42" t="s">
        <v>5494</v>
      </c>
      <c r="F1137" s="42" t="s">
        <v>89</v>
      </c>
      <c r="G1137" s="42" t="s">
        <v>208</v>
      </c>
      <c r="H1137" s="42" t="s">
        <v>91</v>
      </c>
      <c r="I1137" s="42" t="s">
        <v>92</v>
      </c>
      <c r="J1137" s="40" t="s">
        <v>106</v>
      </c>
      <c r="K1137" s="43">
        <v>24335</v>
      </c>
      <c r="L1137" s="43">
        <v>33305</v>
      </c>
      <c r="M1137" s="40">
        <v>30</v>
      </c>
      <c r="N1137" s="40" t="s">
        <v>209</v>
      </c>
      <c r="O1137" s="33" t="s">
        <v>89</v>
      </c>
      <c r="P1137" s="34" t="e">
        <f>CONCATENATE([1]!Tabela_FREQUENCIA_05_01_12[[#This Row],[QUANTITATIVO]]," - ",[1]!Tabela_FREQUENCIA_05_01_12[[#This Row],[GERÊNCIA]])</f>
        <v>#REF!</v>
      </c>
      <c r="Q1137" s="40">
        <v>147</v>
      </c>
      <c r="R1137" s="40" t="s">
        <v>5495</v>
      </c>
      <c r="S1137" s="44">
        <v>9348856804</v>
      </c>
      <c r="T1137" s="45">
        <v>24521211</v>
      </c>
      <c r="U1137" s="46">
        <v>962349076</v>
      </c>
      <c r="V1137" s="42" t="s">
        <v>5496</v>
      </c>
      <c r="W1137" s="42" t="s">
        <v>2049</v>
      </c>
      <c r="X1137" s="42" t="s">
        <v>64</v>
      </c>
      <c r="Y1137" s="47">
        <v>7063160</v>
      </c>
    </row>
    <row r="1138" spans="1:25" ht="120" x14ac:dyDescent="0.25">
      <c r="A1138" s="28">
        <v>16504800</v>
      </c>
      <c r="B1138" s="29" t="s">
        <v>52</v>
      </c>
      <c r="C1138" s="30" t="s">
        <v>5497</v>
      </c>
      <c r="D1138" s="29" t="s">
        <v>49</v>
      </c>
      <c r="E1138" s="31" t="s">
        <v>5498</v>
      </c>
      <c r="F1138" s="31" t="s">
        <v>220</v>
      </c>
      <c r="G1138" s="31" t="s">
        <v>604</v>
      </c>
      <c r="H1138" s="31" t="s">
        <v>605</v>
      </c>
      <c r="I1138" s="31" t="s">
        <v>69</v>
      </c>
      <c r="J1138" s="29" t="s">
        <v>43</v>
      </c>
      <c r="K1138" s="32">
        <v>25779</v>
      </c>
      <c r="L1138" s="32">
        <v>41988</v>
      </c>
      <c r="M1138" s="29">
        <v>30</v>
      </c>
      <c r="N1138" s="29" t="s">
        <v>161</v>
      </c>
      <c r="O1138" s="33" t="s">
        <v>220</v>
      </c>
      <c r="P1138" s="34" t="e">
        <f>CONCATENATE([1]!Tabela_FREQUENCIA_05_01_12[[#This Row],[QUANTITATIVO]]," - ",[1]!Tabela_FREQUENCIA_05_01_12[[#This Row],[GERÊNCIA]])</f>
        <v>#REF!</v>
      </c>
      <c r="Q1138" s="29">
        <v>118</v>
      </c>
      <c r="R1138" s="29" t="s">
        <v>5499</v>
      </c>
      <c r="S1138" s="35">
        <v>6692549833</v>
      </c>
      <c r="T1138" s="36">
        <v>24529482</v>
      </c>
      <c r="U1138" s="37">
        <v>991934726</v>
      </c>
      <c r="V1138" s="31" t="s">
        <v>5500</v>
      </c>
      <c r="W1138" s="31" t="s">
        <v>63</v>
      </c>
      <c r="X1138" s="31" t="s">
        <v>64</v>
      </c>
      <c r="Y1138" s="38">
        <v>7054030</v>
      </c>
    </row>
    <row r="1139" spans="1:25" ht="90" x14ac:dyDescent="0.25">
      <c r="A1139" s="39">
        <v>9638234</v>
      </c>
      <c r="B1139" s="40" t="s">
        <v>66</v>
      </c>
      <c r="C1139" s="41" t="s">
        <v>5501</v>
      </c>
      <c r="D1139" s="40"/>
      <c r="E1139" s="42" t="s">
        <v>5502</v>
      </c>
      <c r="F1139" s="42" t="s">
        <v>89</v>
      </c>
      <c r="G1139" s="42" t="s">
        <v>1209</v>
      </c>
      <c r="H1139" s="42" t="s">
        <v>1209</v>
      </c>
      <c r="I1139" s="42" t="s">
        <v>80</v>
      </c>
      <c r="J1139" s="40" t="s">
        <v>137</v>
      </c>
      <c r="K1139" s="43">
        <v>24571</v>
      </c>
      <c r="L1139" s="43">
        <v>35213</v>
      </c>
      <c r="M1139" s="40">
        <v>30</v>
      </c>
      <c r="N1139" s="40" t="s">
        <v>93</v>
      </c>
      <c r="O1139" s="33" t="s">
        <v>89</v>
      </c>
      <c r="P1139" s="34" t="e">
        <f>CONCATENATE([1]!Tabela_FREQUENCIA_05_01_12[[#This Row],[QUANTITATIVO]]," - ",[1]!Tabela_FREQUENCIA_05_01_12[[#This Row],[GERÊNCIA]])</f>
        <v>#REF!</v>
      </c>
      <c r="Q1139" s="40">
        <v>649</v>
      </c>
      <c r="R1139" s="40" t="s">
        <v>5503</v>
      </c>
      <c r="S1139" s="44">
        <v>6631063892</v>
      </c>
      <c r="T1139" s="45">
        <v>49634075</v>
      </c>
      <c r="U1139" s="46">
        <v>999526683</v>
      </c>
      <c r="V1139" s="42" t="s">
        <v>5504</v>
      </c>
      <c r="W1139" s="42" t="s">
        <v>1639</v>
      </c>
      <c r="X1139" s="42" t="s">
        <v>64</v>
      </c>
      <c r="Y1139" s="47">
        <v>7191210</v>
      </c>
    </row>
    <row r="1140" spans="1:25" ht="75" x14ac:dyDescent="0.25">
      <c r="A1140" s="28">
        <v>9497419</v>
      </c>
      <c r="B1140" s="29" t="s">
        <v>52</v>
      </c>
      <c r="C1140" s="30" t="s">
        <v>5505</v>
      </c>
      <c r="D1140" s="29"/>
      <c r="E1140" s="31" t="s">
        <v>5506</v>
      </c>
      <c r="F1140" s="31" t="s">
        <v>56</v>
      </c>
      <c r="G1140" s="31" t="s">
        <v>136</v>
      </c>
      <c r="H1140" s="31" t="s">
        <v>114</v>
      </c>
      <c r="I1140" s="31" t="s">
        <v>115</v>
      </c>
      <c r="J1140" s="29" t="s">
        <v>43</v>
      </c>
      <c r="K1140" s="32">
        <v>25425</v>
      </c>
      <c r="L1140" s="32">
        <v>34598</v>
      </c>
      <c r="M1140" s="29">
        <v>30</v>
      </c>
      <c r="N1140" s="29" t="s">
        <v>254</v>
      </c>
      <c r="O1140" s="33" t="s">
        <v>56</v>
      </c>
      <c r="P1140" s="34" t="e">
        <f>CONCATENATE([1]!Tabela_FREQUENCIA_05_01_12[[#This Row],[QUANTITATIVO]]," - ",[1]!Tabela_FREQUENCIA_05_01_12[[#This Row],[GERÊNCIA]])</f>
        <v>#REF!</v>
      </c>
      <c r="Q1140" s="29">
        <v>460</v>
      </c>
      <c r="R1140" s="29" t="s">
        <v>5507</v>
      </c>
      <c r="S1140" s="35">
        <v>9507948805</v>
      </c>
      <c r="T1140" s="36">
        <v>23586116</v>
      </c>
      <c r="U1140" s="37">
        <v>981671051</v>
      </c>
      <c r="V1140" s="31" t="s">
        <v>5508</v>
      </c>
      <c r="W1140" s="31" t="s">
        <v>63</v>
      </c>
      <c r="X1140" s="31" t="s">
        <v>64</v>
      </c>
      <c r="Y1140" s="38">
        <v>7050001</v>
      </c>
    </row>
    <row r="1141" spans="1:25" ht="105" x14ac:dyDescent="0.25">
      <c r="A1141" s="59">
        <v>10240603</v>
      </c>
      <c r="B1141" s="60" t="s">
        <v>52</v>
      </c>
      <c r="C1141" s="61" t="s">
        <v>5509</v>
      </c>
      <c r="D1141" s="60" t="s">
        <v>206</v>
      </c>
      <c r="E1141" s="62" t="s">
        <v>5510</v>
      </c>
      <c r="F1141" s="62" t="s">
        <v>89</v>
      </c>
      <c r="G1141" s="62" t="s">
        <v>851</v>
      </c>
      <c r="H1141" s="62" t="s">
        <v>91</v>
      </c>
      <c r="I1141" s="62" t="s">
        <v>92</v>
      </c>
      <c r="J1141" s="60" t="s">
        <v>137</v>
      </c>
      <c r="K1141" s="63">
        <v>23724</v>
      </c>
      <c r="L1141" s="63">
        <v>35123</v>
      </c>
      <c r="M1141" s="60">
        <v>30</v>
      </c>
      <c r="N1141" s="60" t="s">
        <v>294</v>
      </c>
      <c r="O1141" s="62" t="s">
        <v>426</v>
      </c>
      <c r="P1141" s="64" t="e">
        <f>CONCATENATE([1]!Tabela_FREQUENCIA_05_01_12[[#This Row],[QUANTITATIVO]]," - ",[1]!Tabela_FREQUENCIA_05_01_12[[#This Row],[GERÊNCIA]])</f>
        <v>#REF!</v>
      </c>
      <c r="Q1141" s="60">
        <v>559</v>
      </c>
      <c r="R1141" s="60" t="s">
        <v>5511</v>
      </c>
      <c r="S1141" s="65">
        <v>10869674889</v>
      </c>
      <c r="T1141" s="66">
        <v>29374909</v>
      </c>
      <c r="U1141" s="67" t="s">
        <v>5512</v>
      </c>
      <c r="V1141" s="62" t="s">
        <v>5513</v>
      </c>
      <c r="W1141" s="62" t="s">
        <v>156</v>
      </c>
      <c r="X1141" s="62" t="s">
        <v>64</v>
      </c>
      <c r="Y1141" s="68">
        <v>7000162</v>
      </c>
    </row>
    <row r="1142" spans="1:25" ht="90" x14ac:dyDescent="0.25">
      <c r="A1142" s="28">
        <v>9486203</v>
      </c>
      <c r="B1142" s="29" t="s">
        <v>52</v>
      </c>
      <c r="C1142" s="30" t="s">
        <v>5514</v>
      </c>
      <c r="D1142" s="29" t="s">
        <v>121</v>
      </c>
      <c r="E1142" s="31" t="s">
        <v>5515</v>
      </c>
      <c r="F1142" s="31" t="s">
        <v>56</v>
      </c>
      <c r="G1142" s="31" t="s">
        <v>909</v>
      </c>
      <c r="H1142" s="31" t="s">
        <v>393</v>
      </c>
      <c r="I1142" s="31" t="s">
        <v>69</v>
      </c>
      <c r="J1142" s="29" t="s">
        <v>43</v>
      </c>
      <c r="K1142" s="32">
        <v>26417</v>
      </c>
      <c r="L1142" s="32">
        <v>34596</v>
      </c>
      <c r="M1142" s="29">
        <v>30</v>
      </c>
      <c r="N1142" s="29" t="s">
        <v>93</v>
      </c>
      <c r="O1142" s="33" t="s">
        <v>56</v>
      </c>
      <c r="P1142" s="34" t="e">
        <f>CONCATENATE([1]!Tabela_FREQUENCIA_05_01_12[[#This Row],[QUANTITATIVO]]," - ",[1]!Tabela_FREQUENCIA_05_01_12[[#This Row],[GERÊNCIA]])</f>
        <v>#REF!</v>
      </c>
      <c r="Q1142" s="29">
        <v>130</v>
      </c>
      <c r="R1142" s="29" t="s">
        <v>5516</v>
      </c>
      <c r="S1142" s="35">
        <v>17460180890</v>
      </c>
      <c r="T1142" s="36"/>
      <c r="U1142" s="37">
        <v>962680321</v>
      </c>
      <c r="V1142" s="31" t="s">
        <v>5517</v>
      </c>
      <c r="W1142" s="31" t="s">
        <v>96</v>
      </c>
      <c r="X1142" s="31" t="s">
        <v>64</v>
      </c>
      <c r="Y1142" s="38">
        <v>7062125</v>
      </c>
    </row>
    <row r="1143" spans="1:25" ht="120" x14ac:dyDescent="0.25">
      <c r="A1143" s="48">
        <v>8507107</v>
      </c>
      <c r="B1143" s="49" t="s">
        <v>38</v>
      </c>
      <c r="C1143" s="50" t="s">
        <v>5518</v>
      </c>
      <c r="D1143" s="49"/>
      <c r="E1143" s="51" t="s">
        <v>5519</v>
      </c>
      <c r="F1143" s="51" t="s">
        <v>229</v>
      </c>
      <c r="G1143" s="51"/>
      <c r="H1143" s="51" t="s">
        <v>124</v>
      </c>
      <c r="I1143" s="51" t="s">
        <v>80</v>
      </c>
      <c r="J1143" s="49" t="s">
        <v>137</v>
      </c>
      <c r="K1143" s="52">
        <v>24837</v>
      </c>
      <c r="L1143" s="52">
        <v>36168</v>
      </c>
      <c r="M1143" s="49">
        <v>30</v>
      </c>
      <c r="N1143" s="49" t="s">
        <v>2381</v>
      </c>
      <c r="O1143" s="51" t="s">
        <v>1680</v>
      </c>
      <c r="P1143" s="53" t="e">
        <f>CONCATENATE([1]!Tabela_FREQUENCIA_05_01_12[[#This Row],[QUANTITATIVO]]," - ",[1]!Tabela_FREQUENCIA_05_01_12[[#This Row],[GERÊNCIA]])</f>
        <v>#REF!</v>
      </c>
      <c r="Q1143" s="49">
        <v>698</v>
      </c>
      <c r="R1143" s="49" t="s">
        <v>5520</v>
      </c>
      <c r="S1143" s="54">
        <v>6143063885</v>
      </c>
      <c r="T1143" s="55">
        <v>36572452</v>
      </c>
      <c r="U1143" s="56"/>
      <c r="V1143" s="51" t="s">
        <v>5521</v>
      </c>
      <c r="W1143" s="51" t="s">
        <v>1801</v>
      </c>
      <c r="X1143" s="51" t="s">
        <v>64</v>
      </c>
      <c r="Y1143" s="57">
        <v>7033090</v>
      </c>
    </row>
    <row r="1144" spans="1:25" ht="90" x14ac:dyDescent="0.25">
      <c r="A1144" s="28">
        <v>7210255</v>
      </c>
      <c r="B1144" s="29" t="s">
        <v>52</v>
      </c>
      <c r="C1144" s="30" t="s">
        <v>5522</v>
      </c>
      <c r="D1144" s="29" t="s">
        <v>66</v>
      </c>
      <c r="E1144" s="31" t="s">
        <v>5523</v>
      </c>
      <c r="F1144" s="31" t="s">
        <v>1138</v>
      </c>
      <c r="G1144" s="31" t="s">
        <v>544</v>
      </c>
      <c r="H1144" s="31" t="s">
        <v>544</v>
      </c>
      <c r="I1144" s="31" t="s">
        <v>115</v>
      </c>
      <c r="J1144" s="29" t="s">
        <v>137</v>
      </c>
      <c r="K1144" s="32">
        <v>22739</v>
      </c>
      <c r="L1144" s="32">
        <v>40548</v>
      </c>
      <c r="M1144" s="29">
        <v>30</v>
      </c>
      <c r="N1144" s="29" t="s">
        <v>2958</v>
      </c>
      <c r="O1144" s="33" t="s">
        <v>1138</v>
      </c>
      <c r="P1144" s="34" t="e">
        <f>CONCATENATE([1]!Tabela_FREQUENCIA_05_01_12[[#This Row],[QUANTITATIVO]]," - ",[1]!Tabela_FREQUENCIA_05_01_12[[#This Row],[GERÊNCIA]])</f>
        <v>#REF!</v>
      </c>
      <c r="Q1144" s="29">
        <v>1080</v>
      </c>
      <c r="R1144" s="29" t="s">
        <v>5524</v>
      </c>
      <c r="S1144" s="35">
        <v>4201971848</v>
      </c>
      <c r="T1144" s="36">
        <v>46043657</v>
      </c>
      <c r="U1144" s="37">
        <v>996375410</v>
      </c>
      <c r="V1144" s="31" t="s">
        <v>5525</v>
      </c>
      <c r="W1144" s="31" t="s">
        <v>5526</v>
      </c>
      <c r="X1144" s="31" t="s">
        <v>48</v>
      </c>
      <c r="Y1144" s="38">
        <v>7600000</v>
      </c>
    </row>
    <row r="1145" spans="1:25" ht="90" x14ac:dyDescent="0.25">
      <c r="A1145" s="39">
        <v>7156546</v>
      </c>
      <c r="B1145" s="40" t="s">
        <v>38</v>
      </c>
      <c r="C1145" s="41" t="s">
        <v>5527</v>
      </c>
      <c r="D1145" s="40"/>
      <c r="E1145" s="42" t="s">
        <v>5528</v>
      </c>
      <c r="F1145" s="42" t="s">
        <v>229</v>
      </c>
      <c r="G1145" s="42" t="s">
        <v>171</v>
      </c>
      <c r="H1145" s="42" t="s">
        <v>171</v>
      </c>
      <c r="I1145" s="42" t="s">
        <v>80</v>
      </c>
      <c r="J1145" s="40" t="s">
        <v>137</v>
      </c>
      <c r="K1145" s="43">
        <v>23647</v>
      </c>
      <c r="L1145" s="43">
        <v>35482</v>
      </c>
      <c r="M1145" s="40">
        <v>30</v>
      </c>
      <c r="N1145" s="40" t="s">
        <v>81</v>
      </c>
      <c r="O1145" s="33" t="s">
        <v>229</v>
      </c>
      <c r="P1145" s="34" t="e">
        <f>CONCATENATE([1]!Tabela_FREQUENCIA_05_01_12[[#This Row],[QUANTITATIVO]]," - ",[1]!Tabela_FREQUENCIA_05_01_12[[#This Row],[GERÊNCIA]])</f>
        <v>#REF!</v>
      </c>
      <c r="Q1145" s="40">
        <v>40</v>
      </c>
      <c r="R1145" s="40" t="s">
        <v>5529</v>
      </c>
      <c r="S1145" s="44">
        <v>8690495851</v>
      </c>
      <c r="T1145" s="45">
        <v>38950071</v>
      </c>
      <c r="U1145" s="46">
        <v>965693697</v>
      </c>
      <c r="V1145" s="42" t="s">
        <v>5530</v>
      </c>
      <c r="W1145" s="42" t="s">
        <v>1060</v>
      </c>
      <c r="X1145" s="42" t="s">
        <v>142</v>
      </c>
      <c r="Y1145" s="47">
        <v>2277110</v>
      </c>
    </row>
    <row r="1146" spans="1:25" ht="135" x14ac:dyDescent="0.25">
      <c r="A1146" s="205">
        <v>10507309</v>
      </c>
      <c r="B1146" s="158" t="s">
        <v>66</v>
      </c>
      <c r="C1146" s="159" t="s">
        <v>5531</v>
      </c>
      <c r="D1146" s="158" t="s">
        <v>121</v>
      </c>
      <c r="E1146" s="160" t="s">
        <v>5532</v>
      </c>
      <c r="F1146" s="160" t="s">
        <v>103</v>
      </c>
      <c r="G1146" s="160" t="s">
        <v>4555</v>
      </c>
      <c r="H1146" s="160" t="s">
        <v>124</v>
      </c>
      <c r="I1146" s="160" t="s">
        <v>80</v>
      </c>
      <c r="J1146" s="158" t="s">
        <v>137</v>
      </c>
      <c r="K1146" s="161">
        <v>19327</v>
      </c>
      <c r="L1146" s="161">
        <v>35565</v>
      </c>
      <c r="M1146" s="158">
        <v>30</v>
      </c>
      <c r="N1146" s="158" t="s">
        <v>81</v>
      </c>
      <c r="O1146" s="160" t="s">
        <v>5533</v>
      </c>
      <c r="P1146" s="162" t="e">
        <f>CONCATENATE([1]!Tabela_FREQUENCIA_05_01_12[[#This Row],[QUANTITATIVO]]," - ",[1]!Tabela_FREQUENCIA_05_01_12[[#This Row],[GERÊNCIA]])</f>
        <v>#REF!</v>
      </c>
      <c r="Q1146" s="158">
        <v>25</v>
      </c>
      <c r="R1146" s="158" t="s">
        <v>5534</v>
      </c>
      <c r="S1146" s="163">
        <v>31641806915</v>
      </c>
      <c r="T1146" s="164">
        <v>27818539</v>
      </c>
      <c r="U1146" s="165">
        <v>988717757</v>
      </c>
      <c r="V1146" s="160" t="s">
        <v>5535</v>
      </c>
      <c r="W1146" s="160" t="s">
        <v>5536</v>
      </c>
      <c r="X1146" s="160" t="s">
        <v>142</v>
      </c>
      <c r="Y1146" s="166">
        <v>3365110</v>
      </c>
    </row>
    <row r="1147" spans="1:25" ht="75" x14ac:dyDescent="0.25">
      <c r="A1147" s="39">
        <v>10456508</v>
      </c>
      <c r="B1147" s="40" t="s">
        <v>66</v>
      </c>
      <c r="C1147" s="41" t="s">
        <v>5537</v>
      </c>
      <c r="D1147" s="40">
        <v>7</v>
      </c>
      <c r="E1147" s="42" t="s">
        <v>5538</v>
      </c>
      <c r="F1147" s="42" t="s">
        <v>89</v>
      </c>
      <c r="G1147" s="42" t="s">
        <v>944</v>
      </c>
      <c r="H1147" s="42" t="s">
        <v>1362</v>
      </c>
      <c r="I1147" s="42" t="s">
        <v>92</v>
      </c>
      <c r="J1147" s="40" t="s">
        <v>43</v>
      </c>
      <c r="K1147" s="43">
        <v>23140</v>
      </c>
      <c r="L1147" s="43">
        <v>35486</v>
      </c>
      <c r="M1147" s="40">
        <v>30</v>
      </c>
      <c r="N1147" s="40" t="s">
        <v>405</v>
      </c>
      <c r="O1147" s="33" t="s">
        <v>89</v>
      </c>
      <c r="P1147" s="34" t="e">
        <f>CONCATENATE([1]!Tabela_FREQUENCIA_05_01_12[[#This Row],[QUANTITATIVO]]," - ",[1]!Tabela_FREQUENCIA_05_01_12[[#This Row],[GERÊNCIA]])</f>
        <v>#REF!</v>
      </c>
      <c r="Q1147" s="40">
        <v>188</v>
      </c>
      <c r="R1147" s="40" t="s">
        <v>5539</v>
      </c>
      <c r="S1147" s="44">
        <v>7386831838</v>
      </c>
      <c r="T1147" s="45">
        <v>24142755</v>
      </c>
      <c r="U1147" s="46">
        <v>996708840</v>
      </c>
      <c r="V1147" s="42" t="s">
        <v>5540</v>
      </c>
      <c r="W1147" s="42" t="s">
        <v>499</v>
      </c>
      <c r="X1147" s="42" t="s">
        <v>64</v>
      </c>
      <c r="Y1147" s="47">
        <v>7051020</v>
      </c>
    </row>
    <row r="1148" spans="1:25" ht="75" x14ac:dyDescent="0.25">
      <c r="A1148" s="28">
        <v>9422535</v>
      </c>
      <c r="B1148" s="29" t="s">
        <v>52</v>
      </c>
      <c r="C1148" s="30" t="s">
        <v>5541</v>
      </c>
      <c r="D1148" s="29" t="s">
        <v>49</v>
      </c>
      <c r="E1148" s="31" t="s">
        <v>5542</v>
      </c>
      <c r="F1148" s="31" t="s">
        <v>56</v>
      </c>
      <c r="G1148" s="31" t="s">
        <v>3364</v>
      </c>
      <c r="H1148" s="31" t="s">
        <v>5543</v>
      </c>
      <c r="I1148" s="31" t="s">
        <v>42</v>
      </c>
      <c r="J1148" s="29" t="s">
        <v>43</v>
      </c>
      <c r="K1148" s="32">
        <v>23995</v>
      </c>
      <c r="L1148" s="32">
        <v>34505</v>
      </c>
      <c r="M1148" s="29">
        <v>30</v>
      </c>
      <c r="N1148" s="29" t="s">
        <v>161</v>
      </c>
      <c r="O1148" s="33" t="s">
        <v>56</v>
      </c>
      <c r="P1148" s="34" t="e">
        <f>CONCATENATE([1]!Tabela_FREQUENCIA_05_01_12[[#This Row],[QUANTITATIVO]]," - ",[1]!Tabela_FREQUENCIA_05_01_12[[#This Row],[GERÊNCIA]])</f>
        <v>#REF!</v>
      </c>
      <c r="Q1148" s="29">
        <v>823</v>
      </c>
      <c r="R1148" s="29" t="s">
        <v>5544</v>
      </c>
      <c r="S1148" s="35">
        <v>6680010896</v>
      </c>
      <c r="T1148" s="36">
        <v>24804758</v>
      </c>
      <c r="U1148" s="37">
        <v>96697263</v>
      </c>
      <c r="V1148" s="31" t="s">
        <v>5545</v>
      </c>
      <c r="W1148" s="31" t="s">
        <v>5546</v>
      </c>
      <c r="X1148" s="31" t="s">
        <v>64</v>
      </c>
      <c r="Y1148" s="38">
        <v>7260165</v>
      </c>
    </row>
    <row r="1149" spans="1:25" ht="105" x14ac:dyDescent="0.25">
      <c r="A1149" s="39">
        <v>14875111</v>
      </c>
      <c r="B1149" s="40" t="s">
        <v>66</v>
      </c>
      <c r="C1149" s="41" t="s">
        <v>5547</v>
      </c>
      <c r="D1149" s="40" t="s">
        <v>52</v>
      </c>
      <c r="E1149" s="42" t="s">
        <v>5548</v>
      </c>
      <c r="F1149" s="42" t="s">
        <v>220</v>
      </c>
      <c r="G1149" s="42" t="s">
        <v>1336</v>
      </c>
      <c r="H1149" s="42" t="s">
        <v>171</v>
      </c>
      <c r="I1149" s="42" t="s">
        <v>80</v>
      </c>
      <c r="J1149" s="40" t="s">
        <v>43</v>
      </c>
      <c r="K1149" s="43">
        <v>31219</v>
      </c>
      <c r="L1149" s="43">
        <v>40507</v>
      </c>
      <c r="M1149" s="40">
        <v>30</v>
      </c>
      <c r="N1149" s="40" t="s">
        <v>93</v>
      </c>
      <c r="O1149" s="33" t="s">
        <v>220</v>
      </c>
      <c r="P1149" s="34" t="e">
        <f>CONCATENATE([1]!Tabela_FREQUENCIA_05_01_12[[#This Row],[QUANTITATIVO]]," - ",[1]!Tabela_FREQUENCIA_05_01_12[[#This Row],[GERÊNCIA]])</f>
        <v>#REF!</v>
      </c>
      <c r="Q1149" s="40">
        <v>1020</v>
      </c>
      <c r="R1149" s="40" t="s">
        <v>5549</v>
      </c>
      <c r="S1149" s="44">
        <v>32912351855</v>
      </c>
      <c r="T1149" s="45"/>
      <c r="U1149" s="46">
        <v>967762270</v>
      </c>
      <c r="V1149" s="42" t="s">
        <v>5550</v>
      </c>
      <c r="W1149" s="42" t="s">
        <v>63</v>
      </c>
      <c r="X1149" s="42" t="s">
        <v>64</v>
      </c>
      <c r="Y1149" s="47">
        <v>7054000</v>
      </c>
    </row>
    <row r="1150" spans="1:25" ht="75" x14ac:dyDescent="0.25">
      <c r="A1150" s="28">
        <v>10339188</v>
      </c>
      <c r="B1150" s="29" t="s">
        <v>66</v>
      </c>
      <c r="C1150" s="30" t="s">
        <v>5551</v>
      </c>
      <c r="D1150" s="29"/>
      <c r="E1150" s="31" t="s">
        <v>5552</v>
      </c>
      <c r="F1150" s="31" t="s">
        <v>103</v>
      </c>
      <c r="G1150" s="31" t="s">
        <v>447</v>
      </c>
      <c r="H1150" s="31" t="s">
        <v>124</v>
      </c>
      <c r="I1150" s="31" t="s">
        <v>115</v>
      </c>
      <c r="J1150" s="29" t="s">
        <v>137</v>
      </c>
      <c r="K1150" s="32">
        <v>24528</v>
      </c>
      <c r="L1150" s="32">
        <v>35339</v>
      </c>
      <c r="M1150" s="29">
        <v>30</v>
      </c>
      <c r="N1150" s="29" t="s">
        <v>60</v>
      </c>
      <c r="O1150" s="33" t="s">
        <v>103</v>
      </c>
      <c r="P1150" s="34" t="e">
        <f>CONCATENATE([1]!Tabela_FREQUENCIA_05_01_12[[#This Row],[QUANTITATIVO]]," - ",[1]!Tabela_FREQUENCIA_05_01_12[[#This Row],[GERÊNCIA]])</f>
        <v>#REF!</v>
      </c>
      <c r="Q1150" s="29">
        <v>633</v>
      </c>
      <c r="R1150" s="29" t="s">
        <v>5553</v>
      </c>
      <c r="S1150" s="35">
        <v>8777831870</v>
      </c>
      <c r="T1150" s="36">
        <v>34831522</v>
      </c>
      <c r="U1150" s="37">
        <v>970758826</v>
      </c>
      <c r="V1150" s="31" t="s">
        <v>5554</v>
      </c>
      <c r="W1150" s="31" t="s">
        <v>2338</v>
      </c>
      <c r="X1150" s="31" t="s">
        <v>64</v>
      </c>
      <c r="Y1150" s="38">
        <v>7062050</v>
      </c>
    </row>
    <row r="1151" spans="1:25" ht="90" x14ac:dyDescent="0.25">
      <c r="A1151" s="39">
        <v>6993205</v>
      </c>
      <c r="B1151" s="40" t="s">
        <v>66</v>
      </c>
      <c r="C1151" s="41" t="s">
        <v>5555</v>
      </c>
      <c r="D1151" s="40" t="s">
        <v>54</v>
      </c>
      <c r="E1151" s="42" t="s">
        <v>5556</v>
      </c>
      <c r="F1151" s="42" t="s">
        <v>103</v>
      </c>
      <c r="G1151" s="42" t="s">
        <v>944</v>
      </c>
      <c r="H1151" s="42" t="s">
        <v>124</v>
      </c>
      <c r="I1151" s="42" t="s">
        <v>92</v>
      </c>
      <c r="J1151" s="40" t="s">
        <v>106</v>
      </c>
      <c r="K1151" s="43">
        <v>21562</v>
      </c>
      <c r="L1151" s="43">
        <v>32647</v>
      </c>
      <c r="M1151" s="40">
        <v>30</v>
      </c>
      <c r="N1151" s="40" t="s">
        <v>93</v>
      </c>
      <c r="O1151" s="33" t="s">
        <v>103</v>
      </c>
      <c r="P1151" s="34" t="e">
        <f>CONCATENATE([1]!Tabela_FREQUENCIA_05_01_12[[#This Row],[QUANTITATIVO]]," - ",[1]!Tabela_FREQUENCIA_05_01_12[[#This Row],[GERÊNCIA]])</f>
        <v>#REF!</v>
      </c>
      <c r="Q1151" s="40">
        <v>558</v>
      </c>
      <c r="R1151" s="40" t="s">
        <v>5557</v>
      </c>
      <c r="S1151" s="44">
        <v>7395557824</v>
      </c>
      <c r="T1151" s="45">
        <v>24029443</v>
      </c>
      <c r="U1151" s="46">
        <v>998539262</v>
      </c>
      <c r="V1151" s="42" t="s">
        <v>5558</v>
      </c>
      <c r="W1151" s="42" t="s">
        <v>2607</v>
      </c>
      <c r="X1151" s="42" t="s">
        <v>64</v>
      </c>
      <c r="Y1151" s="47">
        <v>7414333</v>
      </c>
    </row>
    <row r="1152" spans="1:25" ht="105" x14ac:dyDescent="0.25">
      <c r="A1152" s="28">
        <v>9053645</v>
      </c>
      <c r="B1152" s="29" t="s">
        <v>66</v>
      </c>
      <c r="C1152" s="30" t="s">
        <v>5559</v>
      </c>
      <c r="D1152" s="29" t="s">
        <v>54</v>
      </c>
      <c r="E1152" s="31" t="s">
        <v>5560</v>
      </c>
      <c r="F1152" s="31" t="s">
        <v>330</v>
      </c>
      <c r="G1152" s="31" t="s">
        <v>376</v>
      </c>
      <c r="H1152" s="31" t="s">
        <v>283</v>
      </c>
      <c r="I1152" s="31" t="s">
        <v>115</v>
      </c>
      <c r="J1152" s="29" t="s">
        <v>137</v>
      </c>
      <c r="K1152" s="32">
        <v>27205</v>
      </c>
      <c r="L1152" s="32">
        <v>36385</v>
      </c>
      <c r="M1152" s="29">
        <v>20</v>
      </c>
      <c r="N1152" s="29" t="s">
        <v>744</v>
      </c>
      <c r="O1152" s="33" t="s">
        <v>330</v>
      </c>
      <c r="P1152" s="34" t="e">
        <f>CONCATENATE([1]!Tabela_FREQUENCIA_05_01_12[[#This Row],[QUANTITATIVO]]," - ",[1]!Tabela_FREQUENCIA_05_01_12[[#This Row],[GERÊNCIA]])</f>
        <v>#REF!</v>
      </c>
      <c r="Q1152" s="29">
        <v>436</v>
      </c>
      <c r="R1152" s="29" t="s">
        <v>5561</v>
      </c>
      <c r="S1152" s="35">
        <v>19343708866</v>
      </c>
      <c r="T1152" s="36"/>
      <c r="U1152" s="37" t="s">
        <v>5562</v>
      </c>
      <c r="V1152" s="31" t="s">
        <v>5563</v>
      </c>
      <c r="W1152" s="31" t="s">
        <v>693</v>
      </c>
      <c r="X1152" s="31" t="s">
        <v>64</v>
      </c>
      <c r="Y1152" s="38">
        <v>7190068</v>
      </c>
    </row>
    <row r="1153" spans="1:25" ht="75" x14ac:dyDescent="0.25">
      <c r="A1153" s="39">
        <v>9497390</v>
      </c>
      <c r="B1153" s="40" t="s">
        <v>52</v>
      </c>
      <c r="C1153" s="41" t="s">
        <v>5564</v>
      </c>
      <c r="D1153" s="40" t="s">
        <v>76</v>
      </c>
      <c r="E1153" s="42" t="s">
        <v>5565</v>
      </c>
      <c r="F1153" s="42" t="s">
        <v>56</v>
      </c>
      <c r="G1153" s="42" t="s">
        <v>350</v>
      </c>
      <c r="H1153" s="42" t="s">
        <v>350</v>
      </c>
      <c r="I1153" s="42" t="s">
        <v>167</v>
      </c>
      <c r="J1153" s="40" t="s">
        <v>43</v>
      </c>
      <c r="K1153" s="43">
        <v>26648</v>
      </c>
      <c r="L1153" s="43">
        <v>34586</v>
      </c>
      <c r="M1153" s="40">
        <v>30</v>
      </c>
      <c r="N1153" s="40" t="s">
        <v>508</v>
      </c>
      <c r="O1153" s="33" t="s">
        <v>56</v>
      </c>
      <c r="P1153" s="34" t="e">
        <f>CONCATENATE([1]!Tabela_FREQUENCIA_05_01_12[[#This Row],[QUANTITATIVO]]," - ",[1]!Tabela_FREQUENCIA_05_01_12[[#This Row],[GERÊNCIA]])</f>
        <v>#REF!</v>
      </c>
      <c r="Q1153" s="40">
        <v>450</v>
      </c>
      <c r="R1153" s="40" t="s">
        <v>5566</v>
      </c>
      <c r="S1153" s="44">
        <v>18584303804</v>
      </c>
      <c r="T1153" s="45"/>
      <c r="U1153" s="46">
        <v>967475937</v>
      </c>
      <c r="V1153" s="42" t="s">
        <v>5567</v>
      </c>
      <c r="W1153" s="42" t="s">
        <v>5568</v>
      </c>
      <c r="X1153" s="42" t="s">
        <v>64</v>
      </c>
      <c r="Y1153" s="47">
        <v>7051230</v>
      </c>
    </row>
    <row r="1154" spans="1:25" ht="105" x14ac:dyDescent="0.25">
      <c r="A1154" s="28">
        <v>11300036</v>
      </c>
      <c r="B1154" s="29" t="s">
        <v>175</v>
      </c>
      <c r="C1154" s="30" t="s">
        <v>5569</v>
      </c>
      <c r="D1154" s="29" t="s">
        <v>38</v>
      </c>
      <c r="E1154" s="31" t="s">
        <v>5570</v>
      </c>
      <c r="F1154" s="31" t="s">
        <v>78</v>
      </c>
      <c r="G1154" s="31" t="s">
        <v>79</v>
      </c>
      <c r="H1154" s="31" t="s">
        <v>79</v>
      </c>
      <c r="I1154" s="31" t="s">
        <v>80</v>
      </c>
      <c r="J1154" s="29" t="s">
        <v>43</v>
      </c>
      <c r="K1154" s="32">
        <v>22936</v>
      </c>
      <c r="L1154" s="32">
        <v>41520</v>
      </c>
      <c r="M1154" s="29">
        <v>30</v>
      </c>
      <c r="N1154" s="29" t="s">
        <v>294</v>
      </c>
      <c r="O1154" s="33" t="s">
        <v>78</v>
      </c>
      <c r="P1154" s="34" t="e">
        <f>CONCATENATE([1]!Tabela_FREQUENCIA_05_01_12[[#This Row],[QUANTITATIVO]]," - ",[1]!Tabela_FREQUENCIA_05_01_12[[#This Row],[GERÊNCIA]])</f>
        <v>#REF!</v>
      </c>
      <c r="Q1154" s="29">
        <v>206</v>
      </c>
      <c r="R1154" s="29" t="s">
        <v>5571</v>
      </c>
      <c r="S1154" s="35">
        <v>7567291819</v>
      </c>
      <c r="T1154" s="36">
        <v>39726560</v>
      </c>
      <c r="U1154" s="37">
        <v>994201084</v>
      </c>
      <c r="V1154" s="31" t="s">
        <v>5572</v>
      </c>
      <c r="W1154" s="31" t="s">
        <v>5573</v>
      </c>
      <c r="X1154" s="31" t="s">
        <v>5574</v>
      </c>
      <c r="Y1154" s="38">
        <v>2977300</v>
      </c>
    </row>
    <row r="1155" spans="1:25" ht="90" x14ac:dyDescent="0.25">
      <c r="A1155" s="39">
        <v>14889006</v>
      </c>
      <c r="B1155" s="40" t="s">
        <v>52</v>
      </c>
      <c r="C1155" s="41" t="s">
        <v>5575</v>
      </c>
      <c r="D1155" s="40" t="s">
        <v>52</v>
      </c>
      <c r="E1155" s="42" t="s">
        <v>5576</v>
      </c>
      <c r="F1155" s="42" t="s">
        <v>89</v>
      </c>
      <c r="G1155" s="42" t="s">
        <v>2334</v>
      </c>
      <c r="H1155" s="42" t="s">
        <v>2335</v>
      </c>
      <c r="I1155" s="42" t="s">
        <v>59</v>
      </c>
      <c r="J1155" s="40" t="s">
        <v>43</v>
      </c>
      <c r="K1155" s="43">
        <v>24241</v>
      </c>
      <c r="L1155" s="43">
        <v>40399</v>
      </c>
      <c r="M1155" s="40">
        <v>30</v>
      </c>
      <c r="N1155" s="40" t="s">
        <v>871</v>
      </c>
      <c r="O1155" s="33" t="s">
        <v>89</v>
      </c>
      <c r="P1155" s="34" t="e">
        <f>CONCATENATE([1]!Tabela_FREQUENCIA_05_01_12[[#This Row],[QUANTITATIVO]]," - ",[1]!Tabela_FREQUENCIA_05_01_12[[#This Row],[GERÊNCIA]])</f>
        <v>#REF!</v>
      </c>
      <c r="Q1155" s="40">
        <v>870</v>
      </c>
      <c r="R1155" s="40" t="s">
        <v>5577</v>
      </c>
      <c r="S1155" s="44">
        <v>8468833843</v>
      </c>
      <c r="T1155" s="45"/>
      <c r="U1155" s="46">
        <v>972171228</v>
      </c>
      <c r="V1155" s="42" t="s">
        <v>5578</v>
      </c>
      <c r="W1155" s="42" t="s">
        <v>693</v>
      </c>
      <c r="X1155" s="42" t="s">
        <v>64</v>
      </c>
      <c r="Y1155" s="47">
        <v>7190068</v>
      </c>
    </row>
    <row r="1156" spans="1:25" ht="90" x14ac:dyDescent="0.25">
      <c r="A1156" s="28">
        <v>13094350</v>
      </c>
      <c r="B1156" s="29" t="s">
        <v>66</v>
      </c>
      <c r="C1156" s="30" t="s">
        <v>5579</v>
      </c>
      <c r="D1156" s="29" t="s">
        <v>66</v>
      </c>
      <c r="E1156" s="31" t="s">
        <v>5580</v>
      </c>
      <c r="F1156" s="31" t="s">
        <v>89</v>
      </c>
      <c r="G1156" s="31" t="s">
        <v>851</v>
      </c>
      <c r="H1156" s="31" t="s">
        <v>91</v>
      </c>
      <c r="I1156" s="31" t="s">
        <v>92</v>
      </c>
      <c r="J1156" s="29" t="s">
        <v>137</v>
      </c>
      <c r="K1156" s="32">
        <v>29654</v>
      </c>
      <c r="L1156" s="32">
        <v>38854</v>
      </c>
      <c r="M1156" s="29">
        <v>30</v>
      </c>
      <c r="N1156" s="29" t="s">
        <v>93</v>
      </c>
      <c r="O1156" s="33" t="s">
        <v>89</v>
      </c>
      <c r="P1156" s="34" t="e">
        <f>CONCATENATE([1]!Tabela_FREQUENCIA_05_01_12[[#This Row],[QUANTITATIVO]]," - ",[1]!Tabela_FREQUENCIA_05_01_12[[#This Row],[GERÊNCIA]])</f>
        <v>#REF!</v>
      </c>
      <c r="Q1156" s="29">
        <v>514</v>
      </c>
      <c r="R1156" s="29" t="s">
        <v>5581</v>
      </c>
      <c r="S1156" s="35">
        <v>29981848808</v>
      </c>
      <c r="T1156" s="36">
        <v>22423941</v>
      </c>
      <c r="U1156" s="37">
        <v>965409254</v>
      </c>
      <c r="V1156" s="31" t="s">
        <v>5582</v>
      </c>
      <c r="W1156" s="31" t="s">
        <v>693</v>
      </c>
      <c r="X1156" s="31" t="s">
        <v>142</v>
      </c>
      <c r="Y1156" s="38">
        <v>2263030</v>
      </c>
    </row>
    <row r="1157" spans="1:25" ht="135" x14ac:dyDescent="0.25">
      <c r="A1157" s="79">
        <v>9644957</v>
      </c>
      <c r="B1157" s="80" t="s">
        <v>38</v>
      </c>
      <c r="C1157" s="81" t="s">
        <v>5583</v>
      </c>
      <c r="D1157" s="80" t="s">
        <v>36</v>
      </c>
      <c r="E1157" s="82" t="s">
        <v>5584</v>
      </c>
      <c r="F1157" s="82" t="s">
        <v>908</v>
      </c>
      <c r="G1157" s="82" t="s">
        <v>4295</v>
      </c>
      <c r="H1157" s="82" t="s">
        <v>4295</v>
      </c>
      <c r="I1157" s="82" t="s">
        <v>223</v>
      </c>
      <c r="J1157" s="80" t="s">
        <v>137</v>
      </c>
      <c r="K1157" s="83">
        <v>21878</v>
      </c>
      <c r="L1157" s="83">
        <v>37055</v>
      </c>
      <c r="M1157" s="80">
        <v>30</v>
      </c>
      <c r="N1157" s="80" t="s">
        <v>161</v>
      </c>
      <c r="O1157" s="82" t="s">
        <v>4471</v>
      </c>
      <c r="P1157" s="84" t="e">
        <f>CONCATENATE([1]!Tabela_FREQUENCIA_05_01_12[[#This Row],[QUANTITATIVO]]," - ",[1]!Tabela_FREQUENCIA_05_01_12[[#This Row],[GERÊNCIA]])</f>
        <v>#REF!</v>
      </c>
      <c r="Q1157" s="80">
        <v>875</v>
      </c>
      <c r="R1157" s="80" t="s">
        <v>5585</v>
      </c>
      <c r="S1157" s="85">
        <v>4609191806</v>
      </c>
      <c r="T1157" s="86"/>
      <c r="U1157" s="87">
        <v>999506239</v>
      </c>
      <c r="V1157" s="82" t="s">
        <v>5586</v>
      </c>
      <c r="W1157" s="82" t="s">
        <v>5587</v>
      </c>
      <c r="X1157" s="82" t="s">
        <v>48</v>
      </c>
      <c r="Y1157" s="88">
        <v>7600000</v>
      </c>
    </row>
    <row r="1158" spans="1:25" ht="75" x14ac:dyDescent="0.25">
      <c r="A1158" s="28">
        <v>10339863</v>
      </c>
      <c r="B1158" s="29" t="s">
        <v>38</v>
      </c>
      <c r="C1158" s="30" t="s">
        <v>5588</v>
      </c>
      <c r="D1158" s="29" t="s">
        <v>38</v>
      </c>
      <c r="E1158" s="31" t="s">
        <v>5589</v>
      </c>
      <c r="F1158" s="31" t="s">
        <v>89</v>
      </c>
      <c r="G1158" s="31" t="s">
        <v>597</v>
      </c>
      <c r="H1158" s="31" t="s">
        <v>598</v>
      </c>
      <c r="I1158" s="31" t="s">
        <v>59</v>
      </c>
      <c r="J1158" s="29" t="s">
        <v>43</v>
      </c>
      <c r="K1158" s="32">
        <v>21264</v>
      </c>
      <c r="L1158" s="32">
        <v>35703</v>
      </c>
      <c r="M1158" s="29">
        <v>30</v>
      </c>
      <c r="N1158" s="29" t="s">
        <v>93</v>
      </c>
      <c r="O1158" s="33" t="s">
        <v>89</v>
      </c>
      <c r="P1158" s="34" t="e">
        <f>CONCATENATE([1]!Tabela_FREQUENCIA_05_01_12[[#This Row],[QUANTITATIVO]]," - ",[1]!Tabela_FREQUENCIA_05_01_12[[#This Row],[GERÊNCIA]])</f>
        <v>#REF!</v>
      </c>
      <c r="Q1158" s="29">
        <v>499</v>
      </c>
      <c r="R1158" s="29" t="s">
        <v>5590</v>
      </c>
      <c r="S1158" s="35">
        <v>3737379807</v>
      </c>
      <c r="T1158" s="36">
        <v>22062587</v>
      </c>
      <c r="U1158" s="37">
        <v>976953545</v>
      </c>
      <c r="V1158" s="31" t="s">
        <v>5591</v>
      </c>
      <c r="W1158" s="31" t="s">
        <v>1060</v>
      </c>
      <c r="X1158" s="31" t="s">
        <v>142</v>
      </c>
      <c r="Y1158" s="38">
        <v>2262000</v>
      </c>
    </row>
    <row r="1159" spans="1:25" ht="105" x14ac:dyDescent="0.25">
      <c r="A1159" s="59">
        <v>11078704</v>
      </c>
      <c r="B1159" s="60" t="s">
        <v>38</v>
      </c>
      <c r="C1159" s="61" t="s">
        <v>5592</v>
      </c>
      <c r="D1159" s="60" t="s">
        <v>49</v>
      </c>
      <c r="E1159" s="62" t="s">
        <v>5593</v>
      </c>
      <c r="F1159" s="62" t="s">
        <v>89</v>
      </c>
      <c r="G1159" s="62" t="s">
        <v>597</v>
      </c>
      <c r="H1159" s="62" t="s">
        <v>598</v>
      </c>
      <c r="I1159" s="62" t="s">
        <v>59</v>
      </c>
      <c r="J1159" s="60" t="s">
        <v>43</v>
      </c>
      <c r="K1159" s="63">
        <v>22934</v>
      </c>
      <c r="L1159" s="63">
        <v>36399</v>
      </c>
      <c r="M1159" s="60">
        <v>30</v>
      </c>
      <c r="N1159" s="60" t="s">
        <v>81</v>
      </c>
      <c r="O1159" s="62" t="s">
        <v>426</v>
      </c>
      <c r="P1159" s="64" t="e">
        <f>CONCATENATE([1]!Tabela_FREQUENCIA_05_01_12[[#This Row],[QUANTITATIVO]]," - ",[1]!Tabela_FREQUENCIA_05_01_12[[#This Row],[GERÊNCIA]])</f>
        <v>#REF!</v>
      </c>
      <c r="Q1159" s="60">
        <v>422</v>
      </c>
      <c r="R1159" s="60" t="s">
        <v>5594</v>
      </c>
      <c r="S1159" s="65">
        <v>25587668568</v>
      </c>
      <c r="T1159" s="66">
        <v>49646886</v>
      </c>
      <c r="U1159" s="67">
        <v>959943490</v>
      </c>
      <c r="V1159" s="62" t="s">
        <v>5595</v>
      </c>
      <c r="W1159" s="62" t="s">
        <v>164</v>
      </c>
      <c r="X1159" s="62" t="s">
        <v>64</v>
      </c>
      <c r="Y1159" s="68">
        <v>7172140</v>
      </c>
    </row>
    <row r="1160" spans="1:25" ht="90" x14ac:dyDescent="0.25">
      <c r="A1160" s="28">
        <v>8457542</v>
      </c>
      <c r="B1160" s="29" t="s">
        <v>52</v>
      </c>
      <c r="C1160" s="30" t="s">
        <v>5596</v>
      </c>
      <c r="D1160" s="29"/>
      <c r="E1160" s="31" t="s">
        <v>5597</v>
      </c>
      <c r="F1160" s="31" t="s">
        <v>103</v>
      </c>
      <c r="G1160" s="31" t="s">
        <v>492</v>
      </c>
      <c r="H1160" s="31" t="s">
        <v>393</v>
      </c>
      <c r="I1160" s="31" t="s">
        <v>69</v>
      </c>
      <c r="J1160" s="29" t="s">
        <v>137</v>
      </c>
      <c r="K1160" s="32">
        <v>22452</v>
      </c>
      <c r="L1160" s="32">
        <v>33862</v>
      </c>
      <c r="M1160" s="29">
        <v>30</v>
      </c>
      <c r="N1160" s="29" t="s">
        <v>81</v>
      </c>
      <c r="O1160" s="33" t="s">
        <v>103</v>
      </c>
      <c r="P1160" s="34" t="e">
        <f>CONCATENATE([1]!Tabela_FREQUENCIA_05_01_12[[#This Row],[QUANTITATIVO]]," - ",[1]!Tabela_FREQUENCIA_05_01_12[[#This Row],[GERÊNCIA]])</f>
        <v>#REF!</v>
      </c>
      <c r="Q1160" s="29">
        <v>98</v>
      </c>
      <c r="R1160" s="29" t="s">
        <v>5598</v>
      </c>
      <c r="S1160" s="35">
        <v>3706592878</v>
      </c>
      <c r="T1160" s="36">
        <v>22299148</v>
      </c>
      <c r="U1160" s="37">
        <v>987000415</v>
      </c>
      <c r="V1160" s="31" t="s">
        <v>5599</v>
      </c>
      <c r="W1160" s="31" t="s">
        <v>499</v>
      </c>
      <c r="X1160" s="31" t="s">
        <v>64</v>
      </c>
      <c r="Y1160" s="38">
        <v>7051230</v>
      </c>
    </row>
    <row r="1161" spans="1:25" ht="105" x14ac:dyDescent="0.25">
      <c r="A1161" s="58">
        <v>8198949</v>
      </c>
      <c r="B1161" s="49" t="s">
        <v>52</v>
      </c>
      <c r="C1161" s="50" t="s">
        <v>5600</v>
      </c>
      <c r="D1161" s="49" t="s">
        <v>38</v>
      </c>
      <c r="E1161" s="51" t="s">
        <v>5601</v>
      </c>
      <c r="F1161" s="51" t="s">
        <v>56</v>
      </c>
      <c r="G1161" s="51" t="s">
        <v>243</v>
      </c>
      <c r="H1161" s="51" t="s">
        <v>243</v>
      </c>
      <c r="I1161" s="51" t="s">
        <v>42</v>
      </c>
      <c r="J1161" s="49" t="s">
        <v>137</v>
      </c>
      <c r="K1161" s="52">
        <v>20011</v>
      </c>
      <c r="L1161" s="52">
        <v>39342</v>
      </c>
      <c r="M1161" s="49">
        <v>30</v>
      </c>
      <c r="N1161" s="49" t="s">
        <v>60</v>
      </c>
      <c r="O1161" s="51" t="s">
        <v>71</v>
      </c>
      <c r="P1161" s="53" t="e">
        <f>CONCATENATE([1]!Tabela_FREQUENCIA_05_01_12[[#This Row],[QUANTITATIVO]]," - ",[1]!Tabela_FREQUENCIA_05_01_12[[#This Row],[GERÊNCIA]])</f>
        <v>#REF!</v>
      </c>
      <c r="Q1161" s="49">
        <v>905</v>
      </c>
      <c r="R1161" s="49" t="s">
        <v>5602</v>
      </c>
      <c r="S1161" s="54">
        <v>14725307807</v>
      </c>
      <c r="T1161" s="55">
        <v>24520816</v>
      </c>
      <c r="U1161" s="56" t="s">
        <v>5603</v>
      </c>
      <c r="V1161" s="51" t="s">
        <v>5604</v>
      </c>
      <c r="W1161" s="51" t="s">
        <v>1359</v>
      </c>
      <c r="X1161" s="51" t="s">
        <v>64</v>
      </c>
      <c r="Y1161" s="57">
        <v>7077020</v>
      </c>
    </row>
    <row r="1162" spans="1:25" ht="90" x14ac:dyDescent="0.25">
      <c r="A1162" s="28">
        <v>9419676</v>
      </c>
      <c r="B1162" s="29" t="s">
        <v>52</v>
      </c>
      <c r="C1162" s="30" t="s">
        <v>5605</v>
      </c>
      <c r="D1162" s="29" t="s">
        <v>76</v>
      </c>
      <c r="E1162" s="31" t="s">
        <v>5606</v>
      </c>
      <c r="F1162" s="31" t="s">
        <v>135</v>
      </c>
      <c r="G1162" s="31" t="s">
        <v>221</v>
      </c>
      <c r="H1162" s="31" t="s">
        <v>222</v>
      </c>
      <c r="I1162" s="31" t="s">
        <v>223</v>
      </c>
      <c r="J1162" s="29" t="s">
        <v>106</v>
      </c>
      <c r="K1162" s="32">
        <v>20536</v>
      </c>
      <c r="L1162" s="32">
        <v>34515</v>
      </c>
      <c r="M1162" s="29">
        <v>30</v>
      </c>
      <c r="N1162" s="29" t="s">
        <v>161</v>
      </c>
      <c r="O1162" s="33" t="s">
        <v>135</v>
      </c>
      <c r="P1162" s="34" t="e">
        <f>CONCATENATE([1]!Tabela_FREQUENCIA_05_01_12[[#This Row],[QUANTITATIVO]]," - ",[1]!Tabela_FREQUENCIA_05_01_12[[#This Row],[GERÊNCIA]])</f>
        <v>#REF!</v>
      </c>
      <c r="Q1162" s="29">
        <v>574</v>
      </c>
      <c r="R1162" s="29">
        <v>10438301282</v>
      </c>
      <c r="S1162" s="35">
        <v>85319767820</v>
      </c>
      <c r="T1162" s="36">
        <v>64011774</v>
      </c>
      <c r="U1162" s="37">
        <v>995494179</v>
      </c>
      <c r="V1162" s="31" t="s">
        <v>5607</v>
      </c>
      <c r="W1162" s="31" t="s">
        <v>601</v>
      </c>
      <c r="X1162" s="31" t="s">
        <v>64</v>
      </c>
      <c r="Y1162" s="38">
        <v>7132590</v>
      </c>
    </row>
    <row r="1163" spans="1:25" ht="120" x14ac:dyDescent="0.25">
      <c r="A1163" s="39">
        <v>14419774</v>
      </c>
      <c r="B1163" s="40" t="s">
        <v>175</v>
      </c>
      <c r="C1163" s="41" t="s">
        <v>5608</v>
      </c>
      <c r="D1163" s="40" t="s">
        <v>49</v>
      </c>
      <c r="E1163" s="42" t="s">
        <v>5609</v>
      </c>
      <c r="F1163" s="42" t="s">
        <v>268</v>
      </c>
      <c r="G1163" s="42" t="s">
        <v>944</v>
      </c>
      <c r="H1163" s="42" t="s">
        <v>945</v>
      </c>
      <c r="I1163" s="42" t="s">
        <v>92</v>
      </c>
      <c r="J1163" s="40" t="s">
        <v>43</v>
      </c>
      <c r="K1163" s="43">
        <v>28642</v>
      </c>
      <c r="L1163" s="43">
        <v>40969</v>
      </c>
      <c r="M1163" s="40">
        <v>20</v>
      </c>
      <c r="N1163" s="40" t="s">
        <v>5610</v>
      </c>
      <c r="O1163" s="33" t="s">
        <v>268</v>
      </c>
      <c r="P1163" s="34" t="e">
        <f>CONCATENATE([1]!Tabela_FREQUENCIA_05_01_12[[#This Row],[QUANTITATIVO]]," - ",[1]!Tabela_FREQUENCIA_05_01_12[[#This Row],[GERÊNCIA]])</f>
        <v>#REF!</v>
      </c>
      <c r="Q1163" s="40">
        <v>186</v>
      </c>
      <c r="R1163" s="40">
        <v>13618304896</v>
      </c>
      <c r="S1163" s="44">
        <v>30058425845</v>
      </c>
      <c r="T1163" s="45">
        <v>26726169</v>
      </c>
      <c r="U1163" s="46">
        <v>982725157</v>
      </c>
      <c r="V1163" s="42" t="s">
        <v>5611</v>
      </c>
      <c r="W1163" s="42" t="s">
        <v>2087</v>
      </c>
      <c r="X1163" s="42" t="s">
        <v>142</v>
      </c>
      <c r="Y1163" s="47">
        <v>3312052</v>
      </c>
    </row>
    <row r="1164" spans="1:25" ht="75" x14ac:dyDescent="0.25">
      <c r="A1164" s="28">
        <v>8166869</v>
      </c>
      <c r="B1164" s="29" t="s">
        <v>52</v>
      </c>
      <c r="C1164" s="30" t="s">
        <v>5612</v>
      </c>
      <c r="D1164" s="29" t="s">
        <v>49</v>
      </c>
      <c r="E1164" s="31" t="s">
        <v>5613</v>
      </c>
      <c r="F1164" s="31" t="s">
        <v>1514</v>
      </c>
      <c r="G1164" s="31" t="s">
        <v>5614</v>
      </c>
      <c r="H1164" s="31" t="s">
        <v>1000</v>
      </c>
      <c r="I1164" s="31" t="s">
        <v>223</v>
      </c>
      <c r="J1164" s="29" t="s">
        <v>1825</v>
      </c>
      <c r="K1164" s="32">
        <v>25237</v>
      </c>
      <c r="L1164" s="32">
        <v>33757</v>
      </c>
      <c r="M1164" s="29">
        <v>40</v>
      </c>
      <c r="N1164" s="29" t="s">
        <v>5615</v>
      </c>
      <c r="O1164" s="33" t="s">
        <v>135</v>
      </c>
      <c r="P1164" s="34" t="e">
        <f>CONCATENATE([1]!Tabela_FREQUENCIA_05_01_12[[#This Row],[QUANTITATIVO]]," - ",[1]!Tabela_FREQUENCIA_05_01_12[[#This Row],[GERÊNCIA]])</f>
        <v>#REF!</v>
      </c>
      <c r="Q1164" s="29">
        <v>478</v>
      </c>
      <c r="R1164" s="29">
        <v>12236928434</v>
      </c>
      <c r="S1164" s="35">
        <v>11488459843</v>
      </c>
      <c r="T1164" s="36">
        <v>28096587</v>
      </c>
      <c r="U1164" s="37">
        <v>995984125</v>
      </c>
      <c r="V1164" s="31" t="s">
        <v>5616</v>
      </c>
      <c r="W1164" s="31" t="s">
        <v>1457</v>
      </c>
      <c r="X1164" s="31" t="s">
        <v>64</v>
      </c>
      <c r="Y1164" s="38">
        <v>7230450</v>
      </c>
    </row>
    <row r="1165" spans="1:25" ht="75" x14ac:dyDescent="0.25">
      <c r="A1165" s="39">
        <v>6997375</v>
      </c>
      <c r="B1165" s="40" t="s">
        <v>52</v>
      </c>
      <c r="C1165" s="41" t="s">
        <v>5617</v>
      </c>
      <c r="D1165" s="40" t="s">
        <v>175</v>
      </c>
      <c r="E1165" s="42" t="s">
        <v>5618</v>
      </c>
      <c r="F1165" s="42" t="s">
        <v>103</v>
      </c>
      <c r="G1165" s="42" t="s">
        <v>41</v>
      </c>
      <c r="H1165" s="42" t="s">
        <v>41</v>
      </c>
      <c r="I1165" s="42" t="s">
        <v>42</v>
      </c>
      <c r="J1165" s="40" t="s">
        <v>106</v>
      </c>
      <c r="K1165" s="43">
        <v>24402</v>
      </c>
      <c r="L1165" s="43">
        <v>32667</v>
      </c>
      <c r="M1165" s="40">
        <v>30</v>
      </c>
      <c r="N1165" s="40" t="s">
        <v>93</v>
      </c>
      <c r="O1165" s="33" t="s">
        <v>103</v>
      </c>
      <c r="P1165" s="34" t="e">
        <f>CONCATENATE([1]!Tabela_FREQUENCIA_05_01_12[[#This Row],[QUANTITATIVO]]," - ",[1]!Tabela_FREQUENCIA_05_01_12[[#This Row],[GERÊNCIA]])</f>
        <v>#REF!</v>
      </c>
      <c r="Q1165" s="40">
        <v>502</v>
      </c>
      <c r="R1165" s="40" t="s">
        <v>5619</v>
      </c>
      <c r="S1165" s="44">
        <v>60603100953</v>
      </c>
      <c r="T1165" s="45">
        <v>24800652</v>
      </c>
      <c r="U1165" s="46">
        <v>984044292</v>
      </c>
      <c r="V1165" s="42" t="s">
        <v>5620</v>
      </c>
      <c r="W1165" s="42" t="s">
        <v>5621</v>
      </c>
      <c r="X1165" s="42" t="s">
        <v>64</v>
      </c>
      <c r="Y1165" s="47">
        <v>7242310</v>
      </c>
    </row>
    <row r="1166" spans="1:25" ht="90" x14ac:dyDescent="0.25">
      <c r="A1166" s="28">
        <v>7245970</v>
      </c>
      <c r="B1166" s="29" t="s">
        <v>66</v>
      </c>
      <c r="C1166" s="30" t="s">
        <v>5622</v>
      </c>
      <c r="D1166" s="29"/>
      <c r="E1166" s="31" t="s">
        <v>5623</v>
      </c>
      <c r="F1166" s="31" t="s">
        <v>330</v>
      </c>
      <c r="G1166" s="31" t="s">
        <v>331</v>
      </c>
      <c r="H1166" s="31" t="s">
        <v>283</v>
      </c>
      <c r="I1166" s="31" t="s">
        <v>115</v>
      </c>
      <c r="J1166" s="29" t="s">
        <v>137</v>
      </c>
      <c r="K1166" s="32">
        <v>24380</v>
      </c>
      <c r="L1166" s="32">
        <v>37379</v>
      </c>
      <c r="M1166" s="29">
        <v>20</v>
      </c>
      <c r="N1166" s="29" t="s">
        <v>81</v>
      </c>
      <c r="O1166" s="33" t="s">
        <v>330</v>
      </c>
      <c r="P1166" s="34" t="e">
        <f>CONCATENATE([1]!Tabela_FREQUENCIA_05_01_12[[#This Row],[QUANTITATIVO]]," - ",[1]!Tabela_FREQUENCIA_05_01_12[[#This Row],[GERÊNCIA]])</f>
        <v>#REF!</v>
      </c>
      <c r="Q1166" s="29">
        <v>92</v>
      </c>
      <c r="R1166" s="29">
        <v>12046659033</v>
      </c>
      <c r="S1166" s="35">
        <v>13923851804</v>
      </c>
      <c r="T1166" s="36">
        <v>24090398</v>
      </c>
      <c r="U1166" s="37">
        <v>982796323</v>
      </c>
      <c r="V1166" s="31" t="s">
        <v>5624</v>
      </c>
      <c r="W1166" s="31" t="s">
        <v>156</v>
      </c>
      <c r="X1166" s="31" t="s">
        <v>64</v>
      </c>
      <c r="Y1166" s="38">
        <v>7093191</v>
      </c>
    </row>
    <row r="1167" spans="1:25" ht="105" x14ac:dyDescent="0.25">
      <c r="A1167" s="48">
        <v>15191473</v>
      </c>
      <c r="B1167" s="49" t="s">
        <v>52</v>
      </c>
      <c r="C1167" s="50" t="s">
        <v>5625</v>
      </c>
      <c r="D1167" s="49" t="s">
        <v>54</v>
      </c>
      <c r="E1167" s="51" t="s">
        <v>5626</v>
      </c>
      <c r="F1167" s="51" t="s">
        <v>89</v>
      </c>
      <c r="G1167" s="51" t="s">
        <v>208</v>
      </c>
      <c r="H1167" s="51" t="s">
        <v>91</v>
      </c>
      <c r="I1167" s="51" t="s">
        <v>92</v>
      </c>
      <c r="J1167" s="49" t="s">
        <v>43</v>
      </c>
      <c r="K1167" s="52">
        <v>27211</v>
      </c>
      <c r="L1167" s="52">
        <v>40777</v>
      </c>
      <c r="M1167" s="49">
        <v>30</v>
      </c>
      <c r="N1167" s="49" t="s">
        <v>93</v>
      </c>
      <c r="O1167" s="51" t="s">
        <v>646</v>
      </c>
      <c r="P1167" s="53" t="e">
        <f>CONCATENATE([1]!Tabela_FREQUENCIA_05_01_12[[#This Row],[QUANTITATIVO]]," - ",[1]!Tabela_FREQUENCIA_05_01_12[[#This Row],[GERÊNCIA]])</f>
        <v>#REF!</v>
      </c>
      <c r="Q1167" s="49">
        <v>1115</v>
      </c>
      <c r="R1167" s="49" t="s">
        <v>5627</v>
      </c>
      <c r="S1167" s="54">
        <v>18746668810</v>
      </c>
      <c r="T1167" s="55">
        <v>24574966</v>
      </c>
      <c r="U1167" s="56">
        <v>951531216</v>
      </c>
      <c r="V1167" s="51" t="s">
        <v>5628</v>
      </c>
      <c r="W1167" s="51" t="s">
        <v>823</v>
      </c>
      <c r="X1167" s="51" t="s">
        <v>64</v>
      </c>
      <c r="Y1167" s="57">
        <v>7084156</v>
      </c>
    </row>
    <row r="1168" spans="1:25" ht="105" x14ac:dyDescent="0.25">
      <c r="A1168" s="28">
        <v>15191473</v>
      </c>
      <c r="B1168" s="29" t="s">
        <v>66</v>
      </c>
      <c r="C1168" s="30" t="s">
        <v>5625</v>
      </c>
      <c r="D1168" s="29" t="s">
        <v>54</v>
      </c>
      <c r="E1168" s="31" t="s">
        <v>5626</v>
      </c>
      <c r="F1168" s="31" t="s">
        <v>78</v>
      </c>
      <c r="G1168" s="31" t="s">
        <v>597</v>
      </c>
      <c r="H1168" s="31" t="s">
        <v>598</v>
      </c>
      <c r="I1168" s="31" t="s">
        <v>59</v>
      </c>
      <c r="J1168" s="29" t="s">
        <v>43</v>
      </c>
      <c r="K1168" s="32">
        <v>27211</v>
      </c>
      <c r="L1168" s="32">
        <v>41841</v>
      </c>
      <c r="M1168" s="29">
        <v>30</v>
      </c>
      <c r="N1168" s="29" t="s">
        <v>93</v>
      </c>
      <c r="O1168" s="33" t="s">
        <v>78</v>
      </c>
      <c r="P1168" s="34" t="e">
        <f>CONCATENATE([1]!Tabela_FREQUENCIA_05_01_12[[#This Row],[QUANTITATIVO]]," - ",[1]!Tabela_FREQUENCIA_05_01_12[[#This Row],[GERÊNCIA]])</f>
        <v>#REF!</v>
      </c>
      <c r="Q1168" s="29">
        <v>638</v>
      </c>
      <c r="R1168" s="29" t="s">
        <v>5627</v>
      </c>
      <c r="S1168" s="35">
        <v>18746668810</v>
      </c>
      <c r="T1168" s="36">
        <v>24574966</v>
      </c>
      <c r="U1168" s="37">
        <v>951531216</v>
      </c>
      <c r="V1168" s="31" t="s">
        <v>5628</v>
      </c>
      <c r="W1168" s="31" t="s">
        <v>823</v>
      </c>
      <c r="X1168" s="31" t="s">
        <v>64</v>
      </c>
      <c r="Y1168" s="38">
        <v>7084156</v>
      </c>
    </row>
    <row r="1169" spans="1:25" ht="60" x14ac:dyDescent="0.25">
      <c r="A1169" s="39">
        <v>10505880</v>
      </c>
      <c r="B1169" s="40" t="s">
        <v>66</v>
      </c>
      <c r="C1169" s="41" t="s">
        <v>5629</v>
      </c>
      <c r="D1169" s="40">
        <v>2</v>
      </c>
      <c r="E1169" s="42" t="s">
        <v>5630</v>
      </c>
      <c r="F1169" s="42" t="s">
        <v>89</v>
      </c>
      <c r="G1169" s="42" t="s">
        <v>376</v>
      </c>
      <c r="H1169" s="42" t="s">
        <v>114</v>
      </c>
      <c r="I1169" s="42" t="s">
        <v>115</v>
      </c>
      <c r="J1169" s="40" t="s">
        <v>137</v>
      </c>
      <c r="K1169" s="43">
        <v>23004</v>
      </c>
      <c r="L1169" s="43">
        <v>36587</v>
      </c>
      <c r="M1169" s="40">
        <v>30</v>
      </c>
      <c r="N1169" s="40" t="s">
        <v>405</v>
      </c>
      <c r="O1169" s="33" t="s">
        <v>89</v>
      </c>
      <c r="P1169" s="34" t="e">
        <f>CONCATENATE([1]!Tabela_FREQUENCIA_05_01_12[[#This Row],[QUANTITATIVO]]," - ",[1]!Tabela_FREQUENCIA_05_01_12[[#This Row],[GERÊNCIA]])</f>
        <v>#REF!</v>
      </c>
      <c r="Q1169" s="40">
        <v>854</v>
      </c>
      <c r="R1169" s="40" t="s">
        <v>5631</v>
      </c>
      <c r="S1169" s="44">
        <v>5587084809</v>
      </c>
      <c r="T1169" s="45">
        <v>24044422</v>
      </c>
      <c r="U1169" s="46">
        <v>973161697</v>
      </c>
      <c r="V1169" s="42" t="s">
        <v>5632</v>
      </c>
      <c r="W1169" s="42" t="s">
        <v>5633</v>
      </c>
      <c r="X1169" s="42" t="s">
        <v>64</v>
      </c>
      <c r="Y1169" s="47">
        <v>7145630</v>
      </c>
    </row>
    <row r="1170" spans="1:25" ht="60" x14ac:dyDescent="0.25">
      <c r="A1170" s="28">
        <v>8167151</v>
      </c>
      <c r="B1170" s="29" t="s">
        <v>66</v>
      </c>
      <c r="C1170" s="30" t="s">
        <v>5634</v>
      </c>
      <c r="D1170" s="29"/>
      <c r="E1170" s="31" t="s">
        <v>5635</v>
      </c>
      <c r="F1170" s="31" t="s">
        <v>316</v>
      </c>
      <c r="G1170" s="31" t="s">
        <v>41</v>
      </c>
      <c r="H1170" s="31" t="s">
        <v>41</v>
      </c>
      <c r="I1170" s="31" t="s">
        <v>42</v>
      </c>
      <c r="J1170" s="29" t="s">
        <v>43</v>
      </c>
      <c r="K1170" s="32">
        <v>27080</v>
      </c>
      <c r="L1170" s="32">
        <v>34262</v>
      </c>
      <c r="M1170" s="29">
        <v>30</v>
      </c>
      <c r="N1170" s="29" t="s">
        <v>2139</v>
      </c>
      <c r="O1170" s="33" t="s">
        <v>135</v>
      </c>
      <c r="P1170" s="34" t="e">
        <f>CONCATENATE([1]!Tabela_FREQUENCIA_05_01_12[[#This Row],[QUANTITATIVO]]," - ",[1]!Tabela_FREQUENCIA_05_01_12[[#This Row],[GERÊNCIA]])</f>
        <v>#REF!</v>
      </c>
      <c r="Q1170" s="29">
        <v>202</v>
      </c>
      <c r="R1170" s="29" t="s">
        <v>5636</v>
      </c>
      <c r="S1170" s="35">
        <v>17134180883</v>
      </c>
      <c r="T1170" s="36">
        <v>24985360</v>
      </c>
      <c r="U1170" s="37" t="s">
        <v>5637</v>
      </c>
      <c r="V1170" s="31" t="s">
        <v>5638</v>
      </c>
      <c r="W1170" s="31" t="s">
        <v>5639</v>
      </c>
      <c r="X1170" s="31" t="s">
        <v>64</v>
      </c>
      <c r="Y1170" s="38">
        <v>7242050</v>
      </c>
    </row>
    <row r="1171" spans="1:25" ht="75" x14ac:dyDescent="0.25">
      <c r="A1171" s="39">
        <v>12062297</v>
      </c>
      <c r="B1171" s="40" t="s">
        <v>38</v>
      </c>
      <c r="C1171" s="41" t="s">
        <v>5640</v>
      </c>
      <c r="D1171" s="40"/>
      <c r="E1171" s="42" t="s">
        <v>5641</v>
      </c>
      <c r="F1171" s="42" t="s">
        <v>89</v>
      </c>
      <c r="G1171" s="42"/>
      <c r="H1171" s="42"/>
      <c r="I1171" s="42" t="s">
        <v>59</v>
      </c>
      <c r="J1171" s="40" t="s">
        <v>43</v>
      </c>
      <c r="K1171" s="43">
        <v>22484</v>
      </c>
      <c r="L1171" s="43">
        <v>39427</v>
      </c>
      <c r="M1171" s="40">
        <v>30</v>
      </c>
      <c r="N1171" s="40" t="s">
        <v>294</v>
      </c>
      <c r="O1171" s="33" t="s">
        <v>89</v>
      </c>
      <c r="P1171" s="34" t="e">
        <f>CONCATENATE([1]!Tabela_FREQUENCIA_05_01_12[[#This Row],[QUANTITATIVO]]," - ",[1]!Tabela_FREQUENCIA_05_01_12[[#This Row],[GERÊNCIA]])</f>
        <v>#REF!</v>
      </c>
      <c r="Q1171" s="40">
        <v>935</v>
      </c>
      <c r="R1171" s="40" t="s">
        <v>5642</v>
      </c>
      <c r="S1171" s="44">
        <v>1458815803</v>
      </c>
      <c r="T1171" s="45">
        <v>20477621</v>
      </c>
      <c r="U1171" s="46">
        <v>993457495</v>
      </c>
      <c r="V1171" s="42" t="s">
        <v>5643</v>
      </c>
      <c r="W1171" s="42" t="s">
        <v>5644</v>
      </c>
      <c r="X1171" s="42" t="s">
        <v>142</v>
      </c>
      <c r="Y1171" s="47">
        <v>3690000</v>
      </c>
    </row>
    <row r="1172" spans="1:25" ht="105" x14ac:dyDescent="0.25">
      <c r="A1172" s="28">
        <v>6993874</v>
      </c>
      <c r="B1172" s="29" t="s">
        <v>66</v>
      </c>
      <c r="C1172" s="30" t="s">
        <v>5645</v>
      </c>
      <c r="D1172" s="29"/>
      <c r="E1172" s="31" t="s">
        <v>5646</v>
      </c>
      <c r="F1172" s="31" t="s">
        <v>56</v>
      </c>
      <c r="G1172" s="31" t="s">
        <v>104</v>
      </c>
      <c r="H1172" s="31" t="s">
        <v>124</v>
      </c>
      <c r="I1172" s="31" t="s">
        <v>80</v>
      </c>
      <c r="J1172" s="29" t="s">
        <v>43</v>
      </c>
      <c r="K1172" s="32">
        <v>24032</v>
      </c>
      <c r="L1172" s="32">
        <v>34505</v>
      </c>
      <c r="M1172" s="29">
        <v>40</v>
      </c>
      <c r="N1172" s="29" t="s">
        <v>81</v>
      </c>
      <c r="O1172" s="33" t="s">
        <v>56</v>
      </c>
      <c r="P1172" s="34" t="e">
        <f>CONCATENATE([1]!Tabela_FREQUENCIA_05_01_12[[#This Row],[QUANTITATIVO]]," - ",[1]!Tabela_FREQUENCIA_05_01_12[[#This Row],[GERÊNCIA]])</f>
        <v>#REF!</v>
      </c>
      <c r="Q1172" s="29">
        <v>824</v>
      </c>
      <c r="R1172" s="29" t="s">
        <v>5647</v>
      </c>
      <c r="S1172" s="35">
        <v>5782574836</v>
      </c>
      <c r="T1172" s="36">
        <v>24410501</v>
      </c>
      <c r="U1172" s="37">
        <v>988469177</v>
      </c>
      <c r="V1172" s="31" t="s">
        <v>5648</v>
      </c>
      <c r="W1172" s="31" t="s">
        <v>156</v>
      </c>
      <c r="X1172" s="31" t="s">
        <v>64</v>
      </c>
      <c r="Y1172" s="38">
        <v>7051090</v>
      </c>
    </row>
    <row r="1173" spans="1:25" ht="105" x14ac:dyDescent="0.25">
      <c r="A1173" s="39">
        <v>11066489</v>
      </c>
      <c r="B1173" s="40" t="s">
        <v>66</v>
      </c>
      <c r="C1173" s="41" t="s">
        <v>5649</v>
      </c>
      <c r="D1173" s="40"/>
      <c r="E1173" s="42" t="s">
        <v>5650</v>
      </c>
      <c r="F1173" s="42" t="s">
        <v>4984</v>
      </c>
      <c r="G1173" s="42" t="s">
        <v>198</v>
      </c>
      <c r="H1173" s="42" t="s">
        <v>864</v>
      </c>
      <c r="I1173" s="42" t="s">
        <v>92</v>
      </c>
      <c r="J1173" s="40" t="s">
        <v>137</v>
      </c>
      <c r="K1173" s="43">
        <v>26423</v>
      </c>
      <c r="L1173" s="43">
        <v>35635</v>
      </c>
      <c r="M1173" s="40">
        <v>30</v>
      </c>
      <c r="N1173" s="40" t="s">
        <v>5651</v>
      </c>
      <c r="O1173" s="33" t="s">
        <v>4986</v>
      </c>
      <c r="P1173" s="34" t="e">
        <f>CONCATENATE([1]!Tabela_FREQUENCIA_05_01_12[[#This Row],[QUANTITATIVO]]," - ",[1]!Tabela_FREQUENCIA_05_01_12[[#This Row],[GERÊNCIA]])</f>
        <v>#REF!</v>
      </c>
      <c r="Q1173" s="40">
        <v>147</v>
      </c>
      <c r="R1173" s="40" t="s">
        <v>5652</v>
      </c>
      <c r="S1173" s="44">
        <v>13180914890</v>
      </c>
      <c r="T1173" s="45">
        <v>35712550</v>
      </c>
      <c r="U1173" s="46">
        <v>994372406</v>
      </c>
      <c r="V1173" s="42" t="s">
        <v>5653</v>
      </c>
      <c r="W1173" s="42" t="s">
        <v>768</v>
      </c>
      <c r="X1173" s="42" t="s">
        <v>142</v>
      </c>
      <c r="Y1173" s="47">
        <v>3081000</v>
      </c>
    </row>
    <row r="1174" spans="1:25" ht="105" x14ac:dyDescent="0.25">
      <c r="A1174" s="28">
        <v>10505428</v>
      </c>
      <c r="B1174" s="29" t="s">
        <v>66</v>
      </c>
      <c r="C1174" s="30" t="s">
        <v>5654</v>
      </c>
      <c r="D1174" s="29" t="s">
        <v>36</v>
      </c>
      <c r="E1174" s="31" t="s">
        <v>5655</v>
      </c>
      <c r="F1174" s="31" t="s">
        <v>89</v>
      </c>
      <c r="G1174" s="31" t="s">
        <v>90</v>
      </c>
      <c r="H1174" s="31" t="s">
        <v>91</v>
      </c>
      <c r="I1174" s="31" t="s">
        <v>92</v>
      </c>
      <c r="J1174" s="29" t="s">
        <v>137</v>
      </c>
      <c r="K1174" s="32">
        <v>24842</v>
      </c>
      <c r="L1174" s="32">
        <v>36451</v>
      </c>
      <c r="M1174" s="29">
        <v>30</v>
      </c>
      <c r="N1174" s="29" t="s">
        <v>93</v>
      </c>
      <c r="O1174" s="33" t="s">
        <v>89</v>
      </c>
      <c r="P1174" s="34" t="e">
        <f>CONCATENATE([1]!Tabela_FREQUENCIA_05_01_12[[#This Row],[QUANTITATIVO]]," - ",[1]!Tabela_FREQUENCIA_05_01_12[[#This Row],[GERÊNCIA]])</f>
        <v>#REF!</v>
      </c>
      <c r="Q1174" s="29">
        <v>681</v>
      </c>
      <c r="R1174" s="29" t="s">
        <v>5656</v>
      </c>
      <c r="S1174" s="35">
        <v>14099541886</v>
      </c>
      <c r="T1174" s="36">
        <v>24518658</v>
      </c>
      <c r="U1174" s="37">
        <v>960367548</v>
      </c>
      <c r="V1174" s="31" t="s">
        <v>5657</v>
      </c>
      <c r="W1174" s="31" t="s">
        <v>1273</v>
      </c>
      <c r="X1174" s="31" t="s">
        <v>64</v>
      </c>
      <c r="Y1174" s="38">
        <v>7076000</v>
      </c>
    </row>
    <row r="1175" spans="1:25" ht="135" x14ac:dyDescent="0.25">
      <c r="A1175" s="132">
        <v>16439582</v>
      </c>
      <c r="B1175" s="133" t="s">
        <v>52</v>
      </c>
      <c r="C1175" s="134" t="s">
        <v>5658</v>
      </c>
      <c r="D1175" s="133" t="s">
        <v>206</v>
      </c>
      <c r="E1175" s="130" t="s">
        <v>5659</v>
      </c>
      <c r="F1175" s="130" t="s">
        <v>268</v>
      </c>
      <c r="G1175" s="51" t="s">
        <v>114</v>
      </c>
      <c r="H1175" s="51" t="s">
        <v>114</v>
      </c>
      <c r="I1175" s="130" t="s">
        <v>115</v>
      </c>
      <c r="J1175" s="133" t="s">
        <v>43</v>
      </c>
      <c r="K1175" s="52">
        <v>27857</v>
      </c>
      <c r="L1175" s="52">
        <v>41845</v>
      </c>
      <c r="M1175" s="133">
        <v>20</v>
      </c>
      <c r="N1175" s="133" t="s">
        <v>2892</v>
      </c>
      <c r="O1175" s="130" t="s">
        <v>987</v>
      </c>
      <c r="P1175" s="135" t="e">
        <f>CONCATENATE([1]!Tabela_FREQUENCIA_05_01_12[[#This Row],[QUANTITATIVO]]," - ",[1]!Tabela_FREQUENCIA_05_01_12[[#This Row],[GERÊNCIA]])</f>
        <v>#REF!</v>
      </c>
      <c r="Q1175" s="49">
        <v>19</v>
      </c>
      <c r="R1175" s="49" t="s">
        <v>5660</v>
      </c>
      <c r="S1175" s="54">
        <v>26396036800</v>
      </c>
      <c r="T1175" s="55">
        <v>27295354</v>
      </c>
      <c r="U1175" s="56">
        <v>976285154</v>
      </c>
      <c r="V1175" s="51" t="s">
        <v>5661</v>
      </c>
      <c r="W1175" s="51" t="s">
        <v>5662</v>
      </c>
      <c r="X1175" s="51" t="s">
        <v>142</v>
      </c>
      <c r="Y1175" s="57">
        <v>5356000</v>
      </c>
    </row>
    <row r="1176" spans="1:25" ht="105" x14ac:dyDescent="0.25">
      <c r="A1176" s="28">
        <v>8697085</v>
      </c>
      <c r="B1176" s="29" t="s">
        <v>38</v>
      </c>
      <c r="C1176" s="30" t="s">
        <v>5663</v>
      </c>
      <c r="D1176" s="29">
        <v>0</v>
      </c>
      <c r="E1176" s="31" t="s">
        <v>5664</v>
      </c>
      <c r="F1176" s="31" t="s">
        <v>135</v>
      </c>
      <c r="G1176" s="31" t="s">
        <v>587</v>
      </c>
      <c r="H1176" s="31" t="s">
        <v>587</v>
      </c>
      <c r="I1176" s="31" t="s">
        <v>588</v>
      </c>
      <c r="J1176" s="29" t="s">
        <v>43</v>
      </c>
      <c r="K1176" s="32">
        <v>25017</v>
      </c>
      <c r="L1176" s="32">
        <v>34057</v>
      </c>
      <c r="M1176" s="29">
        <v>40</v>
      </c>
      <c r="N1176" s="29" t="s">
        <v>1658</v>
      </c>
      <c r="O1176" s="33" t="s">
        <v>135</v>
      </c>
      <c r="P1176" s="34" t="e">
        <f>CONCATENATE([1]!Tabela_FREQUENCIA_05_01_12[[#This Row],[QUANTITATIVO]]," - ",[1]!Tabela_FREQUENCIA_05_01_12[[#This Row],[GERÊNCIA]])</f>
        <v>#REF!</v>
      </c>
      <c r="Q1176" s="29">
        <v>475</v>
      </c>
      <c r="R1176" s="29" t="s">
        <v>5665</v>
      </c>
      <c r="S1176" s="35">
        <v>80049796453</v>
      </c>
      <c r="T1176" s="36">
        <v>24847024</v>
      </c>
      <c r="U1176" s="37">
        <v>981745291</v>
      </c>
      <c r="V1176" s="31" t="s">
        <v>5666</v>
      </c>
      <c r="W1176" s="31" t="s">
        <v>5667</v>
      </c>
      <c r="X1176" s="31" t="s">
        <v>64</v>
      </c>
      <c r="Y1176" s="38">
        <v>7241455</v>
      </c>
    </row>
    <row r="1177" spans="1:25" ht="105" x14ac:dyDescent="0.25">
      <c r="A1177" s="39">
        <v>12047065</v>
      </c>
      <c r="B1177" s="40" t="s">
        <v>66</v>
      </c>
      <c r="C1177" s="41" t="s">
        <v>5668</v>
      </c>
      <c r="D1177" s="40" t="s">
        <v>175</v>
      </c>
      <c r="E1177" s="42" t="s">
        <v>5669</v>
      </c>
      <c r="F1177" s="42" t="s">
        <v>89</v>
      </c>
      <c r="G1177" s="42" t="s">
        <v>171</v>
      </c>
      <c r="H1177" s="42" t="s">
        <v>171</v>
      </c>
      <c r="I1177" s="42" t="s">
        <v>80</v>
      </c>
      <c r="J1177" s="40" t="s">
        <v>137</v>
      </c>
      <c r="K1177" s="43">
        <v>27458</v>
      </c>
      <c r="L1177" s="43">
        <v>37061</v>
      </c>
      <c r="M1177" s="40">
        <v>30</v>
      </c>
      <c r="N1177" s="40" t="s">
        <v>93</v>
      </c>
      <c r="O1177" s="33" t="s">
        <v>89</v>
      </c>
      <c r="P1177" s="34" t="e">
        <f>CONCATENATE([1]!Tabela_FREQUENCIA_05_01_12[[#This Row],[QUANTITATIVO]]," - ",[1]!Tabela_FREQUENCIA_05_01_12[[#This Row],[GERÊNCIA]])</f>
        <v>#REF!</v>
      </c>
      <c r="Q1177" s="40">
        <v>868</v>
      </c>
      <c r="R1177" s="40" t="s">
        <v>5670</v>
      </c>
      <c r="S1177" s="44">
        <v>24998686860</v>
      </c>
      <c r="T1177" s="45">
        <v>29735834</v>
      </c>
      <c r="U1177" s="46">
        <v>941255042</v>
      </c>
      <c r="V1177" s="42" t="s">
        <v>5671</v>
      </c>
      <c r="W1177" s="42" t="s">
        <v>1096</v>
      </c>
      <c r="X1177" s="42" t="s">
        <v>142</v>
      </c>
      <c r="Y1177" s="47">
        <v>2405100</v>
      </c>
    </row>
    <row r="1178" spans="1:25" ht="90" x14ac:dyDescent="0.25">
      <c r="A1178" s="28">
        <v>9314970</v>
      </c>
      <c r="B1178" s="29" t="s">
        <v>66</v>
      </c>
      <c r="C1178" s="30" t="s">
        <v>5672</v>
      </c>
      <c r="D1178" s="29"/>
      <c r="E1178" s="31" t="s">
        <v>5673</v>
      </c>
      <c r="F1178" s="31" t="s">
        <v>40</v>
      </c>
      <c r="G1178" s="31" t="s">
        <v>171</v>
      </c>
      <c r="H1178" s="31" t="s">
        <v>171</v>
      </c>
      <c r="I1178" s="31" t="s">
        <v>80</v>
      </c>
      <c r="J1178" s="29" t="s">
        <v>43</v>
      </c>
      <c r="K1178" s="32">
        <v>23827</v>
      </c>
      <c r="L1178" s="32">
        <v>35207</v>
      </c>
      <c r="M1178" s="29">
        <v>24</v>
      </c>
      <c r="N1178" s="29" t="s">
        <v>5674</v>
      </c>
      <c r="O1178" s="33" t="s">
        <v>40</v>
      </c>
      <c r="P1178" s="34" t="e">
        <f>CONCATENATE([1]!Tabela_FREQUENCIA_05_01_12[[#This Row],[QUANTITATIVO]]," - ",[1]!Tabela_FREQUENCIA_05_01_12[[#This Row],[GERÊNCIA]])</f>
        <v>#REF!</v>
      </c>
      <c r="Q1178" s="29">
        <v>493</v>
      </c>
      <c r="R1178" s="29" t="s">
        <v>5675</v>
      </c>
      <c r="S1178" s="35">
        <v>10706297822</v>
      </c>
      <c r="T1178" s="36">
        <v>22035142</v>
      </c>
      <c r="U1178" s="37">
        <v>992574779</v>
      </c>
      <c r="V1178" s="31" t="s">
        <v>5676</v>
      </c>
      <c r="W1178" s="31" t="s">
        <v>1017</v>
      </c>
      <c r="X1178" s="31" t="s">
        <v>142</v>
      </c>
      <c r="Y1178" s="38">
        <v>2307190</v>
      </c>
    </row>
    <row r="1179" spans="1:25" ht="90" x14ac:dyDescent="0.25">
      <c r="A1179" s="39">
        <v>9314970</v>
      </c>
      <c r="B1179" s="40" t="s">
        <v>38</v>
      </c>
      <c r="C1179" s="41" t="s">
        <v>5672</v>
      </c>
      <c r="D1179" s="40"/>
      <c r="E1179" s="42" t="s">
        <v>5677</v>
      </c>
      <c r="F1179" s="42" t="s">
        <v>268</v>
      </c>
      <c r="G1179" s="42" t="s">
        <v>463</v>
      </c>
      <c r="H1179" s="42" t="s">
        <v>463</v>
      </c>
      <c r="I1179" s="42" t="s">
        <v>59</v>
      </c>
      <c r="J1179" s="40" t="s">
        <v>43</v>
      </c>
      <c r="K1179" s="43">
        <v>23827</v>
      </c>
      <c r="L1179" s="43">
        <v>40640</v>
      </c>
      <c r="M1179" s="40">
        <v>20</v>
      </c>
      <c r="N1179" s="40" t="s">
        <v>5678</v>
      </c>
      <c r="O1179" s="33" t="s">
        <v>268</v>
      </c>
      <c r="P1179" s="34" t="e">
        <f>CONCATENATE([1]!Tabela_FREQUENCIA_05_01_12[[#This Row],[QUANTITATIVO]]," - ",[1]!Tabela_FREQUENCIA_05_01_12[[#This Row],[GERÊNCIA]])</f>
        <v>#REF!</v>
      </c>
      <c r="Q1179" s="40">
        <v>1084</v>
      </c>
      <c r="R1179" s="40" t="s">
        <v>5675</v>
      </c>
      <c r="S1179" s="44">
        <v>10706297822</v>
      </c>
      <c r="T1179" s="45">
        <v>22035142</v>
      </c>
      <c r="U1179" s="46">
        <v>992574779</v>
      </c>
      <c r="V1179" s="42" t="s">
        <v>5676</v>
      </c>
      <c r="W1179" s="42" t="s">
        <v>1017</v>
      </c>
      <c r="X1179" s="42" t="s">
        <v>142</v>
      </c>
      <c r="Y1179" s="47">
        <v>2307190</v>
      </c>
    </row>
    <row r="1180" spans="1:25" ht="75" x14ac:dyDescent="0.25">
      <c r="A1180" s="28">
        <v>9419378</v>
      </c>
      <c r="B1180" s="29" t="s">
        <v>52</v>
      </c>
      <c r="C1180" s="30" t="s">
        <v>5679</v>
      </c>
      <c r="D1180" s="29" t="s">
        <v>66</v>
      </c>
      <c r="E1180" s="31" t="s">
        <v>5680</v>
      </c>
      <c r="F1180" s="31" t="s">
        <v>56</v>
      </c>
      <c r="G1180" s="31" t="s">
        <v>41</v>
      </c>
      <c r="H1180" s="31" t="s">
        <v>41</v>
      </c>
      <c r="I1180" s="31" t="s">
        <v>42</v>
      </c>
      <c r="J1180" s="29" t="s">
        <v>43</v>
      </c>
      <c r="K1180" s="32">
        <v>22318</v>
      </c>
      <c r="L1180" s="32">
        <v>34505</v>
      </c>
      <c r="M1180" s="29">
        <v>30</v>
      </c>
      <c r="N1180" s="29" t="s">
        <v>405</v>
      </c>
      <c r="O1180" s="33" t="s">
        <v>56</v>
      </c>
      <c r="P1180" s="34" t="e">
        <f>CONCATENATE([1]!Tabela_FREQUENCIA_05_01_12[[#This Row],[QUANTITATIVO]]," - ",[1]!Tabela_FREQUENCIA_05_01_12[[#This Row],[GERÊNCIA]])</f>
        <v>#REF!</v>
      </c>
      <c r="Q1180" s="29">
        <v>826</v>
      </c>
      <c r="R1180" s="29" t="s">
        <v>5681</v>
      </c>
      <c r="S1180" s="35">
        <v>86868950772</v>
      </c>
      <c r="T1180" s="36">
        <v>24868832</v>
      </c>
      <c r="U1180" s="37">
        <v>974344409</v>
      </c>
      <c r="V1180" s="31" t="s">
        <v>5682</v>
      </c>
      <c r="W1180" s="31" t="s">
        <v>5683</v>
      </c>
      <c r="X1180" s="31" t="s">
        <v>64</v>
      </c>
      <c r="Y1180" s="38">
        <v>7243570</v>
      </c>
    </row>
    <row r="1181" spans="1:25" ht="90" x14ac:dyDescent="0.25">
      <c r="A1181" s="39">
        <v>14980060</v>
      </c>
      <c r="B1181" s="40" t="s">
        <v>52</v>
      </c>
      <c r="C1181" s="41" t="s">
        <v>5684</v>
      </c>
      <c r="D1181" s="40"/>
      <c r="E1181" s="42" t="s">
        <v>5685</v>
      </c>
      <c r="F1181" s="42" t="s">
        <v>89</v>
      </c>
      <c r="G1181" s="42" t="s">
        <v>171</v>
      </c>
      <c r="H1181" s="42" t="s">
        <v>171</v>
      </c>
      <c r="I1181" s="42" t="s">
        <v>80</v>
      </c>
      <c r="J1181" s="40" t="s">
        <v>43</v>
      </c>
      <c r="K1181" s="43">
        <v>26721</v>
      </c>
      <c r="L1181" s="43">
        <v>40576</v>
      </c>
      <c r="M1181" s="40">
        <v>30</v>
      </c>
      <c r="N1181" s="40" t="s">
        <v>93</v>
      </c>
      <c r="O1181" s="33" t="s">
        <v>89</v>
      </c>
      <c r="P1181" s="34" t="e">
        <f>CONCATENATE([1]!Tabela_FREQUENCIA_05_01_12[[#This Row],[QUANTITATIVO]]," - ",[1]!Tabela_FREQUENCIA_05_01_12[[#This Row],[GERÊNCIA]])</f>
        <v>#REF!</v>
      </c>
      <c r="Q1181" s="40">
        <v>1070</v>
      </c>
      <c r="R1181" s="40" t="s">
        <v>5686</v>
      </c>
      <c r="S1181" s="44">
        <v>67138560559</v>
      </c>
      <c r="T1181" s="45">
        <v>24972227</v>
      </c>
      <c r="U1181" s="46">
        <v>991311822</v>
      </c>
      <c r="V1181" s="42" t="s">
        <v>5687</v>
      </c>
      <c r="W1181" s="42" t="s">
        <v>505</v>
      </c>
      <c r="X1181" s="42" t="s">
        <v>64</v>
      </c>
      <c r="Y1181" s="47">
        <v>7097260</v>
      </c>
    </row>
    <row r="1182" spans="1:25" ht="90" x14ac:dyDescent="0.25">
      <c r="A1182" s="28">
        <v>10015590</v>
      </c>
      <c r="B1182" s="29" t="s">
        <v>66</v>
      </c>
      <c r="C1182" s="30">
        <v>57053738</v>
      </c>
      <c r="D1182" s="29">
        <v>1</v>
      </c>
      <c r="E1182" s="31" t="s">
        <v>5688</v>
      </c>
      <c r="F1182" s="31" t="s">
        <v>40</v>
      </c>
      <c r="G1182" s="31" t="s">
        <v>783</v>
      </c>
      <c r="H1182" s="31" t="s">
        <v>783</v>
      </c>
      <c r="I1182" s="31" t="s">
        <v>223</v>
      </c>
      <c r="J1182" s="29" t="s">
        <v>137</v>
      </c>
      <c r="K1182" s="32">
        <v>18357</v>
      </c>
      <c r="L1182" s="32">
        <v>34956</v>
      </c>
      <c r="M1182" s="29">
        <v>20</v>
      </c>
      <c r="N1182" s="29" t="s">
        <v>5689</v>
      </c>
      <c r="O1182" s="33" t="s">
        <v>40</v>
      </c>
      <c r="P1182" s="34" t="e">
        <f>CONCATENATE([1]!Tabela_FREQUENCIA_05_01_12[[#This Row],[QUANTITATIVO]]," - ",[1]!Tabela_FREQUENCIA_05_01_12[[#This Row],[GERÊNCIA]])</f>
        <v>#REF!</v>
      </c>
      <c r="Q1182" s="29">
        <v>910</v>
      </c>
      <c r="R1182" s="29" t="s">
        <v>5690</v>
      </c>
      <c r="S1182" s="35">
        <v>1979817200</v>
      </c>
      <c r="T1182" s="36">
        <v>32896054</v>
      </c>
      <c r="U1182" s="37">
        <v>995966969</v>
      </c>
      <c r="V1182" s="31" t="s">
        <v>5691</v>
      </c>
      <c r="W1182" s="31" t="s">
        <v>468</v>
      </c>
      <c r="X1182" s="31" t="s">
        <v>142</v>
      </c>
      <c r="Y1182" s="38">
        <v>1321001</v>
      </c>
    </row>
    <row r="1183" spans="1:25" ht="105" x14ac:dyDescent="0.25">
      <c r="A1183" s="39">
        <v>8120560</v>
      </c>
      <c r="B1183" s="40" t="s">
        <v>66</v>
      </c>
      <c r="C1183" s="41" t="s">
        <v>5692</v>
      </c>
      <c r="D1183" s="40" t="s">
        <v>206</v>
      </c>
      <c r="E1183" s="42" t="s">
        <v>5693</v>
      </c>
      <c r="F1183" s="42" t="s">
        <v>1823</v>
      </c>
      <c r="G1183" s="42" t="s">
        <v>4335</v>
      </c>
      <c r="H1183" s="42" t="s">
        <v>124</v>
      </c>
      <c r="I1183" s="42" t="s">
        <v>453</v>
      </c>
      <c r="J1183" s="40" t="s">
        <v>137</v>
      </c>
      <c r="K1183" s="43">
        <v>20853</v>
      </c>
      <c r="L1183" s="43">
        <v>36102</v>
      </c>
      <c r="M1183" s="40">
        <v>40</v>
      </c>
      <c r="N1183" s="40" t="s">
        <v>484</v>
      </c>
      <c r="O1183" s="33" t="s">
        <v>135</v>
      </c>
      <c r="P1183" s="34" t="e">
        <f>CONCATENATE([1]!Tabela_FREQUENCIA_05_01_12[[#This Row],[QUANTITATIVO]]," - ",[1]!Tabela_FREQUENCIA_05_01_12[[#This Row],[GERÊNCIA]])</f>
        <v>#REF!</v>
      </c>
      <c r="Q1183" s="40">
        <v>357</v>
      </c>
      <c r="R1183" s="40" t="s">
        <v>5694</v>
      </c>
      <c r="S1183" s="44">
        <v>85805700859</v>
      </c>
      <c r="T1183" s="45">
        <v>24768653</v>
      </c>
      <c r="U1183" s="46">
        <v>991280133</v>
      </c>
      <c r="V1183" s="42" t="s">
        <v>5695</v>
      </c>
      <c r="W1183" s="42" t="s">
        <v>5696</v>
      </c>
      <c r="X1183" s="42" t="s">
        <v>142</v>
      </c>
      <c r="Y1183" s="47">
        <v>30140000</v>
      </c>
    </row>
    <row r="1184" spans="1:25" ht="75" x14ac:dyDescent="0.25">
      <c r="A1184" s="28">
        <v>8441984</v>
      </c>
      <c r="B1184" s="29" t="s">
        <v>66</v>
      </c>
      <c r="C1184" s="30" t="s">
        <v>5697</v>
      </c>
      <c r="D1184" s="29"/>
      <c r="E1184" s="31" t="s">
        <v>5698</v>
      </c>
      <c r="F1184" s="31" t="s">
        <v>135</v>
      </c>
      <c r="G1184" s="31" t="s">
        <v>944</v>
      </c>
      <c r="H1184" s="31" t="s">
        <v>124</v>
      </c>
      <c r="I1184" s="31" t="s">
        <v>92</v>
      </c>
      <c r="J1184" s="29" t="s">
        <v>43</v>
      </c>
      <c r="K1184" s="32">
        <v>25892</v>
      </c>
      <c r="L1184" s="32">
        <v>34964</v>
      </c>
      <c r="M1184" s="29">
        <v>30</v>
      </c>
      <c r="N1184" s="29" t="s">
        <v>60</v>
      </c>
      <c r="O1184" s="33" t="s">
        <v>135</v>
      </c>
      <c r="P1184" s="34" t="e">
        <f>CONCATENATE([1]!Tabela_FREQUENCIA_05_01_12[[#This Row],[QUANTITATIVO]]," - ",[1]!Tabela_FREQUENCIA_05_01_12[[#This Row],[GERÊNCIA]])</f>
        <v>#REF!</v>
      </c>
      <c r="Q1184" s="29">
        <v>264</v>
      </c>
      <c r="R1184" s="29" t="s">
        <v>5699</v>
      </c>
      <c r="S1184" s="35">
        <v>9518986800</v>
      </c>
      <c r="T1184" s="36">
        <v>24663734</v>
      </c>
      <c r="U1184" s="37">
        <v>980127668</v>
      </c>
      <c r="V1184" s="31" t="s">
        <v>5700</v>
      </c>
      <c r="W1184" s="31" t="s">
        <v>5701</v>
      </c>
      <c r="X1184" s="31" t="s">
        <v>64</v>
      </c>
      <c r="Y1184" s="38">
        <v>3152808</v>
      </c>
    </row>
    <row r="1185" spans="1:25" ht="75" x14ac:dyDescent="0.25">
      <c r="A1185" s="39">
        <v>11239530</v>
      </c>
      <c r="B1185" s="40" t="s">
        <v>38</v>
      </c>
      <c r="C1185" s="41" t="s">
        <v>5702</v>
      </c>
      <c r="D1185" s="40" t="s">
        <v>66</v>
      </c>
      <c r="E1185" s="42" t="s">
        <v>5703</v>
      </c>
      <c r="F1185" s="42" t="s">
        <v>89</v>
      </c>
      <c r="G1185" s="42" t="s">
        <v>851</v>
      </c>
      <c r="H1185" s="42" t="s">
        <v>91</v>
      </c>
      <c r="I1185" s="42" t="s">
        <v>92</v>
      </c>
      <c r="J1185" s="40" t="s">
        <v>137</v>
      </c>
      <c r="K1185" s="43">
        <v>22676</v>
      </c>
      <c r="L1185" s="43">
        <v>37342</v>
      </c>
      <c r="M1185" s="40">
        <v>30</v>
      </c>
      <c r="N1185" s="40" t="s">
        <v>93</v>
      </c>
      <c r="O1185" s="33" t="s">
        <v>89</v>
      </c>
      <c r="P1185" s="34" t="e">
        <f>CONCATENATE([1]!Tabela_FREQUENCIA_05_01_12[[#This Row],[QUANTITATIVO]]," - ",[1]!Tabela_FREQUENCIA_05_01_12[[#This Row],[GERÊNCIA]])</f>
        <v>#REF!</v>
      </c>
      <c r="Q1185" s="40">
        <v>901</v>
      </c>
      <c r="R1185" s="40" t="s">
        <v>5704</v>
      </c>
      <c r="S1185" s="44">
        <v>4925958879</v>
      </c>
      <c r="T1185" s="45">
        <v>20523941</v>
      </c>
      <c r="U1185" s="46">
        <v>968568154</v>
      </c>
      <c r="V1185" s="42" t="s">
        <v>5705</v>
      </c>
      <c r="W1185" s="42" t="s">
        <v>1319</v>
      </c>
      <c r="X1185" s="42" t="s">
        <v>142</v>
      </c>
      <c r="Y1185" s="47">
        <v>8240605</v>
      </c>
    </row>
    <row r="1186" spans="1:25" ht="90" x14ac:dyDescent="0.25">
      <c r="A1186" s="28">
        <v>11432287</v>
      </c>
      <c r="B1186" s="29" t="s">
        <v>38</v>
      </c>
      <c r="C1186" s="30" t="s">
        <v>5706</v>
      </c>
      <c r="D1186" s="29" t="s">
        <v>101</v>
      </c>
      <c r="E1186" s="31" t="s">
        <v>5707</v>
      </c>
      <c r="F1186" s="31" t="s">
        <v>1823</v>
      </c>
      <c r="G1186" s="31" t="s">
        <v>124</v>
      </c>
      <c r="H1186" s="31" t="s">
        <v>739</v>
      </c>
      <c r="I1186" s="31" t="s">
        <v>115</v>
      </c>
      <c r="J1186" s="29" t="s">
        <v>137</v>
      </c>
      <c r="K1186" s="32">
        <v>26069</v>
      </c>
      <c r="L1186" s="32">
        <v>37320</v>
      </c>
      <c r="M1186" s="29">
        <v>40</v>
      </c>
      <c r="N1186" s="29" t="s">
        <v>5708</v>
      </c>
      <c r="O1186" s="33" t="s">
        <v>113</v>
      </c>
      <c r="P1186" s="34" t="e">
        <f>CONCATENATE([1]!Tabela_FREQUENCIA_05_01_12[[#This Row],[QUANTITATIVO]]," - ",[1]!Tabela_FREQUENCIA_05_01_12[[#This Row],[GERÊNCIA]])</f>
        <v>#REF!</v>
      </c>
      <c r="Q1186" s="29">
        <v>727</v>
      </c>
      <c r="R1186" s="29" t="s">
        <v>5709</v>
      </c>
      <c r="S1186" s="35">
        <v>15633653831</v>
      </c>
      <c r="T1186" s="36">
        <v>29011146</v>
      </c>
      <c r="U1186" s="37">
        <v>999454895</v>
      </c>
      <c r="V1186" s="31" t="s">
        <v>5710</v>
      </c>
      <c r="W1186" s="31" t="s">
        <v>3975</v>
      </c>
      <c r="X1186" s="31" t="s">
        <v>142</v>
      </c>
      <c r="Y1186" s="38">
        <v>2054100</v>
      </c>
    </row>
    <row r="1187" spans="1:25" ht="90" x14ac:dyDescent="0.25">
      <c r="A1187" s="39">
        <v>11996195</v>
      </c>
      <c r="B1187" s="40" t="s">
        <v>175</v>
      </c>
      <c r="C1187" s="41" t="s">
        <v>5711</v>
      </c>
      <c r="D1187" s="40" t="s">
        <v>36</v>
      </c>
      <c r="E1187" s="42" t="s">
        <v>5712</v>
      </c>
      <c r="F1187" s="42" t="s">
        <v>268</v>
      </c>
      <c r="G1187" s="42" t="s">
        <v>171</v>
      </c>
      <c r="H1187" s="42" t="s">
        <v>171</v>
      </c>
      <c r="I1187" s="42" t="s">
        <v>80</v>
      </c>
      <c r="J1187" s="40" t="s">
        <v>43</v>
      </c>
      <c r="K1187" s="43">
        <v>22687</v>
      </c>
      <c r="L1187" s="43">
        <v>37091</v>
      </c>
      <c r="M1187" s="40">
        <v>20</v>
      </c>
      <c r="N1187" s="40" t="s">
        <v>4892</v>
      </c>
      <c r="O1187" s="33" t="s">
        <v>268</v>
      </c>
      <c r="P1187" s="34" t="e">
        <f>CONCATENATE([1]!Tabela_FREQUENCIA_05_01_12[[#This Row],[QUANTITATIVO]]," - ",[1]!Tabela_FREQUENCIA_05_01_12[[#This Row],[GERÊNCIA]])</f>
        <v>#REF!</v>
      </c>
      <c r="Q1187" s="40">
        <v>540</v>
      </c>
      <c r="R1187" s="40" t="s">
        <v>5713</v>
      </c>
      <c r="S1187" s="44">
        <v>82607249791</v>
      </c>
      <c r="T1187" s="45">
        <v>24551069</v>
      </c>
      <c r="U1187" s="46">
        <v>970500986</v>
      </c>
      <c r="V1187" s="42" t="s">
        <v>5714</v>
      </c>
      <c r="W1187" s="42" t="s">
        <v>591</v>
      </c>
      <c r="X1187" s="42" t="s">
        <v>64</v>
      </c>
      <c r="Y1187" s="47">
        <v>7072185</v>
      </c>
    </row>
    <row r="1188" spans="1:25" ht="75" x14ac:dyDescent="0.25">
      <c r="A1188" s="28">
        <v>13203745</v>
      </c>
      <c r="B1188" s="29" t="s">
        <v>38</v>
      </c>
      <c r="C1188" s="30" t="s">
        <v>5715</v>
      </c>
      <c r="D1188" s="29" t="s">
        <v>38</v>
      </c>
      <c r="E1188" s="31" t="s">
        <v>5716</v>
      </c>
      <c r="F1188" s="31" t="s">
        <v>268</v>
      </c>
      <c r="G1188" s="31" t="s">
        <v>1010</v>
      </c>
      <c r="H1188" s="31" t="s">
        <v>1010</v>
      </c>
      <c r="I1188" s="31" t="s">
        <v>59</v>
      </c>
      <c r="J1188" s="29" t="s">
        <v>43</v>
      </c>
      <c r="K1188" s="32">
        <v>20695</v>
      </c>
      <c r="L1188" s="32">
        <v>41219</v>
      </c>
      <c r="M1188" s="29">
        <v>20</v>
      </c>
      <c r="N1188" s="29" t="s">
        <v>4768</v>
      </c>
      <c r="O1188" s="33" t="s">
        <v>268</v>
      </c>
      <c r="P1188" s="34" t="e">
        <f>CONCATENATE([1]!Tabela_FREQUENCIA_05_01_12[[#This Row],[QUANTITATIVO]]," - ",[1]!Tabela_FREQUENCIA_05_01_12[[#This Row],[GERÊNCIA]])</f>
        <v>#REF!</v>
      </c>
      <c r="Q1188" s="29">
        <v>1165</v>
      </c>
      <c r="R1188" s="29" t="s">
        <v>5717</v>
      </c>
      <c r="S1188" s="35">
        <v>62039105700</v>
      </c>
      <c r="T1188" s="36">
        <v>50821633</v>
      </c>
      <c r="U1188" s="37">
        <v>995181856</v>
      </c>
      <c r="V1188" s="31" t="s">
        <v>5718</v>
      </c>
      <c r="W1188" s="31" t="s">
        <v>1055</v>
      </c>
      <c r="X1188" s="31" t="s">
        <v>142</v>
      </c>
      <c r="Y1188" s="38">
        <v>4121001</v>
      </c>
    </row>
    <row r="1189" spans="1:25" ht="105" x14ac:dyDescent="0.25">
      <c r="A1189" s="39">
        <v>7299679</v>
      </c>
      <c r="B1189" s="40" t="s">
        <v>52</v>
      </c>
      <c r="C1189" s="41" t="s">
        <v>5719</v>
      </c>
      <c r="D1189" s="40" t="s">
        <v>54</v>
      </c>
      <c r="E1189" s="42" t="s">
        <v>5720</v>
      </c>
      <c r="F1189" s="42" t="s">
        <v>1355</v>
      </c>
      <c r="G1189" s="42" t="s">
        <v>783</v>
      </c>
      <c r="H1189" s="42" t="s">
        <v>783</v>
      </c>
      <c r="I1189" s="42" t="s">
        <v>223</v>
      </c>
      <c r="J1189" s="40" t="s">
        <v>106</v>
      </c>
      <c r="K1189" s="43">
        <v>19849</v>
      </c>
      <c r="L1189" s="43">
        <v>33037</v>
      </c>
      <c r="M1189" s="40">
        <v>30</v>
      </c>
      <c r="N1189" s="40" t="s">
        <v>60</v>
      </c>
      <c r="O1189" s="33" t="s">
        <v>1355</v>
      </c>
      <c r="P1189" s="34" t="e">
        <f>CONCATENATE([1]!Tabela_FREQUENCIA_05_01_12[[#This Row],[QUANTITATIVO]]," - ",[1]!Tabela_FREQUENCIA_05_01_12[[#This Row],[GERÊNCIA]])</f>
        <v>#REF!</v>
      </c>
      <c r="Q1189" s="40">
        <v>647</v>
      </c>
      <c r="R1189" s="40" t="s">
        <v>5721</v>
      </c>
      <c r="S1189" s="44">
        <v>68584253815</v>
      </c>
      <c r="T1189" s="45">
        <v>27835091</v>
      </c>
      <c r="U1189" s="46">
        <v>995044282</v>
      </c>
      <c r="V1189" s="42" t="s">
        <v>5722</v>
      </c>
      <c r="W1189" s="42" t="s">
        <v>5536</v>
      </c>
      <c r="X1189" s="42" t="s">
        <v>142</v>
      </c>
      <c r="Y1189" s="47">
        <v>3366080</v>
      </c>
    </row>
    <row r="1190" spans="1:25" ht="90" x14ac:dyDescent="0.25">
      <c r="A1190" s="28">
        <v>6943202</v>
      </c>
      <c r="B1190" s="29" t="s">
        <v>52</v>
      </c>
      <c r="C1190" s="30" t="s">
        <v>5723</v>
      </c>
      <c r="D1190" s="29" t="s">
        <v>206</v>
      </c>
      <c r="E1190" s="31" t="s">
        <v>5724</v>
      </c>
      <c r="F1190" s="31" t="s">
        <v>56</v>
      </c>
      <c r="G1190" s="31" t="s">
        <v>3889</v>
      </c>
      <c r="H1190" s="31" t="s">
        <v>605</v>
      </c>
      <c r="I1190" s="31" t="s">
        <v>69</v>
      </c>
      <c r="J1190" s="29" t="s">
        <v>106</v>
      </c>
      <c r="K1190" s="32">
        <v>19351</v>
      </c>
      <c r="L1190" s="32">
        <v>31313</v>
      </c>
      <c r="M1190" s="29">
        <v>40</v>
      </c>
      <c r="N1190" s="29" t="s">
        <v>478</v>
      </c>
      <c r="O1190" s="33" t="s">
        <v>56</v>
      </c>
      <c r="P1190" s="34" t="e">
        <f>CONCATENATE([1]!Tabela_FREQUENCIA_05_01_12[[#This Row],[QUANTITATIVO]]," - ",[1]!Tabela_FREQUENCIA_05_01_12[[#This Row],[GERÊNCIA]])</f>
        <v>#REF!</v>
      </c>
      <c r="Q1190" s="29">
        <v>597</v>
      </c>
      <c r="R1190" s="29" t="s">
        <v>5725</v>
      </c>
      <c r="S1190" s="35">
        <v>439140803</v>
      </c>
      <c r="T1190" s="36">
        <v>64210027</v>
      </c>
      <c r="U1190" s="37"/>
      <c r="V1190" s="31" t="s">
        <v>5726</v>
      </c>
      <c r="W1190" s="31" t="s">
        <v>1801</v>
      </c>
      <c r="X1190" s="31" t="s">
        <v>64</v>
      </c>
      <c r="Y1190" s="38">
        <v>7032010</v>
      </c>
    </row>
    <row r="1191" spans="1:25" ht="60" x14ac:dyDescent="0.25">
      <c r="A1191" s="39">
        <v>16144089</v>
      </c>
      <c r="B1191" s="40" t="s">
        <v>66</v>
      </c>
      <c r="C1191" s="41" t="s">
        <v>5727</v>
      </c>
      <c r="D1191" s="40"/>
      <c r="E1191" s="42" t="s">
        <v>5728</v>
      </c>
      <c r="F1191" s="42" t="s">
        <v>268</v>
      </c>
      <c r="G1191" s="42" t="s">
        <v>342</v>
      </c>
      <c r="H1191" s="42" t="s">
        <v>343</v>
      </c>
      <c r="I1191" s="42" t="s">
        <v>59</v>
      </c>
      <c r="J1191" s="40" t="s">
        <v>43</v>
      </c>
      <c r="K1191" s="43">
        <v>18060</v>
      </c>
      <c r="L1191" s="43">
        <v>41523</v>
      </c>
      <c r="M1191" s="40">
        <v>20</v>
      </c>
      <c r="N1191" s="40" t="s">
        <v>2285</v>
      </c>
      <c r="O1191" s="33" t="s">
        <v>268</v>
      </c>
      <c r="P1191" s="34" t="e">
        <f>CONCATENATE([1]!Tabela_FREQUENCIA_05_01_12[[#This Row],[QUANTITATIVO]]," - ",[1]!Tabela_FREQUENCIA_05_01_12[[#This Row],[GERÊNCIA]])</f>
        <v>#REF!</v>
      </c>
      <c r="Q1191" s="40">
        <v>97</v>
      </c>
      <c r="R1191" s="40" t="s">
        <v>5729</v>
      </c>
      <c r="S1191" s="44">
        <v>66820898800</v>
      </c>
      <c r="T1191" s="45">
        <v>50848432</v>
      </c>
      <c r="U1191" s="46" t="s">
        <v>5730</v>
      </c>
      <c r="V1191" s="42" t="s">
        <v>5731</v>
      </c>
      <c r="W1191" s="42" t="s">
        <v>308</v>
      </c>
      <c r="X1191" s="42" t="s">
        <v>142</v>
      </c>
      <c r="Y1191" s="47">
        <v>4113070</v>
      </c>
    </row>
    <row r="1192" spans="1:25" ht="105" x14ac:dyDescent="0.25">
      <c r="A1192" s="28">
        <v>9398910</v>
      </c>
      <c r="B1192" s="29" t="s">
        <v>38</v>
      </c>
      <c r="C1192" s="30" t="s">
        <v>5732</v>
      </c>
      <c r="D1192" s="29"/>
      <c r="E1192" s="31" t="s">
        <v>5733</v>
      </c>
      <c r="F1192" s="31" t="s">
        <v>89</v>
      </c>
      <c r="G1192" s="31" t="s">
        <v>376</v>
      </c>
      <c r="H1192" s="31" t="s">
        <v>283</v>
      </c>
      <c r="I1192" s="31" t="s">
        <v>115</v>
      </c>
      <c r="J1192" s="29" t="s">
        <v>43</v>
      </c>
      <c r="K1192" s="32">
        <v>22333</v>
      </c>
      <c r="L1192" s="32">
        <v>35923</v>
      </c>
      <c r="M1192" s="29">
        <v>30</v>
      </c>
      <c r="N1192" s="29" t="s">
        <v>567</v>
      </c>
      <c r="O1192" s="33" t="s">
        <v>89</v>
      </c>
      <c r="P1192" s="34" t="e">
        <f>CONCATENATE([1]!Tabela_FREQUENCIA_05_01_12[[#This Row],[QUANTITATIVO]]," - ",[1]!Tabela_FREQUENCIA_05_01_12[[#This Row],[GERÊNCIA]])</f>
        <v>#REF!</v>
      </c>
      <c r="Q1192" s="29">
        <v>37</v>
      </c>
      <c r="R1192" s="29" t="s">
        <v>5734</v>
      </c>
      <c r="S1192" s="35">
        <v>1004790813</v>
      </c>
      <c r="T1192" s="36">
        <v>49626623</v>
      </c>
      <c r="U1192" s="37">
        <v>999288998</v>
      </c>
      <c r="V1192" s="31" t="s">
        <v>5735</v>
      </c>
      <c r="W1192" s="31" t="s">
        <v>5736</v>
      </c>
      <c r="X1192" s="31" t="s">
        <v>64</v>
      </c>
      <c r="Y1192" s="38"/>
    </row>
    <row r="1193" spans="1:25" ht="90" x14ac:dyDescent="0.25">
      <c r="A1193" s="39">
        <v>14738430</v>
      </c>
      <c r="B1193" s="40" t="s">
        <v>66</v>
      </c>
      <c r="C1193" s="41" t="s">
        <v>5737</v>
      </c>
      <c r="D1193" s="40" t="s">
        <v>206</v>
      </c>
      <c r="E1193" s="42" t="s">
        <v>5738</v>
      </c>
      <c r="F1193" s="42" t="s">
        <v>89</v>
      </c>
      <c r="G1193" s="42" t="s">
        <v>236</v>
      </c>
      <c r="H1193" s="42" t="s">
        <v>629</v>
      </c>
      <c r="I1193" s="42" t="s">
        <v>59</v>
      </c>
      <c r="J1193" s="40" t="s">
        <v>43</v>
      </c>
      <c r="K1193" s="43">
        <v>25031</v>
      </c>
      <c r="L1193" s="43">
        <v>40725</v>
      </c>
      <c r="M1193" s="40">
        <v>30</v>
      </c>
      <c r="N1193" s="40" t="s">
        <v>508</v>
      </c>
      <c r="O1193" s="33" t="s">
        <v>89</v>
      </c>
      <c r="P1193" s="34" t="e">
        <f>CONCATENATE([1]!Tabela_FREQUENCIA_05_01_12[[#This Row],[QUANTITATIVO]]," - ",[1]!Tabela_FREQUENCIA_05_01_12[[#This Row],[GERÊNCIA]])</f>
        <v>#REF!</v>
      </c>
      <c r="Q1193" s="40">
        <v>1098</v>
      </c>
      <c r="R1193" s="40" t="s">
        <v>5739</v>
      </c>
      <c r="S1193" s="44">
        <v>10530590867</v>
      </c>
      <c r="T1193" s="45">
        <v>25216012</v>
      </c>
      <c r="U1193" s="46">
        <v>988915644</v>
      </c>
      <c r="V1193" s="42" t="s">
        <v>5740</v>
      </c>
      <c r="W1193" s="42" t="s">
        <v>1912</v>
      </c>
      <c r="X1193" s="42" t="s">
        <v>142</v>
      </c>
      <c r="Y1193" s="47">
        <v>8253520</v>
      </c>
    </row>
    <row r="1194" spans="1:25" ht="90" x14ac:dyDescent="0.25">
      <c r="A1194" s="28">
        <v>11588202</v>
      </c>
      <c r="B1194" s="29" t="s">
        <v>66</v>
      </c>
      <c r="C1194" s="30" t="s">
        <v>5741</v>
      </c>
      <c r="D1194" s="29"/>
      <c r="E1194" s="31" t="s">
        <v>5742</v>
      </c>
      <c r="F1194" s="31" t="s">
        <v>89</v>
      </c>
      <c r="G1194" s="31" t="s">
        <v>171</v>
      </c>
      <c r="H1194" s="31" t="s">
        <v>171</v>
      </c>
      <c r="I1194" s="31" t="s">
        <v>80</v>
      </c>
      <c r="J1194" s="29" t="s">
        <v>137</v>
      </c>
      <c r="K1194" s="32">
        <v>25880</v>
      </c>
      <c r="L1194" s="32">
        <v>36349</v>
      </c>
      <c r="M1194" s="29">
        <v>30</v>
      </c>
      <c r="N1194" s="29" t="s">
        <v>81</v>
      </c>
      <c r="O1194" s="33" t="s">
        <v>89</v>
      </c>
      <c r="P1194" s="34" t="e">
        <f>CONCATENATE([1]!Tabela_FREQUENCIA_05_01_12[[#This Row],[QUANTITATIVO]]," - ",[1]!Tabela_FREQUENCIA_05_01_12[[#This Row],[GERÊNCIA]])</f>
        <v>#REF!</v>
      </c>
      <c r="Q1194" s="29">
        <v>112</v>
      </c>
      <c r="R1194" s="29" t="s">
        <v>5743</v>
      </c>
      <c r="S1194" s="35">
        <v>13912264880</v>
      </c>
      <c r="T1194" s="36">
        <v>22794884</v>
      </c>
      <c r="U1194" s="37">
        <v>952938096</v>
      </c>
      <c r="V1194" s="31" t="s">
        <v>5744</v>
      </c>
      <c r="W1194" s="31" t="s">
        <v>468</v>
      </c>
      <c r="X1194" s="31" t="s">
        <v>64</v>
      </c>
      <c r="Y1194" s="38">
        <v>7132480</v>
      </c>
    </row>
    <row r="1195" spans="1:25" ht="90" x14ac:dyDescent="0.25">
      <c r="A1195" s="39">
        <v>11421903</v>
      </c>
      <c r="B1195" s="40" t="s">
        <v>175</v>
      </c>
      <c r="C1195" s="41" t="s">
        <v>5745</v>
      </c>
      <c r="D1195" s="40"/>
      <c r="E1195" s="42" t="s">
        <v>5746</v>
      </c>
      <c r="F1195" s="42" t="s">
        <v>89</v>
      </c>
      <c r="G1195" s="42" t="s">
        <v>171</v>
      </c>
      <c r="H1195" s="42" t="s">
        <v>171</v>
      </c>
      <c r="I1195" s="42" t="s">
        <v>80</v>
      </c>
      <c r="J1195" s="40" t="s">
        <v>137</v>
      </c>
      <c r="K1195" s="43">
        <v>21496</v>
      </c>
      <c r="L1195" s="43">
        <v>38180</v>
      </c>
      <c r="M1195" s="40">
        <v>30</v>
      </c>
      <c r="N1195" s="40" t="s">
        <v>81</v>
      </c>
      <c r="O1195" s="33" t="s">
        <v>89</v>
      </c>
      <c r="P1195" s="34" t="e">
        <f>CONCATENATE([1]!Tabela_FREQUENCIA_05_01_12[[#This Row],[QUANTITATIVO]]," - ",[1]!Tabela_FREQUENCIA_05_01_12[[#This Row],[GERÊNCIA]])</f>
        <v>#REF!</v>
      </c>
      <c r="Q1195" s="40">
        <v>930</v>
      </c>
      <c r="R1195" s="40" t="s">
        <v>5747</v>
      </c>
      <c r="S1195" s="44">
        <v>3014236870</v>
      </c>
      <c r="T1195" s="45">
        <v>22946068</v>
      </c>
      <c r="U1195" s="46">
        <v>988350158</v>
      </c>
      <c r="V1195" s="42" t="s">
        <v>5748</v>
      </c>
      <c r="W1195" s="42"/>
      <c r="X1195" s="42" t="s">
        <v>142</v>
      </c>
      <c r="Y1195" s="47">
        <v>3933020</v>
      </c>
    </row>
    <row r="1196" spans="1:25" ht="105" x14ac:dyDescent="0.25">
      <c r="A1196" s="28">
        <v>4978833</v>
      </c>
      <c r="B1196" s="29" t="s">
        <v>52</v>
      </c>
      <c r="C1196" s="30" t="s">
        <v>5749</v>
      </c>
      <c r="D1196" s="29"/>
      <c r="E1196" s="31" t="s">
        <v>5750</v>
      </c>
      <c r="F1196" s="31" t="s">
        <v>679</v>
      </c>
      <c r="G1196" s="31" t="s">
        <v>191</v>
      </c>
      <c r="H1196" s="31" t="s">
        <v>191</v>
      </c>
      <c r="I1196" s="31" t="s">
        <v>69</v>
      </c>
      <c r="J1196" s="29" t="s">
        <v>137</v>
      </c>
      <c r="K1196" s="32">
        <v>23282</v>
      </c>
      <c r="L1196" s="32">
        <v>31426</v>
      </c>
      <c r="M1196" s="29">
        <v>40</v>
      </c>
      <c r="N1196" s="29" t="s">
        <v>93</v>
      </c>
      <c r="O1196" s="33" t="s">
        <v>679</v>
      </c>
      <c r="P1196" s="34" t="e">
        <f>CONCATENATE([1]!Tabela_FREQUENCIA_05_01_12[[#This Row],[QUANTITATIVO]]," - ",[1]!Tabela_FREQUENCIA_05_01_12[[#This Row],[GERÊNCIA]])</f>
        <v>#REF!</v>
      </c>
      <c r="Q1196" s="29">
        <v>406</v>
      </c>
      <c r="R1196" s="29" t="s">
        <v>5751</v>
      </c>
      <c r="S1196" s="35">
        <v>4731631874</v>
      </c>
      <c r="T1196" s="36">
        <v>24632146</v>
      </c>
      <c r="U1196" s="37"/>
      <c r="V1196" s="31" t="s">
        <v>5752</v>
      </c>
      <c r="W1196" s="31" t="s">
        <v>5753</v>
      </c>
      <c r="X1196" s="31" t="s">
        <v>64</v>
      </c>
      <c r="Y1196" s="38">
        <v>7051090</v>
      </c>
    </row>
    <row r="1197" spans="1:25" ht="105" x14ac:dyDescent="0.25">
      <c r="A1197" s="39">
        <v>6948820</v>
      </c>
      <c r="B1197" s="40" t="s">
        <v>52</v>
      </c>
      <c r="C1197" s="41" t="s">
        <v>5754</v>
      </c>
      <c r="D1197" s="40" t="s">
        <v>49</v>
      </c>
      <c r="E1197" s="42" t="s">
        <v>5755</v>
      </c>
      <c r="F1197" s="42" t="s">
        <v>56</v>
      </c>
      <c r="G1197" s="42" t="s">
        <v>368</v>
      </c>
      <c r="H1197" s="42" t="s">
        <v>369</v>
      </c>
      <c r="I1197" s="42" t="s">
        <v>69</v>
      </c>
      <c r="J1197" s="40" t="s">
        <v>106</v>
      </c>
      <c r="K1197" s="43">
        <v>19185</v>
      </c>
      <c r="L1197" s="43">
        <v>32730</v>
      </c>
      <c r="M1197" s="40">
        <v>40</v>
      </c>
      <c r="N1197" s="40" t="s">
        <v>93</v>
      </c>
      <c r="O1197" s="33" t="s">
        <v>56</v>
      </c>
      <c r="P1197" s="34" t="e">
        <f>CONCATENATE([1]!Tabela_FREQUENCIA_05_01_12[[#This Row],[QUANTITATIVO]]," - ",[1]!Tabela_FREQUENCIA_05_01_12[[#This Row],[GERÊNCIA]])</f>
        <v>#REF!</v>
      </c>
      <c r="Q1197" s="40">
        <v>475</v>
      </c>
      <c r="R1197" s="40" t="s">
        <v>5756</v>
      </c>
      <c r="S1197" s="44">
        <v>4797327871</v>
      </c>
      <c r="T1197" s="45">
        <v>24793444</v>
      </c>
      <c r="U1197" s="46">
        <v>957222785</v>
      </c>
      <c r="V1197" s="42" t="s">
        <v>5757</v>
      </c>
      <c r="W1197" s="42" t="s">
        <v>156</v>
      </c>
      <c r="X1197" s="42" t="s">
        <v>64</v>
      </c>
      <c r="Y1197" s="47">
        <v>7051090</v>
      </c>
    </row>
    <row r="1198" spans="1:25" ht="90" x14ac:dyDescent="0.25">
      <c r="A1198" s="28">
        <v>13358091</v>
      </c>
      <c r="B1198" s="29" t="s">
        <v>38</v>
      </c>
      <c r="C1198" s="30" t="s">
        <v>5758</v>
      </c>
      <c r="D1198" s="29" t="s">
        <v>76</v>
      </c>
      <c r="E1198" s="31" t="s">
        <v>5759</v>
      </c>
      <c r="F1198" s="31" t="s">
        <v>89</v>
      </c>
      <c r="G1198" s="31" t="s">
        <v>707</v>
      </c>
      <c r="H1198" s="31" t="s">
        <v>91</v>
      </c>
      <c r="I1198" s="31" t="s">
        <v>92</v>
      </c>
      <c r="J1198" s="29" t="s">
        <v>43</v>
      </c>
      <c r="K1198" s="32">
        <v>24800</v>
      </c>
      <c r="L1198" s="32">
        <v>39434</v>
      </c>
      <c r="M1198" s="29">
        <v>30</v>
      </c>
      <c r="N1198" s="29" t="s">
        <v>294</v>
      </c>
      <c r="O1198" s="33" t="s">
        <v>89</v>
      </c>
      <c r="P1198" s="34" t="e">
        <f>CONCATENATE([1]!Tabela_FREQUENCIA_05_01_12[[#This Row],[QUANTITATIVO]]," - ",[1]!Tabela_FREQUENCIA_05_01_12[[#This Row],[GERÊNCIA]])</f>
        <v>#REF!</v>
      </c>
      <c r="Q1198" s="29">
        <v>582</v>
      </c>
      <c r="R1198" s="29" t="s">
        <v>5760</v>
      </c>
      <c r="S1198" s="35">
        <v>9677148850</v>
      </c>
      <c r="T1198" s="36">
        <v>24559610</v>
      </c>
      <c r="U1198" s="37">
        <v>972303223</v>
      </c>
      <c r="V1198" s="31" t="s">
        <v>5761</v>
      </c>
      <c r="W1198" s="31" t="s">
        <v>2049</v>
      </c>
      <c r="X1198" s="31" t="s">
        <v>64</v>
      </c>
      <c r="Y1198" s="38">
        <v>7063150</v>
      </c>
    </row>
    <row r="1199" spans="1:25" ht="75" x14ac:dyDescent="0.25">
      <c r="A1199" s="39">
        <v>16636648</v>
      </c>
      <c r="B1199" s="40">
        <v>1</v>
      </c>
      <c r="C1199" s="41">
        <v>12618261</v>
      </c>
      <c r="D1199" s="40" t="s">
        <v>76</v>
      </c>
      <c r="E1199" s="42" t="s">
        <v>5762</v>
      </c>
      <c r="F1199" s="42" t="s">
        <v>229</v>
      </c>
      <c r="G1199" s="42" t="s">
        <v>707</v>
      </c>
      <c r="H1199" s="42" t="s">
        <v>91</v>
      </c>
      <c r="I1199" s="42" t="s">
        <v>92</v>
      </c>
      <c r="J1199" s="40" t="s">
        <v>43</v>
      </c>
      <c r="K1199" s="43">
        <v>21601</v>
      </c>
      <c r="L1199" s="43">
        <v>42215</v>
      </c>
      <c r="M1199" s="40">
        <v>30</v>
      </c>
      <c r="N1199" s="40" t="s">
        <v>545</v>
      </c>
      <c r="O1199" s="33" t="s">
        <v>229</v>
      </c>
      <c r="P1199" s="34" t="e">
        <f>CONCATENATE([1]!Tabela_FREQUENCIA_05_01_12[[#This Row],[QUANTITATIVO]]," - ",[1]!Tabela_FREQUENCIA_05_01_12[[#This Row],[GERÊNCIA]])</f>
        <v>#REF!</v>
      </c>
      <c r="Q1199" s="40">
        <v>1003</v>
      </c>
      <c r="R1199" s="40">
        <v>10696896998</v>
      </c>
      <c r="S1199" s="44">
        <v>413041875</v>
      </c>
      <c r="T1199" s="45">
        <v>24417803</v>
      </c>
      <c r="U1199" s="46">
        <v>968877249</v>
      </c>
      <c r="V1199" s="42" t="s">
        <v>5763</v>
      </c>
      <c r="W1199" s="42" t="s">
        <v>1076</v>
      </c>
      <c r="X1199" s="42" t="s">
        <v>64</v>
      </c>
      <c r="Y1199" s="47">
        <v>7021020</v>
      </c>
    </row>
    <row r="1200" spans="1:25" ht="120" x14ac:dyDescent="0.25">
      <c r="A1200" s="28">
        <v>13923183</v>
      </c>
      <c r="B1200" s="29" t="s">
        <v>52</v>
      </c>
      <c r="C1200" s="30" t="s">
        <v>5764</v>
      </c>
      <c r="D1200" s="29" t="s">
        <v>101</v>
      </c>
      <c r="E1200" s="31" t="s">
        <v>5765</v>
      </c>
      <c r="F1200" s="31" t="s">
        <v>89</v>
      </c>
      <c r="G1200" s="31" t="s">
        <v>171</v>
      </c>
      <c r="H1200" s="31" t="s">
        <v>171</v>
      </c>
      <c r="I1200" s="31" t="s">
        <v>80</v>
      </c>
      <c r="J1200" s="29" t="s">
        <v>137</v>
      </c>
      <c r="K1200" s="32">
        <v>26149</v>
      </c>
      <c r="L1200" s="32">
        <v>39434</v>
      </c>
      <c r="M1200" s="29">
        <v>30</v>
      </c>
      <c r="N1200" s="29" t="s">
        <v>93</v>
      </c>
      <c r="O1200" s="33" t="s">
        <v>89</v>
      </c>
      <c r="P1200" s="34" t="e">
        <f>CONCATENATE([1]!Tabela_FREQUENCIA_05_01_12[[#This Row],[QUANTITATIVO]]," - ",[1]!Tabela_FREQUENCIA_05_01_12[[#This Row],[GERÊNCIA]])</f>
        <v>#REF!</v>
      </c>
      <c r="Q1200" s="29">
        <v>946</v>
      </c>
      <c r="R1200" s="29" t="s">
        <v>5766</v>
      </c>
      <c r="S1200" s="35">
        <v>47595884349</v>
      </c>
      <c r="T1200" s="36">
        <v>49633919</v>
      </c>
      <c r="U1200" s="37">
        <v>988046640</v>
      </c>
      <c r="V1200" s="31" t="s">
        <v>5767</v>
      </c>
      <c r="W1200" s="31" t="s">
        <v>1339</v>
      </c>
      <c r="X1200" s="31" t="s">
        <v>64</v>
      </c>
      <c r="Y1200" s="38">
        <v>72600000</v>
      </c>
    </row>
    <row r="1201" spans="1:25" ht="120" x14ac:dyDescent="0.25">
      <c r="A1201" s="39">
        <v>9397620</v>
      </c>
      <c r="B1201" s="40" t="s">
        <v>66</v>
      </c>
      <c r="C1201" s="41" t="s">
        <v>5768</v>
      </c>
      <c r="D1201" s="40">
        <v>0</v>
      </c>
      <c r="E1201" s="42" t="s">
        <v>5769</v>
      </c>
      <c r="F1201" s="42" t="s">
        <v>1657</v>
      </c>
      <c r="G1201" s="42" t="s">
        <v>350</v>
      </c>
      <c r="H1201" s="42" t="s">
        <v>350</v>
      </c>
      <c r="I1201" s="42" t="s">
        <v>167</v>
      </c>
      <c r="J1201" s="40" t="s">
        <v>137</v>
      </c>
      <c r="K1201" s="43">
        <v>24656</v>
      </c>
      <c r="L1201" s="43">
        <v>34515</v>
      </c>
      <c r="M1201" s="40">
        <v>30</v>
      </c>
      <c r="N1201" s="40" t="s">
        <v>5770</v>
      </c>
      <c r="O1201" s="118" t="s">
        <v>1657</v>
      </c>
      <c r="P1201" s="119" t="e">
        <f>CONCATENATE([1]!Tabela_FREQUENCIA_05_01_12[[#This Row],[QUANTITATIVO]]," - ",[1]!Tabela_FREQUENCIA_05_01_12[[#This Row],[GERÊNCIA]])</f>
        <v>#REF!</v>
      </c>
      <c r="Q1201" s="40">
        <v>113</v>
      </c>
      <c r="R1201" s="40" t="s">
        <v>5771</v>
      </c>
      <c r="S1201" s="44">
        <v>10101216858</v>
      </c>
      <c r="T1201" s="45">
        <v>43783785</v>
      </c>
      <c r="U1201" s="46">
        <v>963479657</v>
      </c>
      <c r="V1201" s="42" t="s">
        <v>5772</v>
      </c>
      <c r="W1201" s="42" t="s">
        <v>649</v>
      </c>
      <c r="X1201" s="42" t="s">
        <v>64</v>
      </c>
      <c r="Y1201" s="47">
        <v>7130000</v>
      </c>
    </row>
    <row r="1202" spans="1:25" ht="75" x14ac:dyDescent="0.25">
      <c r="A1202" s="28">
        <v>11096810</v>
      </c>
      <c r="B1202" s="29" t="s">
        <v>66</v>
      </c>
      <c r="C1202" s="30" t="s">
        <v>5773</v>
      </c>
      <c r="D1202" s="29"/>
      <c r="E1202" s="31" t="s">
        <v>5774</v>
      </c>
      <c r="F1202" s="31" t="s">
        <v>89</v>
      </c>
      <c r="G1202" s="31" t="s">
        <v>2334</v>
      </c>
      <c r="H1202" s="31" t="s">
        <v>2335</v>
      </c>
      <c r="I1202" s="31" t="s">
        <v>59</v>
      </c>
      <c r="J1202" s="29" t="s">
        <v>43</v>
      </c>
      <c r="K1202" s="32">
        <v>25788</v>
      </c>
      <c r="L1202" s="32">
        <v>35716</v>
      </c>
      <c r="M1202" s="29">
        <v>30</v>
      </c>
      <c r="N1202" s="29" t="s">
        <v>405</v>
      </c>
      <c r="O1202" s="33" t="s">
        <v>89</v>
      </c>
      <c r="P1202" s="34" t="e">
        <f>CONCATENATE([1]!Tabela_FREQUENCIA_05_01_12[[#This Row],[QUANTITATIVO]]," - ",[1]!Tabela_FREQUENCIA_05_01_12[[#This Row],[GERÊNCIA]])</f>
        <v>#REF!</v>
      </c>
      <c r="Q1202" s="29">
        <v>564</v>
      </c>
      <c r="R1202" s="29" t="s">
        <v>5775</v>
      </c>
      <c r="S1202" s="35">
        <v>14538013838</v>
      </c>
      <c r="T1202" s="36"/>
      <c r="U1202" s="37"/>
      <c r="V1202" s="31" t="s">
        <v>5776</v>
      </c>
      <c r="W1202" s="31" t="s">
        <v>499</v>
      </c>
      <c r="X1202" s="31" t="s">
        <v>64</v>
      </c>
      <c r="Y1202" s="38"/>
    </row>
    <row r="1203" spans="1:25" ht="75" x14ac:dyDescent="0.25">
      <c r="A1203" s="39">
        <v>12007950</v>
      </c>
      <c r="B1203" s="40" t="s">
        <v>66</v>
      </c>
      <c r="C1203" s="41" t="s">
        <v>5777</v>
      </c>
      <c r="D1203" s="40" t="s">
        <v>76</v>
      </c>
      <c r="E1203" s="42" t="s">
        <v>5778</v>
      </c>
      <c r="F1203" s="42" t="s">
        <v>229</v>
      </c>
      <c r="G1203" s="42" t="s">
        <v>424</v>
      </c>
      <c r="H1203" s="93" t="s">
        <v>425</v>
      </c>
      <c r="I1203" s="42" t="s">
        <v>59</v>
      </c>
      <c r="J1203" s="40" t="s">
        <v>137</v>
      </c>
      <c r="K1203" s="43">
        <v>25588</v>
      </c>
      <c r="L1203" s="43">
        <v>37008</v>
      </c>
      <c r="M1203" s="40">
        <v>30</v>
      </c>
      <c r="N1203" s="40" t="s">
        <v>60</v>
      </c>
      <c r="O1203" s="33" t="s">
        <v>229</v>
      </c>
      <c r="P1203" s="34" t="e">
        <f>CONCATENATE([1]!Tabela_FREQUENCIA_05_01_12[[#This Row],[QUANTITATIVO]]," - ",[1]!Tabela_FREQUENCIA_05_01_12[[#This Row],[GERÊNCIA]])</f>
        <v>#REF!</v>
      </c>
      <c r="Q1203" s="40">
        <v>543</v>
      </c>
      <c r="R1203" s="40" t="s">
        <v>5779</v>
      </c>
      <c r="S1203" s="44">
        <v>24812029880</v>
      </c>
      <c r="T1203" s="45">
        <v>20871835</v>
      </c>
      <c r="U1203" s="46">
        <v>983994893</v>
      </c>
      <c r="V1203" s="42" t="s">
        <v>5780</v>
      </c>
      <c r="W1203" s="42" t="s">
        <v>156</v>
      </c>
      <c r="X1203" s="42" t="s">
        <v>64</v>
      </c>
      <c r="Y1203" s="47">
        <v>7092070</v>
      </c>
    </row>
    <row r="1204" spans="1:25" ht="90" x14ac:dyDescent="0.25">
      <c r="A1204" s="28">
        <v>10505337</v>
      </c>
      <c r="B1204" s="29" t="s">
        <v>66</v>
      </c>
      <c r="C1204" s="30" t="s">
        <v>5781</v>
      </c>
      <c r="D1204" s="29" t="s">
        <v>52</v>
      </c>
      <c r="E1204" s="31" t="s">
        <v>5782</v>
      </c>
      <c r="F1204" s="31" t="s">
        <v>89</v>
      </c>
      <c r="G1204" s="31" t="s">
        <v>2334</v>
      </c>
      <c r="H1204" s="31" t="s">
        <v>2335</v>
      </c>
      <c r="I1204" s="31" t="s">
        <v>59</v>
      </c>
      <c r="J1204" s="29" t="s">
        <v>137</v>
      </c>
      <c r="K1204" s="32">
        <v>27099</v>
      </c>
      <c r="L1204" s="32">
        <v>36241</v>
      </c>
      <c r="M1204" s="29">
        <v>30</v>
      </c>
      <c r="N1204" s="29" t="s">
        <v>60</v>
      </c>
      <c r="O1204" s="33" t="s">
        <v>89</v>
      </c>
      <c r="P1204" s="34" t="e">
        <f>CONCATENATE([1]!Tabela_FREQUENCIA_05_01_12[[#This Row],[QUANTITATIVO]]," - ",[1]!Tabela_FREQUENCIA_05_01_12[[#This Row],[GERÊNCIA]])</f>
        <v>#REF!</v>
      </c>
      <c r="Q1204" s="29">
        <v>67</v>
      </c>
      <c r="R1204" s="29" t="s">
        <v>5783</v>
      </c>
      <c r="S1204" s="35">
        <v>11992380821</v>
      </c>
      <c r="T1204" s="36">
        <v>22790492</v>
      </c>
      <c r="U1204" s="37">
        <v>980305693</v>
      </c>
      <c r="V1204" s="31" t="s">
        <v>5784</v>
      </c>
      <c r="W1204" s="31" t="s">
        <v>3822</v>
      </c>
      <c r="X1204" s="31" t="s">
        <v>64</v>
      </c>
      <c r="Y1204" s="38">
        <v>7135220</v>
      </c>
    </row>
    <row r="1205" spans="1:25" ht="75" x14ac:dyDescent="0.25">
      <c r="A1205" s="39">
        <v>9093540</v>
      </c>
      <c r="B1205" s="40">
        <v>2</v>
      </c>
      <c r="C1205" s="41" t="s">
        <v>5785</v>
      </c>
      <c r="D1205" s="40" t="s">
        <v>101</v>
      </c>
      <c r="E1205" s="42" t="s">
        <v>5786</v>
      </c>
      <c r="F1205" s="42" t="s">
        <v>40</v>
      </c>
      <c r="G1205" s="42" t="s">
        <v>463</v>
      </c>
      <c r="H1205" s="42" t="s">
        <v>463</v>
      </c>
      <c r="I1205" s="42" t="s">
        <v>59</v>
      </c>
      <c r="J1205" s="40" t="s">
        <v>106</v>
      </c>
      <c r="K1205" s="43">
        <v>24680</v>
      </c>
      <c r="L1205" s="43">
        <v>34515</v>
      </c>
      <c r="M1205" s="40">
        <v>20</v>
      </c>
      <c r="N1205" s="40" t="s">
        <v>5787</v>
      </c>
      <c r="O1205" s="33" t="s">
        <v>40</v>
      </c>
      <c r="P1205" s="34" t="e">
        <f>CONCATENATE([1]!Tabela_FREQUENCIA_05_01_12[[#This Row],[QUANTITATIVO]]," - ",[1]!Tabela_FREQUENCIA_05_01_12[[#This Row],[GERÊNCIA]])</f>
        <v>#REF!</v>
      </c>
      <c r="Q1205" s="40">
        <v>445</v>
      </c>
      <c r="R1205" s="40" t="s">
        <v>5788</v>
      </c>
      <c r="S1205" s="44">
        <v>17592047810</v>
      </c>
      <c r="T1205" s="45">
        <v>29539097</v>
      </c>
      <c r="U1205" s="46">
        <v>991543562</v>
      </c>
      <c r="V1205" s="42" t="s">
        <v>5789</v>
      </c>
      <c r="W1205" s="42" t="s">
        <v>5790</v>
      </c>
      <c r="X1205" s="42" t="s">
        <v>142</v>
      </c>
      <c r="Y1205" s="47">
        <v>2345040</v>
      </c>
    </row>
    <row r="1206" spans="1:25" ht="90" x14ac:dyDescent="0.25">
      <c r="A1206" s="28">
        <v>9093540</v>
      </c>
      <c r="B1206" s="29">
        <v>1</v>
      </c>
      <c r="C1206" s="30" t="s">
        <v>5785</v>
      </c>
      <c r="D1206" s="29" t="s">
        <v>101</v>
      </c>
      <c r="E1206" s="31" t="s">
        <v>5791</v>
      </c>
      <c r="F1206" s="31" t="s">
        <v>40</v>
      </c>
      <c r="G1206" s="31" t="s">
        <v>171</v>
      </c>
      <c r="H1206" s="31" t="s">
        <v>171</v>
      </c>
      <c r="I1206" s="31" t="s">
        <v>80</v>
      </c>
      <c r="J1206" s="29" t="s">
        <v>106</v>
      </c>
      <c r="K1206" s="32">
        <v>24680</v>
      </c>
      <c r="L1206" s="32">
        <v>34260</v>
      </c>
      <c r="M1206" s="29">
        <v>24</v>
      </c>
      <c r="N1206" s="29" t="s">
        <v>178</v>
      </c>
      <c r="O1206" s="33" t="s">
        <v>40</v>
      </c>
      <c r="P1206" s="34" t="e">
        <f>CONCATENATE([1]!Tabela_FREQUENCIA_05_01_12[[#This Row],[QUANTITATIVO]]," - ",[1]!Tabela_FREQUENCIA_05_01_12[[#This Row],[GERÊNCIA]])</f>
        <v>#REF!</v>
      </c>
      <c r="Q1206" s="29">
        <v>350</v>
      </c>
      <c r="R1206" s="29" t="s">
        <v>5788</v>
      </c>
      <c r="S1206" s="35">
        <v>17592047810</v>
      </c>
      <c r="T1206" s="36">
        <v>29539097</v>
      </c>
      <c r="U1206" s="37">
        <v>991543562</v>
      </c>
      <c r="V1206" s="31" t="s">
        <v>5789</v>
      </c>
      <c r="W1206" s="31" t="s">
        <v>5790</v>
      </c>
      <c r="X1206" s="31" t="s">
        <v>142</v>
      </c>
      <c r="Y1206" s="38">
        <v>2345040</v>
      </c>
    </row>
    <row r="1207" spans="1:25" ht="75" x14ac:dyDescent="0.25">
      <c r="A1207" s="39">
        <v>9419652</v>
      </c>
      <c r="B1207" s="40" t="s">
        <v>66</v>
      </c>
      <c r="C1207" s="41" t="s">
        <v>5792</v>
      </c>
      <c r="D1207" s="40"/>
      <c r="E1207" s="42" t="s">
        <v>5793</v>
      </c>
      <c r="F1207" s="42" t="s">
        <v>40</v>
      </c>
      <c r="G1207" s="42" t="s">
        <v>944</v>
      </c>
      <c r="H1207" s="42" t="s">
        <v>945</v>
      </c>
      <c r="I1207" s="42" t="s">
        <v>92</v>
      </c>
      <c r="J1207" s="40" t="s">
        <v>43</v>
      </c>
      <c r="K1207" s="43">
        <v>24698</v>
      </c>
      <c r="L1207" s="43">
        <v>34669</v>
      </c>
      <c r="M1207" s="40">
        <v>20</v>
      </c>
      <c r="N1207" s="40" t="s">
        <v>5794</v>
      </c>
      <c r="O1207" s="33" t="s">
        <v>40</v>
      </c>
      <c r="P1207" s="34" t="e">
        <f>CONCATENATE([1]!Tabela_FREQUENCIA_05_01_12[[#This Row],[QUANTITATIVO]]," - ",[1]!Tabela_FREQUENCIA_05_01_12[[#This Row],[GERÊNCIA]])</f>
        <v>#REF!</v>
      </c>
      <c r="Q1207" s="40">
        <v>602</v>
      </c>
      <c r="R1207" s="40" t="s">
        <v>5795</v>
      </c>
      <c r="S1207" s="44">
        <v>13598889852</v>
      </c>
      <c r="T1207" s="45">
        <v>29599497</v>
      </c>
      <c r="U1207" s="46">
        <v>999800081</v>
      </c>
      <c r="V1207" s="42" t="s">
        <v>5796</v>
      </c>
      <c r="W1207" s="42" t="s">
        <v>5797</v>
      </c>
      <c r="X1207" s="42" t="s">
        <v>142</v>
      </c>
      <c r="Y1207" s="47">
        <v>1235000</v>
      </c>
    </row>
    <row r="1208" spans="1:25" ht="90" x14ac:dyDescent="0.25">
      <c r="A1208" s="28">
        <v>13637964</v>
      </c>
      <c r="B1208" s="29" t="s">
        <v>38</v>
      </c>
      <c r="C1208" s="30" t="s">
        <v>5798</v>
      </c>
      <c r="D1208" s="29" t="s">
        <v>36</v>
      </c>
      <c r="E1208" s="31" t="s">
        <v>5799</v>
      </c>
      <c r="F1208" s="31" t="s">
        <v>316</v>
      </c>
      <c r="G1208" s="31" t="s">
        <v>5800</v>
      </c>
      <c r="H1208" s="31" t="s">
        <v>171</v>
      </c>
      <c r="I1208" s="31" t="s">
        <v>80</v>
      </c>
      <c r="J1208" s="29" t="s">
        <v>43</v>
      </c>
      <c r="K1208" s="32">
        <v>28887</v>
      </c>
      <c r="L1208" s="32">
        <v>40878</v>
      </c>
      <c r="M1208" s="29">
        <v>30</v>
      </c>
      <c r="N1208" s="29" t="s">
        <v>545</v>
      </c>
      <c r="O1208" s="33" t="s">
        <v>229</v>
      </c>
      <c r="P1208" s="34" t="e">
        <f>CONCATENATE([1]!Tabela_FREQUENCIA_05_01_12[[#This Row],[QUANTITATIVO]]," - ",[1]!Tabela_FREQUENCIA_05_01_12[[#This Row],[GERÊNCIA]])</f>
        <v>#REF!</v>
      </c>
      <c r="Q1208" s="29">
        <v>1144</v>
      </c>
      <c r="R1208" s="29" t="s">
        <v>5801</v>
      </c>
      <c r="S1208" s="35">
        <v>28146349846</v>
      </c>
      <c r="T1208" s="36">
        <v>24044125</v>
      </c>
      <c r="U1208" s="37">
        <v>976045909</v>
      </c>
      <c r="V1208" s="31" t="s">
        <v>5802</v>
      </c>
      <c r="W1208" s="31" t="s">
        <v>1754</v>
      </c>
      <c r="X1208" s="31" t="s">
        <v>64</v>
      </c>
      <c r="Y1208" s="38">
        <v>7135313</v>
      </c>
    </row>
    <row r="1209" spans="1:25" ht="90" x14ac:dyDescent="0.25">
      <c r="A1209" s="39">
        <v>13358250</v>
      </c>
      <c r="B1209" s="40" t="s">
        <v>38</v>
      </c>
      <c r="C1209" s="41" t="s">
        <v>5803</v>
      </c>
      <c r="D1209" s="40" t="s">
        <v>101</v>
      </c>
      <c r="E1209" s="42" t="s">
        <v>5804</v>
      </c>
      <c r="F1209" s="42" t="s">
        <v>89</v>
      </c>
      <c r="G1209" s="42" t="s">
        <v>5805</v>
      </c>
      <c r="H1209" s="42" t="s">
        <v>5805</v>
      </c>
      <c r="I1209" s="42" t="s">
        <v>59</v>
      </c>
      <c r="J1209" s="40" t="s">
        <v>43</v>
      </c>
      <c r="K1209" s="43">
        <v>26925</v>
      </c>
      <c r="L1209" s="43">
        <v>39426</v>
      </c>
      <c r="M1209" s="40">
        <v>30</v>
      </c>
      <c r="N1209" s="40" t="s">
        <v>60</v>
      </c>
      <c r="O1209" s="33" t="s">
        <v>89</v>
      </c>
      <c r="P1209" s="34" t="e">
        <f>CONCATENATE([1]!Tabela_FREQUENCIA_05_01_12[[#This Row],[QUANTITATIVO]]," - ",[1]!Tabela_FREQUENCIA_05_01_12[[#This Row],[GERÊNCIA]])</f>
        <v>#REF!</v>
      </c>
      <c r="Q1209" s="40">
        <v>926</v>
      </c>
      <c r="R1209" s="40" t="s">
        <v>5806</v>
      </c>
      <c r="S1209" s="44">
        <v>15090961832</v>
      </c>
      <c r="T1209" s="45">
        <v>25230270</v>
      </c>
      <c r="U1209" s="46">
        <v>993531045</v>
      </c>
      <c r="V1209" s="42" t="s">
        <v>5807</v>
      </c>
      <c r="W1209" s="42" t="s">
        <v>1912</v>
      </c>
      <c r="X1209" s="42" t="s">
        <v>142</v>
      </c>
      <c r="Y1209" s="47">
        <v>8265290</v>
      </c>
    </row>
    <row r="1210" spans="1:25" ht="135" x14ac:dyDescent="0.25">
      <c r="A1210" s="120"/>
      <c r="B1210" s="121"/>
      <c r="C1210" s="122" t="s">
        <v>5808</v>
      </c>
      <c r="D1210" s="121"/>
      <c r="E1210" s="123" t="s">
        <v>5809</v>
      </c>
      <c r="F1210" s="123" t="s">
        <v>4551</v>
      </c>
      <c r="G1210" s="123"/>
      <c r="H1210" s="123" t="s">
        <v>171</v>
      </c>
      <c r="I1210" s="123" t="s">
        <v>80</v>
      </c>
      <c r="J1210" s="121" t="s">
        <v>1670</v>
      </c>
      <c r="K1210" s="124">
        <v>23507</v>
      </c>
      <c r="L1210" s="124">
        <v>39244</v>
      </c>
      <c r="M1210" s="121">
        <v>30</v>
      </c>
      <c r="N1210" s="121" t="s">
        <v>5810</v>
      </c>
      <c r="O1210" s="123" t="s">
        <v>4552</v>
      </c>
      <c r="P1210" s="125" t="e">
        <f>CONCATENATE([1]!Tabela_FREQUENCIA_05_01_12[[#This Row],[QUANTITATIVO]]," - ",[1]!Tabela_FREQUENCIA_05_01_12[[#This Row],[GERÊNCIA]])</f>
        <v>#REF!</v>
      </c>
      <c r="Q1210" s="121"/>
      <c r="R1210" s="121"/>
      <c r="S1210" s="126">
        <v>5067295830</v>
      </c>
      <c r="T1210" s="127">
        <v>64568395</v>
      </c>
      <c r="U1210" s="128">
        <v>986162027</v>
      </c>
      <c r="V1210" s="123" t="s">
        <v>5811</v>
      </c>
      <c r="W1210" s="123" t="s">
        <v>3674</v>
      </c>
      <c r="X1210" s="123" t="s">
        <v>64</v>
      </c>
      <c r="Y1210" s="129">
        <v>7124510</v>
      </c>
    </row>
    <row r="1211" spans="1:25" ht="90" x14ac:dyDescent="0.25">
      <c r="A1211" s="39">
        <v>9128670</v>
      </c>
      <c r="B1211" s="40" t="s">
        <v>66</v>
      </c>
      <c r="C1211" s="41" t="s">
        <v>5812</v>
      </c>
      <c r="D1211" s="40" t="s">
        <v>66</v>
      </c>
      <c r="E1211" s="42" t="s">
        <v>5813</v>
      </c>
      <c r="F1211" s="42" t="s">
        <v>56</v>
      </c>
      <c r="G1211" s="42" t="s">
        <v>58</v>
      </c>
      <c r="H1211" s="42" t="s">
        <v>124</v>
      </c>
      <c r="I1211" s="42" t="s">
        <v>59</v>
      </c>
      <c r="J1211" s="40" t="s">
        <v>43</v>
      </c>
      <c r="K1211" s="43">
        <v>26036</v>
      </c>
      <c r="L1211" s="43">
        <v>34312</v>
      </c>
      <c r="M1211" s="40">
        <v>40</v>
      </c>
      <c r="N1211" s="40" t="s">
        <v>484</v>
      </c>
      <c r="O1211" s="33" t="s">
        <v>56</v>
      </c>
      <c r="P1211" s="34" t="e">
        <f>CONCATENATE([1]!Tabela_FREQUENCIA_05_01_12[[#This Row],[QUANTITATIVO]]," - ",[1]!Tabela_FREQUENCIA_05_01_12[[#This Row],[GERÊNCIA]])</f>
        <v>#REF!</v>
      </c>
      <c r="Q1211" s="40">
        <v>828</v>
      </c>
      <c r="R1211" s="40" t="s">
        <v>5814</v>
      </c>
      <c r="S1211" s="44">
        <v>14520695813</v>
      </c>
      <c r="T1211" s="45">
        <v>49663967</v>
      </c>
      <c r="U1211" s="46" t="s">
        <v>5815</v>
      </c>
      <c r="V1211" s="42" t="s">
        <v>5816</v>
      </c>
      <c r="W1211" s="42" t="s">
        <v>5817</v>
      </c>
      <c r="X1211" s="42" t="s">
        <v>64</v>
      </c>
      <c r="Y1211" s="47">
        <v>7132167</v>
      </c>
    </row>
    <row r="1212" spans="1:25" ht="75" x14ac:dyDescent="0.25">
      <c r="A1212" s="28">
        <v>14889444</v>
      </c>
      <c r="B1212" s="29" t="s">
        <v>52</v>
      </c>
      <c r="C1212" s="30" t="s">
        <v>5818</v>
      </c>
      <c r="D1212" s="29" t="s">
        <v>52</v>
      </c>
      <c r="E1212" s="31" t="s">
        <v>5819</v>
      </c>
      <c r="F1212" s="31" t="s">
        <v>89</v>
      </c>
      <c r="G1212" s="31" t="s">
        <v>597</v>
      </c>
      <c r="H1212" s="31" t="s">
        <v>598</v>
      </c>
      <c r="I1212" s="31" t="s">
        <v>59</v>
      </c>
      <c r="J1212" s="29" t="s">
        <v>43</v>
      </c>
      <c r="K1212" s="32">
        <v>27060</v>
      </c>
      <c r="L1212" s="32">
        <v>40400</v>
      </c>
      <c r="M1212" s="29">
        <v>30</v>
      </c>
      <c r="N1212" s="29" t="s">
        <v>294</v>
      </c>
      <c r="O1212" s="33" t="s">
        <v>89</v>
      </c>
      <c r="P1212" s="34" t="e">
        <f>CONCATENATE([1]!Tabela_FREQUENCIA_05_01_12[[#This Row],[QUANTITATIVO]]," - ",[1]!Tabela_FREQUENCIA_05_01_12[[#This Row],[GERÊNCIA]])</f>
        <v>#REF!</v>
      </c>
      <c r="Q1212" s="29">
        <v>313</v>
      </c>
      <c r="R1212" s="29" t="s">
        <v>5820</v>
      </c>
      <c r="S1212" s="35">
        <v>24781847889</v>
      </c>
      <c r="T1212" s="36"/>
      <c r="U1212" s="37">
        <v>981322001</v>
      </c>
      <c r="V1212" s="31" t="s">
        <v>5821</v>
      </c>
      <c r="W1212" s="31" t="s">
        <v>499</v>
      </c>
      <c r="X1212" s="31" t="s">
        <v>64</v>
      </c>
      <c r="Y1212" s="38">
        <v>7051230</v>
      </c>
    </row>
    <row r="1213" spans="1:25" ht="60" x14ac:dyDescent="0.25">
      <c r="A1213" s="103">
        <v>8591830</v>
      </c>
      <c r="B1213" s="104" t="s">
        <v>66</v>
      </c>
      <c r="C1213" s="105" t="s">
        <v>5822</v>
      </c>
      <c r="D1213" s="104" t="s">
        <v>121</v>
      </c>
      <c r="E1213" s="106" t="s">
        <v>5823</v>
      </c>
      <c r="F1213" s="106" t="s">
        <v>135</v>
      </c>
      <c r="G1213" s="106"/>
      <c r="H1213" s="106"/>
      <c r="I1213" s="106" t="s">
        <v>895</v>
      </c>
      <c r="J1213" s="104" t="s">
        <v>137</v>
      </c>
      <c r="K1213" s="107">
        <v>26320</v>
      </c>
      <c r="L1213" s="107">
        <v>36095</v>
      </c>
      <c r="M1213" s="104">
        <v>40</v>
      </c>
      <c r="N1213" s="104" t="s">
        <v>484</v>
      </c>
      <c r="O1213" s="106" t="s">
        <v>2677</v>
      </c>
      <c r="P1213" s="108" t="e">
        <f>CONCATENATE([1]!Tabela_FREQUENCIA_05_01_12[[#This Row],[QUANTITATIVO]]," - ",[1]!Tabela_FREQUENCIA_05_01_12[[#This Row],[GERÊNCIA]])</f>
        <v>#REF!</v>
      </c>
      <c r="Q1213" s="104">
        <v>356</v>
      </c>
      <c r="R1213" s="104" t="s">
        <v>5824</v>
      </c>
      <c r="S1213" s="109">
        <v>15345683875</v>
      </c>
      <c r="T1213" s="110"/>
      <c r="U1213" s="111"/>
      <c r="V1213" s="106"/>
      <c r="W1213" s="106"/>
      <c r="X1213" s="106"/>
      <c r="Y1213" s="112"/>
    </row>
    <row r="1214" spans="1:25" ht="105" x14ac:dyDescent="0.25">
      <c r="A1214" s="28">
        <v>11465839</v>
      </c>
      <c r="B1214" s="29">
        <v>3</v>
      </c>
      <c r="C1214" s="30">
        <v>28985672</v>
      </c>
      <c r="D1214" s="29">
        <v>2</v>
      </c>
      <c r="E1214" s="31" t="s">
        <v>5825</v>
      </c>
      <c r="F1214" s="31" t="s">
        <v>78</v>
      </c>
      <c r="G1214" s="31" t="s">
        <v>79</v>
      </c>
      <c r="H1214" s="31" t="s">
        <v>79</v>
      </c>
      <c r="I1214" s="31" t="s">
        <v>80</v>
      </c>
      <c r="J1214" s="29" t="s">
        <v>43</v>
      </c>
      <c r="K1214" s="32">
        <v>29261</v>
      </c>
      <c r="L1214" s="32">
        <v>42208</v>
      </c>
      <c r="M1214" s="29">
        <v>30</v>
      </c>
      <c r="N1214" s="29" t="s">
        <v>294</v>
      </c>
      <c r="O1214" s="33" t="s">
        <v>78</v>
      </c>
      <c r="P1214" s="34" t="e">
        <f>CONCATENATE([1]!Tabela_FREQUENCIA_05_01_12[[#This Row],[QUANTITATIVO]]," - ",[1]!Tabela_FREQUENCIA_05_01_12[[#This Row],[GERÊNCIA]])</f>
        <v>#REF!</v>
      </c>
      <c r="Q1214" s="29">
        <v>963</v>
      </c>
      <c r="R1214" s="29">
        <v>18090395002</v>
      </c>
      <c r="S1214" s="35">
        <v>29063972881</v>
      </c>
      <c r="T1214" s="36">
        <v>23589832</v>
      </c>
      <c r="U1214" s="37">
        <v>943630720</v>
      </c>
      <c r="V1214" s="31" t="s">
        <v>5826</v>
      </c>
      <c r="W1214" s="31" t="s">
        <v>693</v>
      </c>
      <c r="X1214" s="31" t="s">
        <v>64</v>
      </c>
      <c r="Y1214" s="38">
        <v>7034000</v>
      </c>
    </row>
    <row r="1215" spans="1:25" ht="75" x14ac:dyDescent="0.25">
      <c r="A1215" s="39">
        <v>10362174</v>
      </c>
      <c r="B1215" s="40" t="s">
        <v>66</v>
      </c>
      <c r="C1215" s="41" t="s">
        <v>5827</v>
      </c>
      <c r="D1215" s="40" t="s">
        <v>52</v>
      </c>
      <c r="E1215" s="42" t="s">
        <v>5828</v>
      </c>
      <c r="F1215" s="42" t="s">
        <v>89</v>
      </c>
      <c r="G1215" s="42" t="s">
        <v>5805</v>
      </c>
      <c r="H1215" s="42" t="s">
        <v>5805</v>
      </c>
      <c r="I1215" s="42" t="s">
        <v>59</v>
      </c>
      <c r="J1215" s="40" t="s">
        <v>43</v>
      </c>
      <c r="K1215" s="43">
        <v>24033</v>
      </c>
      <c r="L1215" s="43">
        <v>40878</v>
      </c>
      <c r="M1215" s="40">
        <v>30</v>
      </c>
      <c r="N1215" s="40" t="s">
        <v>545</v>
      </c>
      <c r="O1215" s="33" t="s">
        <v>89</v>
      </c>
      <c r="P1215" s="34" t="e">
        <f>CONCATENATE([1]!Tabela_FREQUENCIA_05_01_12[[#This Row],[QUANTITATIVO]]," - ",[1]!Tabela_FREQUENCIA_05_01_12[[#This Row],[GERÊNCIA]])</f>
        <v>#REF!</v>
      </c>
      <c r="Q1215" s="40">
        <v>1129</v>
      </c>
      <c r="R1215" s="40" t="s">
        <v>5829</v>
      </c>
      <c r="S1215" s="44">
        <v>6692289823</v>
      </c>
      <c r="T1215" s="45">
        <v>26001861</v>
      </c>
      <c r="U1215" s="46">
        <v>961457187</v>
      </c>
      <c r="V1215" s="42" t="s">
        <v>5830</v>
      </c>
      <c r="W1215" s="42" t="s">
        <v>1540</v>
      </c>
      <c r="X1215" s="42" t="s">
        <v>64</v>
      </c>
      <c r="Y1215" s="47">
        <v>7040090</v>
      </c>
    </row>
    <row r="1216" spans="1:25" ht="75" x14ac:dyDescent="0.25">
      <c r="A1216" s="28">
        <v>14961556</v>
      </c>
      <c r="B1216" s="29" t="s">
        <v>52</v>
      </c>
      <c r="C1216" s="30" t="s">
        <v>5831</v>
      </c>
      <c r="D1216" s="29" t="s">
        <v>66</v>
      </c>
      <c r="E1216" s="31" t="s">
        <v>5832</v>
      </c>
      <c r="F1216" s="31" t="s">
        <v>268</v>
      </c>
      <c r="G1216" s="31" t="s">
        <v>1010</v>
      </c>
      <c r="H1216" s="31" t="s">
        <v>1010</v>
      </c>
      <c r="I1216" s="31" t="s">
        <v>59</v>
      </c>
      <c r="J1216" s="29" t="s">
        <v>43</v>
      </c>
      <c r="K1216" s="32">
        <v>27182</v>
      </c>
      <c r="L1216" s="32">
        <v>40508</v>
      </c>
      <c r="M1216" s="29">
        <v>20</v>
      </c>
      <c r="N1216" s="29" t="s">
        <v>1818</v>
      </c>
      <c r="O1216" s="33" t="s">
        <v>268</v>
      </c>
      <c r="P1216" s="34" t="e">
        <f>CONCATENATE([1]!Tabela_FREQUENCIA_05_01_12[[#This Row],[QUANTITATIVO]]," - ",[1]!Tabela_FREQUENCIA_05_01_12[[#This Row],[GERÊNCIA]])</f>
        <v>#REF!</v>
      </c>
      <c r="Q1216" s="29">
        <v>1027</v>
      </c>
      <c r="R1216" s="29" t="s">
        <v>5833</v>
      </c>
      <c r="S1216" s="35">
        <v>28016758819</v>
      </c>
      <c r="T1216" s="36">
        <v>49648028</v>
      </c>
      <c r="U1216" s="37">
        <v>985844028</v>
      </c>
      <c r="V1216" s="31" t="s">
        <v>5834</v>
      </c>
      <c r="W1216" s="31" t="s">
        <v>2751</v>
      </c>
      <c r="X1216" s="31" t="s">
        <v>64</v>
      </c>
      <c r="Y1216" s="38">
        <v>7095140</v>
      </c>
    </row>
    <row r="1217" spans="1:25" ht="150" x14ac:dyDescent="0.25">
      <c r="A1217" s="39">
        <v>16504276</v>
      </c>
      <c r="B1217" s="40" t="s">
        <v>52</v>
      </c>
      <c r="C1217" s="41" t="s">
        <v>5835</v>
      </c>
      <c r="D1217" s="40" t="s">
        <v>36</v>
      </c>
      <c r="E1217" s="42" t="s">
        <v>5836</v>
      </c>
      <c r="F1217" s="42" t="s">
        <v>220</v>
      </c>
      <c r="G1217" s="42" t="s">
        <v>1000</v>
      </c>
      <c r="H1217" s="42" t="s">
        <v>1000</v>
      </c>
      <c r="I1217" s="42" t="s">
        <v>223</v>
      </c>
      <c r="J1217" s="40" t="s">
        <v>43</v>
      </c>
      <c r="K1217" s="43">
        <v>25657</v>
      </c>
      <c r="L1217" s="43">
        <v>41988</v>
      </c>
      <c r="M1217" s="40">
        <v>30</v>
      </c>
      <c r="N1217" s="40" t="s">
        <v>545</v>
      </c>
      <c r="O1217" s="33" t="s">
        <v>220</v>
      </c>
      <c r="P1217" s="34" t="e">
        <f>CONCATENATE([1]!Tabela_FREQUENCIA_05_01_12[[#This Row],[QUANTITATIVO]]," - ",[1]!Tabela_FREQUENCIA_05_01_12[[#This Row],[GERÊNCIA]])</f>
        <v>#REF!</v>
      </c>
      <c r="Q1217" s="40">
        <v>128</v>
      </c>
      <c r="R1217" s="40" t="s">
        <v>5837</v>
      </c>
      <c r="S1217" s="44">
        <v>12884173811</v>
      </c>
      <c r="T1217" s="45">
        <v>22299114</v>
      </c>
      <c r="U1217" s="46">
        <v>965588301</v>
      </c>
      <c r="V1217" s="42" t="s">
        <v>5838</v>
      </c>
      <c r="W1217" s="42" t="s">
        <v>1319</v>
      </c>
      <c r="X1217" s="42" t="s">
        <v>64</v>
      </c>
      <c r="Y1217" s="47">
        <v>7091000</v>
      </c>
    </row>
    <row r="1218" spans="1:25" ht="105" x14ac:dyDescent="0.25">
      <c r="A1218" s="59">
        <v>14049089</v>
      </c>
      <c r="B1218" s="60" t="s">
        <v>52</v>
      </c>
      <c r="C1218" s="61" t="s">
        <v>5839</v>
      </c>
      <c r="D1218" s="60" t="s">
        <v>76</v>
      </c>
      <c r="E1218" s="62" t="s">
        <v>5840</v>
      </c>
      <c r="F1218" s="62" t="s">
        <v>89</v>
      </c>
      <c r="G1218" s="62"/>
      <c r="H1218" s="62" t="s">
        <v>814</v>
      </c>
      <c r="I1218" s="62" t="s">
        <v>92</v>
      </c>
      <c r="J1218" s="60" t="s">
        <v>43</v>
      </c>
      <c r="K1218" s="63">
        <v>28391</v>
      </c>
      <c r="L1218" s="63">
        <v>39553</v>
      </c>
      <c r="M1218" s="60">
        <v>30</v>
      </c>
      <c r="N1218" s="60" t="s">
        <v>81</v>
      </c>
      <c r="O1218" s="62" t="s">
        <v>426</v>
      </c>
      <c r="P1218" s="64" t="e">
        <f>CONCATENATE([1]!Tabela_FREQUENCIA_05_01_12[[#This Row],[QUANTITATIVO]]," - ",[1]!Tabela_FREQUENCIA_05_01_12[[#This Row],[GERÊNCIA]])</f>
        <v>#REF!</v>
      </c>
      <c r="Q1218" s="60">
        <v>976</v>
      </c>
      <c r="R1218" s="60" t="s">
        <v>5841</v>
      </c>
      <c r="S1218" s="65">
        <v>24597091882</v>
      </c>
      <c r="T1218" s="66">
        <v>23825804</v>
      </c>
      <c r="U1218" s="67">
        <v>981042330</v>
      </c>
      <c r="V1218" s="62" t="s">
        <v>5842</v>
      </c>
      <c r="W1218" s="62" t="s">
        <v>2458</v>
      </c>
      <c r="X1218" s="62" t="s">
        <v>64</v>
      </c>
      <c r="Y1218" s="68" t="s">
        <v>5843</v>
      </c>
    </row>
    <row r="1219" spans="1:25" ht="75" x14ac:dyDescent="0.25">
      <c r="A1219" s="39">
        <v>10456533</v>
      </c>
      <c r="B1219" s="40" t="s">
        <v>66</v>
      </c>
      <c r="C1219" s="41" t="s">
        <v>5844</v>
      </c>
      <c r="D1219" s="40" t="s">
        <v>49</v>
      </c>
      <c r="E1219" s="42" t="s">
        <v>5845</v>
      </c>
      <c r="F1219" s="42" t="s">
        <v>89</v>
      </c>
      <c r="G1219" s="42" t="s">
        <v>544</v>
      </c>
      <c r="H1219" s="42" t="s">
        <v>544</v>
      </c>
      <c r="I1219" s="42" t="s">
        <v>115</v>
      </c>
      <c r="J1219" s="40" t="s">
        <v>43</v>
      </c>
      <c r="K1219" s="43">
        <v>24871</v>
      </c>
      <c r="L1219" s="43">
        <v>35496</v>
      </c>
      <c r="M1219" s="40">
        <v>30</v>
      </c>
      <c r="N1219" s="40" t="s">
        <v>294</v>
      </c>
      <c r="O1219" s="33" t="s">
        <v>89</v>
      </c>
      <c r="P1219" s="34" t="e">
        <f>CONCATENATE([1]!Tabela_FREQUENCIA_05_01_12[[#This Row],[QUANTITATIVO]]," - ",[1]!Tabela_FREQUENCIA_05_01_12[[#This Row],[GERÊNCIA]])</f>
        <v>#REF!</v>
      </c>
      <c r="Q1219" s="40">
        <v>225</v>
      </c>
      <c r="R1219" s="40" t="s">
        <v>5846</v>
      </c>
      <c r="S1219" s="44">
        <v>69424110430</v>
      </c>
      <c r="T1219" s="45">
        <v>24047412</v>
      </c>
      <c r="U1219" s="46">
        <v>976045909</v>
      </c>
      <c r="V1219" s="42" t="s">
        <v>5847</v>
      </c>
      <c r="W1219" s="42" t="s">
        <v>1754</v>
      </c>
      <c r="X1219" s="42" t="s">
        <v>64</v>
      </c>
      <c r="Y1219" s="47">
        <v>7135313</v>
      </c>
    </row>
    <row r="1220" spans="1:25" ht="90" x14ac:dyDescent="0.25">
      <c r="A1220" s="28">
        <v>11167749</v>
      </c>
      <c r="B1220" s="29" t="s">
        <v>52</v>
      </c>
      <c r="C1220" s="30" t="s">
        <v>5848</v>
      </c>
      <c r="D1220" s="29" t="s">
        <v>76</v>
      </c>
      <c r="E1220" s="31" t="s">
        <v>5849</v>
      </c>
      <c r="F1220" s="31" t="s">
        <v>89</v>
      </c>
      <c r="G1220" s="31" t="s">
        <v>79</v>
      </c>
      <c r="H1220" s="31" t="s">
        <v>79</v>
      </c>
      <c r="I1220" s="31" t="s">
        <v>80</v>
      </c>
      <c r="J1220" s="29" t="s">
        <v>43</v>
      </c>
      <c r="K1220" s="32">
        <v>27207</v>
      </c>
      <c r="L1220" s="32">
        <v>35837</v>
      </c>
      <c r="M1220" s="29">
        <v>30</v>
      </c>
      <c r="N1220" s="29" t="s">
        <v>508</v>
      </c>
      <c r="O1220" s="33" t="s">
        <v>89</v>
      </c>
      <c r="P1220" s="34" t="e">
        <f>CONCATENATE([1]!Tabela_FREQUENCIA_05_01_12[[#This Row],[QUANTITATIVO]]," - ",[1]!Tabela_FREQUENCIA_05_01_12[[#This Row],[GERÊNCIA]])</f>
        <v>#REF!</v>
      </c>
      <c r="Q1220" s="29">
        <v>654</v>
      </c>
      <c r="R1220" s="29" t="s">
        <v>5850</v>
      </c>
      <c r="S1220" s="35">
        <v>19610880886</v>
      </c>
      <c r="T1220" s="36">
        <v>24560523</v>
      </c>
      <c r="U1220" s="37">
        <v>968376409</v>
      </c>
      <c r="V1220" s="31" t="s">
        <v>5851</v>
      </c>
      <c r="W1220" s="31" t="s">
        <v>5852</v>
      </c>
      <c r="X1220" s="31" t="s">
        <v>64</v>
      </c>
      <c r="Y1220" s="38">
        <v>7263456</v>
      </c>
    </row>
    <row r="1221" spans="1:25" ht="105" x14ac:dyDescent="0.25">
      <c r="A1221" s="59">
        <v>15163970</v>
      </c>
      <c r="B1221" s="60" t="s">
        <v>52</v>
      </c>
      <c r="C1221" s="61" t="s">
        <v>5853</v>
      </c>
      <c r="D1221" s="60" t="s">
        <v>101</v>
      </c>
      <c r="E1221" s="62" t="s">
        <v>5854</v>
      </c>
      <c r="F1221" s="62" t="s">
        <v>89</v>
      </c>
      <c r="G1221" s="62" t="s">
        <v>597</v>
      </c>
      <c r="H1221" s="62" t="s">
        <v>598</v>
      </c>
      <c r="I1221" s="62" t="s">
        <v>59</v>
      </c>
      <c r="J1221" s="60" t="s">
        <v>43</v>
      </c>
      <c r="K1221" s="63">
        <v>23937</v>
      </c>
      <c r="L1221" s="63">
        <v>40756</v>
      </c>
      <c r="M1221" s="60">
        <v>30</v>
      </c>
      <c r="N1221" s="60" t="s">
        <v>93</v>
      </c>
      <c r="O1221" s="62" t="s">
        <v>426</v>
      </c>
      <c r="P1221" s="64" t="e">
        <f>CONCATENATE([1]!Tabela_FREQUENCIA_05_01_12[[#This Row],[QUANTITATIVO]]," - ",[1]!Tabela_FREQUENCIA_05_01_12[[#This Row],[GERÊNCIA]])</f>
        <v>#REF!</v>
      </c>
      <c r="Q1221" s="60">
        <v>1091</v>
      </c>
      <c r="R1221" s="60" t="s">
        <v>5855</v>
      </c>
      <c r="S1221" s="65">
        <v>6002402829</v>
      </c>
      <c r="T1221" s="66">
        <v>28597114</v>
      </c>
      <c r="U1221" s="67">
        <v>993120941</v>
      </c>
      <c r="V1221" s="62" t="s">
        <v>5856</v>
      </c>
      <c r="W1221" s="62" t="s">
        <v>339</v>
      </c>
      <c r="X1221" s="62" t="s">
        <v>64</v>
      </c>
      <c r="Y1221" s="68">
        <v>7193060</v>
      </c>
    </row>
    <row r="1222" spans="1:25" ht="75" x14ac:dyDescent="0.25">
      <c r="A1222" s="28">
        <v>7743099</v>
      </c>
      <c r="B1222" s="29" t="s">
        <v>52</v>
      </c>
      <c r="C1222" s="30" t="s">
        <v>5857</v>
      </c>
      <c r="D1222" s="29" t="s">
        <v>206</v>
      </c>
      <c r="E1222" s="31" t="s">
        <v>5858</v>
      </c>
      <c r="F1222" s="31" t="s">
        <v>103</v>
      </c>
      <c r="G1222" s="31" t="s">
        <v>243</v>
      </c>
      <c r="H1222" s="31" t="s">
        <v>243</v>
      </c>
      <c r="I1222" s="31" t="s">
        <v>42</v>
      </c>
      <c r="J1222" s="29" t="s">
        <v>106</v>
      </c>
      <c r="K1222" s="32">
        <v>21772</v>
      </c>
      <c r="L1222" s="32">
        <v>33463</v>
      </c>
      <c r="M1222" s="29">
        <v>30</v>
      </c>
      <c r="N1222" s="29" t="s">
        <v>60</v>
      </c>
      <c r="O1222" s="33" t="s">
        <v>103</v>
      </c>
      <c r="P1222" s="34" t="e">
        <f>CONCATENATE([1]!Tabela_FREQUENCIA_05_01_12[[#This Row],[QUANTITATIVO]]," - ",[1]!Tabela_FREQUENCIA_05_01_12[[#This Row],[GERÊNCIA]])</f>
        <v>#REF!</v>
      </c>
      <c r="Q1222" s="29">
        <v>182</v>
      </c>
      <c r="R1222" s="29" t="s">
        <v>5859</v>
      </c>
      <c r="S1222" s="35">
        <v>6714744803</v>
      </c>
      <c r="T1222" s="36">
        <v>24565014</v>
      </c>
      <c r="U1222" s="37">
        <v>971033228</v>
      </c>
      <c r="V1222" s="31" t="s">
        <v>5860</v>
      </c>
      <c r="W1222" s="31" t="s">
        <v>5861</v>
      </c>
      <c r="X1222" s="31" t="s">
        <v>64</v>
      </c>
      <c r="Y1222" s="38">
        <v>7124080</v>
      </c>
    </row>
    <row r="1223" spans="1:25" ht="105" x14ac:dyDescent="0.25">
      <c r="A1223" s="39">
        <v>13022880</v>
      </c>
      <c r="B1223" s="40" t="s">
        <v>66</v>
      </c>
      <c r="C1223" s="41" t="s">
        <v>5862</v>
      </c>
      <c r="D1223" s="40" t="s">
        <v>206</v>
      </c>
      <c r="E1223" s="42" t="s">
        <v>5863</v>
      </c>
      <c r="F1223" s="42" t="s">
        <v>89</v>
      </c>
      <c r="G1223" s="42" t="s">
        <v>604</v>
      </c>
      <c r="H1223" s="42" t="s">
        <v>605</v>
      </c>
      <c r="I1223" s="42" t="s">
        <v>69</v>
      </c>
      <c r="J1223" s="40" t="s">
        <v>137</v>
      </c>
      <c r="K1223" s="43">
        <v>22847</v>
      </c>
      <c r="L1223" s="43">
        <v>38411</v>
      </c>
      <c r="M1223" s="40">
        <v>30</v>
      </c>
      <c r="N1223" s="40" t="s">
        <v>60</v>
      </c>
      <c r="O1223" s="33" t="s">
        <v>89</v>
      </c>
      <c r="P1223" s="34" t="e">
        <f>CONCATENATE([1]!Tabela_FREQUENCIA_05_01_12[[#This Row],[QUANTITATIVO]]," - ",[1]!Tabela_FREQUENCIA_05_01_12[[#This Row],[GERÊNCIA]])</f>
        <v>#REF!</v>
      </c>
      <c r="Q1223" s="40">
        <v>352</v>
      </c>
      <c r="R1223" s="40" t="s">
        <v>5864</v>
      </c>
      <c r="S1223" s="44">
        <v>4596112835</v>
      </c>
      <c r="T1223" s="45">
        <v>23581379</v>
      </c>
      <c r="U1223" s="46" t="s">
        <v>5865</v>
      </c>
      <c r="V1223" s="42" t="s">
        <v>5866</v>
      </c>
      <c r="W1223" s="42" t="s">
        <v>156</v>
      </c>
      <c r="X1223" s="42" t="s">
        <v>64</v>
      </c>
      <c r="Y1223" s="47">
        <v>7092090</v>
      </c>
    </row>
    <row r="1224" spans="1:25" ht="75" x14ac:dyDescent="0.25">
      <c r="A1224" s="28">
        <v>9784573</v>
      </c>
      <c r="B1224" s="29" t="s">
        <v>66</v>
      </c>
      <c r="C1224" s="30" t="s">
        <v>5867</v>
      </c>
      <c r="D1224" s="29" t="s">
        <v>101</v>
      </c>
      <c r="E1224" s="31" t="s">
        <v>5868</v>
      </c>
      <c r="F1224" s="31" t="s">
        <v>229</v>
      </c>
      <c r="G1224" s="31" t="s">
        <v>463</v>
      </c>
      <c r="H1224" s="31" t="s">
        <v>463</v>
      </c>
      <c r="I1224" s="31" t="s">
        <v>59</v>
      </c>
      <c r="J1224" s="29" t="s">
        <v>137</v>
      </c>
      <c r="K1224" s="32">
        <v>24182</v>
      </c>
      <c r="L1224" s="32">
        <v>34806</v>
      </c>
      <c r="M1224" s="29">
        <v>30</v>
      </c>
      <c r="N1224" s="29" t="s">
        <v>60</v>
      </c>
      <c r="O1224" s="33" t="s">
        <v>229</v>
      </c>
      <c r="P1224" s="34" t="e">
        <f>CONCATENATE([1]!Tabela_FREQUENCIA_05_01_12[[#This Row],[QUANTITATIVO]]," - ",[1]!Tabela_FREQUENCIA_05_01_12[[#This Row],[GERÊNCIA]])</f>
        <v>#REF!</v>
      </c>
      <c r="Q1224" s="29">
        <v>244</v>
      </c>
      <c r="R1224" s="29" t="s">
        <v>5869</v>
      </c>
      <c r="S1224" s="35">
        <v>8195426875</v>
      </c>
      <c r="T1224" s="36">
        <v>24555207</v>
      </c>
      <c r="U1224" s="37">
        <v>967864996</v>
      </c>
      <c r="V1224" s="31" t="s">
        <v>5870</v>
      </c>
      <c r="W1224" s="31" t="s">
        <v>505</v>
      </c>
      <c r="X1224" s="31" t="s">
        <v>64</v>
      </c>
      <c r="Y1224" s="38">
        <v>7097140</v>
      </c>
    </row>
    <row r="1225" spans="1:25" ht="90" x14ac:dyDescent="0.25">
      <c r="A1225" s="103">
        <v>8532072</v>
      </c>
      <c r="B1225" s="104" t="s">
        <v>52</v>
      </c>
      <c r="C1225" s="105" t="s">
        <v>5871</v>
      </c>
      <c r="D1225" s="104" t="s">
        <v>101</v>
      </c>
      <c r="E1225" s="106" t="s">
        <v>5872</v>
      </c>
      <c r="F1225" s="106" t="s">
        <v>5873</v>
      </c>
      <c r="G1225" s="106"/>
      <c r="H1225" s="106"/>
      <c r="I1225" s="106" t="s">
        <v>895</v>
      </c>
      <c r="J1225" s="104" t="s">
        <v>43</v>
      </c>
      <c r="K1225" s="107">
        <v>24197</v>
      </c>
      <c r="L1225" s="107">
        <v>33956</v>
      </c>
      <c r="M1225" s="104">
        <v>40</v>
      </c>
      <c r="N1225" s="104"/>
      <c r="O1225" s="106" t="s">
        <v>5874</v>
      </c>
      <c r="P1225" s="108" t="e">
        <f>CONCATENATE([1]!Tabela_FREQUENCIA_05_01_12[[#This Row],[QUANTITATIVO]]," - ",[1]!Tabela_FREQUENCIA_05_01_12[[#This Row],[GERÊNCIA]])</f>
        <v>#REF!</v>
      </c>
      <c r="Q1225" s="104">
        <v>548</v>
      </c>
      <c r="R1225" s="104" t="s">
        <v>5875</v>
      </c>
      <c r="S1225" s="109">
        <v>5782613831</v>
      </c>
      <c r="T1225" s="110">
        <v>64214291</v>
      </c>
      <c r="U1225" s="111">
        <v>995280739</v>
      </c>
      <c r="V1225" s="106" t="s">
        <v>5876</v>
      </c>
      <c r="W1225" s="106" t="s">
        <v>948</v>
      </c>
      <c r="X1225" s="106" t="s">
        <v>64</v>
      </c>
      <c r="Y1225" s="112">
        <v>7044600</v>
      </c>
    </row>
    <row r="1226" spans="1:25" ht="75" x14ac:dyDescent="0.25">
      <c r="A1226" s="28">
        <v>11677223</v>
      </c>
      <c r="B1226" s="29" t="s">
        <v>38</v>
      </c>
      <c r="C1226" s="30" t="s">
        <v>5877</v>
      </c>
      <c r="D1226" s="29" t="s">
        <v>49</v>
      </c>
      <c r="E1226" s="31" t="s">
        <v>5878</v>
      </c>
      <c r="F1226" s="31" t="s">
        <v>89</v>
      </c>
      <c r="G1226" s="31" t="s">
        <v>597</v>
      </c>
      <c r="H1226" s="31" t="s">
        <v>598</v>
      </c>
      <c r="I1226" s="31" t="s">
        <v>59</v>
      </c>
      <c r="J1226" s="29" t="s">
        <v>43</v>
      </c>
      <c r="K1226" s="32">
        <v>24799</v>
      </c>
      <c r="L1226" s="32">
        <v>40792</v>
      </c>
      <c r="M1226" s="29">
        <v>30</v>
      </c>
      <c r="N1226" s="29" t="s">
        <v>93</v>
      </c>
      <c r="O1226" s="33" t="s">
        <v>89</v>
      </c>
      <c r="P1226" s="34" t="e">
        <f>CONCATENATE([1]!Tabela_FREQUENCIA_05_01_12[[#This Row],[QUANTITATIVO]]," - ",[1]!Tabela_FREQUENCIA_05_01_12[[#This Row],[GERÊNCIA]])</f>
        <v>#REF!</v>
      </c>
      <c r="Q1226" s="29">
        <v>906</v>
      </c>
      <c r="R1226" s="29" t="s">
        <v>5879</v>
      </c>
      <c r="S1226" s="35">
        <v>11157661807</v>
      </c>
      <c r="T1226" s="36">
        <v>0</v>
      </c>
      <c r="U1226" s="37"/>
      <c r="V1226" s="31" t="s">
        <v>5880</v>
      </c>
      <c r="W1226" s="31" t="s">
        <v>142</v>
      </c>
      <c r="X1226" s="31" t="s">
        <v>142</v>
      </c>
      <c r="Y1226" s="38">
        <v>3190060</v>
      </c>
    </row>
    <row r="1227" spans="1:25" ht="120" x14ac:dyDescent="0.25">
      <c r="A1227" s="59">
        <v>6927075</v>
      </c>
      <c r="B1227" s="60" t="s">
        <v>66</v>
      </c>
      <c r="C1227" s="61" t="s">
        <v>5881</v>
      </c>
      <c r="D1227" s="60" t="s">
        <v>121</v>
      </c>
      <c r="E1227" s="62" t="s">
        <v>5882</v>
      </c>
      <c r="F1227" s="62" t="s">
        <v>135</v>
      </c>
      <c r="G1227" s="62"/>
      <c r="H1227" s="62" t="s">
        <v>124</v>
      </c>
      <c r="I1227" s="62" t="s">
        <v>59</v>
      </c>
      <c r="J1227" s="60" t="s">
        <v>137</v>
      </c>
      <c r="K1227" s="63">
        <v>22032</v>
      </c>
      <c r="L1227" s="63">
        <v>32288</v>
      </c>
      <c r="M1227" s="60">
        <v>40</v>
      </c>
      <c r="N1227" s="60" t="s">
        <v>484</v>
      </c>
      <c r="O1227" s="62" t="s">
        <v>138</v>
      </c>
      <c r="P1227" s="64" t="e">
        <f>CONCATENATE([1]!Tabela_FREQUENCIA_05_01_12[[#This Row],[QUANTITATIVO]]," - ",[1]!Tabela_FREQUENCIA_05_01_12[[#This Row],[GERÊNCIA]])</f>
        <v>#REF!</v>
      </c>
      <c r="Q1227" s="60">
        <v>726</v>
      </c>
      <c r="R1227" s="60" t="s">
        <v>5883</v>
      </c>
      <c r="S1227" s="65">
        <v>2752608870</v>
      </c>
      <c r="T1227" s="66">
        <v>49620180</v>
      </c>
      <c r="U1227" s="67">
        <v>989459177</v>
      </c>
      <c r="V1227" s="62" t="s">
        <v>5884</v>
      </c>
      <c r="W1227" s="62" t="s">
        <v>499</v>
      </c>
      <c r="X1227" s="62" t="s">
        <v>64</v>
      </c>
      <c r="Y1227" s="68">
        <v>7051090</v>
      </c>
    </row>
    <row r="1228" spans="1:25" ht="90" x14ac:dyDescent="0.25">
      <c r="A1228" s="103">
        <v>9436303</v>
      </c>
      <c r="B1228" s="104" t="s">
        <v>52</v>
      </c>
      <c r="C1228" s="105" t="s">
        <v>5885</v>
      </c>
      <c r="D1228" s="104"/>
      <c r="E1228" s="106" t="s">
        <v>5886</v>
      </c>
      <c r="F1228" s="106" t="s">
        <v>135</v>
      </c>
      <c r="G1228" s="106"/>
      <c r="H1228" s="106"/>
      <c r="I1228" s="106" t="s">
        <v>895</v>
      </c>
      <c r="J1228" s="104" t="s">
        <v>43</v>
      </c>
      <c r="K1228" s="107">
        <v>24095</v>
      </c>
      <c r="L1228" s="107">
        <v>34554</v>
      </c>
      <c r="M1228" s="104">
        <v>40</v>
      </c>
      <c r="N1228" s="104"/>
      <c r="O1228" s="106" t="s">
        <v>2677</v>
      </c>
      <c r="P1228" s="108" t="e">
        <f>CONCATENATE([1]!Tabela_FREQUENCIA_05_01_12[[#This Row],[QUANTITATIVO]]," - ",[1]!Tabela_FREQUENCIA_05_01_12[[#This Row],[GERÊNCIA]])</f>
        <v>#REF!</v>
      </c>
      <c r="Q1228" s="104">
        <v>430</v>
      </c>
      <c r="R1228" s="104" t="s">
        <v>5887</v>
      </c>
      <c r="S1228" s="109">
        <v>7390878860</v>
      </c>
      <c r="T1228" s="110"/>
      <c r="U1228" s="111"/>
      <c r="V1228" s="106"/>
      <c r="W1228" s="106"/>
      <c r="X1228" s="106"/>
      <c r="Y1228" s="112"/>
    </row>
    <row r="1229" spans="1:25" ht="90" x14ac:dyDescent="0.25">
      <c r="A1229" s="39">
        <v>9211950</v>
      </c>
      <c r="B1229" s="40" t="s">
        <v>52</v>
      </c>
      <c r="C1229" s="41" t="s">
        <v>5888</v>
      </c>
      <c r="D1229" s="40"/>
      <c r="E1229" s="42" t="s">
        <v>5889</v>
      </c>
      <c r="F1229" s="42" t="s">
        <v>56</v>
      </c>
      <c r="G1229" s="42" t="s">
        <v>393</v>
      </c>
      <c r="H1229" s="42" t="s">
        <v>393</v>
      </c>
      <c r="I1229" s="42" t="s">
        <v>69</v>
      </c>
      <c r="J1229" s="40" t="s">
        <v>43</v>
      </c>
      <c r="K1229" s="43">
        <v>20866</v>
      </c>
      <c r="L1229" s="43">
        <v>34428</v>
      </c>
      <c r="M1229" s="40">
        <v>40</v>
      </c>
      <c r="N1229" s="40" t="s">
        <v>508</v>
      </c>
      <c r="O1229" s="33" t="s">
        <v>56</v>
      </c>
      <c r="P1229" s="34" t="e">
        <f>CONCATENATE([1]!Tabela_FREQUENCIA_05_01_12[[#This Row],[QUANTITATIVO]]," - ",[1]!Tabela_FREQUENCIA_05_01_12[[#This Row],[GERÊNCIA]])</f>
        <v>#REF!</v>
      </c>
      <c r="Q1229" s="40">
        <v>829</v>
      </c>
      <c r="R1229" s="40" t="s">
        <v>5890</v>
      </c>
      <c r="S1229" s="44">
        <v>3598869819</v>
      </c>
      <c r="T1229" s="45">
        <v>24591341</v>
      </c>
      <c r="U1229" s="46">
        <v>995282938</v>
      </c>
      <c r="V1229" s="42" t="s">
        <v>5891</v>
      </c>
      <c r="W1229" s="42" t="s">
        <v>1666</v>
      </c>
      <c r="X1229" s="42" t="s">
        <v>64</v>
      </c>
      <c r="Y1229" s="47">
        <v>7060080</v>
      </c>
    </row>
    <row r="1230" spans="1:25" ht="90" x14ac:dyDescent="0.25">
      <c r="A1230" s="28">
        <v>4995557</v>
      </c>
      <c r="B1230" s="29" t="s">
        <v>52</v>
      </c>
      <c r="C1230" s="30" t="s">
        <v>5892</v>
      </c>
      <c r="D1230" s="29">
        <v>0</v>
      </c>
      <c r="E1230" s="31" t="s">
        <v>5893</v>
      </c>
      <c r="F1230" s="31" t="s">
        <v>56</v>
      </c>
      <c r="G1230" s="31" t="s">
        <v>551</v>
      </c>
      <c r="H1230" s="31" t="s">
        <v>124</v>
      </c>
      <c r="I1230" s="31" t="s">
        <v>59</v>
      </c>
      <c r="J1230" s="29" t="s">
        <v>137</v>
      </c>
      <c r="K1230" s="32">
        <v>22801</v>
      </c>
      <c r="L1230" s="32">
        <v>31432</v>
      </c>
      <c r="M1230" s="29">
        <v>40</v>
      </c>
      <c r="N1230" s="29" t="s">
        <v>478</v>
      </c>
      <c r="O1230" s="33" t="s">
        <v>56</v>
      </c>
      <c r="P1230" s="34" t="e">
        <f>CONCATENATE([1]!Tabela_FREQUENCIA_05_01_12[[#This Row],[QUANTITATIVO]]," - ",[1]!Tabela_FREQUENCIA_05_01_12[[#This Row],[GERÊNCIA]])</f>
        <v>#REF!</v>
      </c>
      <c r="Q1230" s="29">
        <v>642</v>
      </c>
      <c r="R1230" s="29" t="s">
        <v>5894</v>
      </c>
      <c r="S1230" s="35">
        <v>2735968880</v>
      </c>
      <c r="T1230" s="36">
        <v>22290877</v>
      </c>
      <c r="U1230" s="37"/>
      <c r="V1230" s="31" t="s">
        <v>5895</v>
      </c>
      <c r="W1230" s="31" t="s">
        <v>156</v>
      </c>
      <c r="X1230" s="31" t="s">
        <v>64</v>
      </c>
      <c r="Y1230" s="38">
        <v>7051090</v>
      </c>
    </row>
    <row r="1231" spans="1:25" ht="75" x14ac:dyDescent="0.25">
      <c r="A1231" s="39">
        <v>13417538</v>
      </c>
      <c r="B1231" s="40" t="s">
        <v>66</v>
      </c>
      <c r="C1231" s="41" t="s">
        <v>5896</v>
      </c>
      <c r="D1231" s="40" t="s">
        <v>36</v>
      </c>
      <c r="E1231" s="42" t="s">
        <v>5897</v>
      </c>
      <c r="F1231" s="42" t="s">
        <v>89</v>
      </c>
      <c r="G1231" s="42" t="s">
        <v>597</v>
      </c>
      <c r="H1231" s="42" t="s">
        <v>598</v>
      </c>
      <c r="I1231" s="42" t="s">
        <v>59</v>
      </c>
      <c r="J1231" s="40" t="s">
        <v>43</v>
      </c>
      <c r="K1231" s="43">
        <v>20574</v>
      </c>
      <c r="L1231" s="43">
        <v>38868</v>
      </c>
      <c r="M1231" s="40">
        <v>30</v>
      </c>
      <c r="N1231" s="40" t="s">
        <v>81</v>
      </c>
      <c r="O1231" s="33" t="s">
        <v>89</v>
      </c>
      <c r="P1231" s="34" t="e">
        <f>CONCATENATE([1]!Tabela_FREQUENCIA_05_01_12[[#This Row],[QUANTITATIVO]]," - ",[1]!Tabela_FREQUENCIA_05_01_12[[#This Row],[GERÊNCIA]])</f>
        <v>#REF!</v>
      </c>
      <c r="Q1231" s="40">
        <v>979</v>
      </c>
      <c r="R1231" s="40" t="s">
        <v>5898</v>
      </c>
      <c r="S1231" s="44">
        <v>29311270865</v>
      </c>
      <c r="T1231" s="45">
        <v>46513138</v>
      </c>
      <c r="U1231" s="46">
        <v>957941680</v>
      </c>
      <c r="V1231" s="42" t="s">
        <v>5899</v>
      </c>
      <c r="W1231" s="42" t="s">
        <v>1492</v>
      </c>
      <c r="X1231" s="42" t="s">
        <v>1129</v>
      </c>
      <c r="Y1231" s="47">
        <v>7402850</v>
      </c>
    </row>
    <row r="1232" spans="1:25" ht="60" x14ac:dyDescent="0.25">
      <c r="A1232" s="28">
        <v>7736976</v>
      </c>
      <c r="B1232" s="29" t="s">
        <v>66</v>
      </c>
      <c r="C1232" s="30" t="s">
        <v>5900</v>
      </c>
      <c r="D1232" s="29" t="s">
        <v>76</v>
      </c>
      <c r="E1232" s="31" t="s">
        <v>5901</v>
      </c>
      <c r="F1232" s="31" t="s">
        <v>56</v>
      </c>
      <c r="G1232" s="31" t="s">
        <v>123</v>
      </c>
      <c r="H1232" s="31" t="s">
        <v>124</v>
      </c>
      <c r="I1232" s="31" t="s">
        <v>125</v>
      </c>
      <c r="J1232" s="29" t="s">
        <v>43</v>
      </c>
      <c r="K1232" s="32">
        <v>19564</v>
      </c>
      <c r="L1232" s="32">
        <v>33448</v>
      </c>
      <c r="M1232" s="29">
        <v>30</v>
      </c>
      <c r="N1232" s="29" t="s">
        <v>2139</v>
      </c>
      <c r="O1232" s="33" t="s">
        <v>56</v>
      </c>
      <c r="P1232" s="34" t="e">
        <f>CONCATENATE([1]!Tabela_FREQUENCIA_05_01_12[[#This Row],[QUANTITATIVO]]," - ",[1]!Tabela_FREQUENCIA_05_01_12[[#This Row],[GERÊNCIA]])</f>
        <v>#REF!</v>
      </c>
      <c r="Q1232" s="29">
        <v>730</v>
      </c>
      <c r="R1232" s="29" t="s">
        <v>5902</v>
      </c>
      <c r="S1232" s="35">
        <v>984608893</v>
      </c>
      <c r="T1232" s="36">
        <v>24664769</v>
      </c>
      <c r="U1232" s="37">
        <v>981941431</v>
      </c>
      <c r="V1232" s="31" t="s">
        <v>5903</v>
      </c>
      <c r="W1232" s="31" t="s">
        <v>5904</v>
      </c>
      <c r="X1232" s="31" t="s">
        <v>64</v>
      </c>
      <c r="Y1232" s="38">
        <v>7161090</v>
      </c>
    </row>
    <row r="1233" spans="1:25" ht="75" x14ac:dyDescent="0.25">
      <c r="A1233" s="39">
        <v>11615618</v>
      </c>
      <c r="B1233" s="40" t="s">
        <v>66</v>
      </c>
      <c r="C1233" s="41" t="s">
        <v>5905</v>
      </c>
      <c r="D1233" s="40" t="s">
        <v>101</v>
      </c>
      <c r="E1233" s="42" t="s">
        <v>5906</v>
      </c>
      <c r="F1233" s="42" t="s">
        <v>229</v>
      </c>
      <c r="G1233" s="42" t="s">
        <v>236</v>
      </c>
      <c r="H1233" s="42" t="s">
        <v>236</v>
      </c>
      <c r="I1233" s="42" t="s">
        <v>59</v>
      </c>
      <c r="J1233" s="40" t="s">
        <v>137</v>
      </c>
      <c r="K1233" s="43">
        <v>24601</v>
      </c>
      <c r="L1233" s="43">
        <v>36404</v>
      </c>
      <c r="M1233" s="40">
        <v>30</v>
      </c>
      <c r="N1233" s="40" t="s">
        <v>60</v>
      </c>
      <c r="O1233" s="33" t="s">
        <v>229</v>
      </c>
      <c r="P1233" s="34" t="e">
        <f>CONCATENATE([1]!Tabela_FREQUENCIA_05_01_12[[#This Row],[QUANTITATIVO]]," - ",[1]!Tabela_FREQUENCIA_05_01_12[[#This Row],[GERÊNCIA]])</f>
        <v>#REF!</v>
      </c>
      <c r="Q1233" s="40">
        <v>440</v>
      </c>
      <c r="R1233" s="40" t="s">
        <v>5907</v>
      </c>
      <c r="S1233" s="44">
        <v>9076358818</v>
      </c>
      <c r="T1233" s="45">
        <v>24802468</v>
      </c>
      <c r="U1233" s="46">
        <v>983420931</v>
      </c>
      <c r="V1233" s="42" t="s">
        <v>5908</v>
      </c>
      <c r="W1233" s="42" t="s">
        <v>4660</v>
      </c>
      <c r="X1233" s="42" t="s">
        <v>64</v>
      </c>
      <c r="Y1233" s="47">
        <v>7520040</v>
      </c>
    </row>
    <row r="1234" spans="1:25" ht="90" x14ac:dyDescent="0.25">
      <c r="A1234" s="28">
        <v>16636685</v>
      </c>
      <c r="B1234" s="29">
        <v>1</v>
      </c>
      <c r="C1234" s="30">
        <v>20215718</v>
      </c>
      <c r="D1234" s="29">
        <v>0</v>
      </c>
      <c r="E1234" s="31" t="s">
        <v>5909</v>
      </c>
      <c r="F1234" s="31" t="s">
        <v>220</v>
      </c>
      <c r="G1234" s="31" t="s">
        <v>261</v>
      </c>
      <c r="H1234" s="31" t="s">
        <v>124</v>
      </c>
      <c r="I1234" s="31" t="s">
        <v>92</v>
      </c>
      <c r="J1234" s="29" t="s">
        <v>43</v>
      </c>
      <c r="K1234" s="32">
        <v>25763</v>
      </c>
      <c r="L1234" s="32">
        <v>42209</v>
      </c>
      <c r="M1234" s="29">
        <v>30</v>
      </c>
      <c r="N1234" s="29" t="s">
        <v>405</v>
      </c>
      <c r="O1234" s="33" t="s">
        <v>220</v>
      </c>
      <c r="P1234" s="34" t="e">
        <f>CONCATENATE([1]!Tabela_FREQUENCIA_05_01_12[[#This Row],[QUANTITATIVO]]," - ",[1]!Tabela_FREQUENCIA_05_01_12[[#This Row],[GERÊNCIA]])</f>
        <v>#REF!</v>
      </c>
      <c r="Q1234" s="29">
        <v>1045</v>
      </c>
      <c r="R1234" s="29">
        <v>12500883290</v>
      </c>
      <c r="S1234" s="35">
        <v>24695132869</v>
      </c>
      <c r="T1234" s="36">
        <v>49664358</v>
      </c>
      <c r="U1234" s="37">
        <v>984571842</v>
      </c>
      <c r="V1234" s="31" t="s">
        <v>5910</v>
      </c>
      <c r="W1234" s="31" t="s">
        <v>505</v>
      </c>
      <c r="X1234" s="31" t="s">
        <v>64</v>
      </c>
      <c r="Y1234" s="38">
        <v>7097380</v>
      </c>
    </row>
    <row r="1235" spans="1:25" ht="90" x14ac:dyDescent="0.25">
      <c r="A1235" s="39">
        <v>4939980</v>
      </c>
      <c r="B1235" s="40" t="s">
        <v>52</v>
      </c>
      <c r="C1235" s="41" t="s">
        <v>5911</v>
      </c>
      <c r="D1235" s="40" t="s">
        <v>54</v>
      </c>
      <c r="E1235" s="42" t="s">
        <v>5912</v>
      </c>
      <c r="F1235" s="42" t="s">
        <v>197</v>
      </c>
      <c r="G1235" s="42" t="s">
        <v>783</v>
      </c>
      <c r="H1235" s="42" t="s">
        <v>783</v>
      </c>
      <c r="I1235" s="42" t="s">
        <v>223</v>
      </c>
      <c r="J1235" s="40" t="s">
        <v>43</v>
      </c>
      <c r="K1235" s="43">
        <v>21374</v>
      </c>
      <c r="L1235" s="43">
        <v>31349</v>
      </c>
      <c r="M1235" s="40">
        <v>24</v>
      </c>
      <c r="N1235" s="40" t="s">
        <v>5913</v>
      </c>
      <c r="O1235" s="33" t="s">
        <v>197</v>
      </c>
      <c r="P1235" s="34" t="e">
        <f>CONCATENATE([1]!Tabela_FREQUENCIA_05_01_12[[#This Row],[QUANTITATIVO]]," - ",[1]!Tabela_FREQUENCIA_05_01_12[[#This Row],[GERÊNCIA]])</f>
        <v>#REF!</v>
      </c>
      <c r="Q1235" s="40">
        <v>547</v>
      </c>
      <c r="R1235" s="40" t="s">
        <v>5914</v>
      </c>
      <c r="S1235" s="44">
        <v>966571894</v>
      </c>
      <c r="T1235" s="45">
        <v>20938382</v>
      </c>
      <c r="U1235" s="46">
        <v>999958265</v>
      </c>
      <c r="V1235" s="42" t="s">
        <v>5915</v>
      </c>
      <c r="W1235" s="42" t="s">
        <v>768</v>
      </c>
      <c r="X1235" s="42" t="s">
        <v>142</v>
      </c>
      <c r="Y1235" s="47">
        <v>3080000</v>
      </c>
    </row>
    <row r="1236" spans="1:25" ht="60" x14ac:dyDescent="0.25">
      <c r="A1236" s="48">
        <v>11341257</v>
      </c>
      <c r="B1236" s="49">
        <v>1</v>
      </c>
      <c r="C1236" s="50">
        <v>10189279</v>
      </c>
      <c r="D1236" s="49">
        <v>2</v>
      </c>
      <c r="E1236" s="51" t="s">
        <v>5916</v>
      </c>
      <c r="F1236" s="51" t="s">
        <v>89</v>
      </c>
      <c r="G1236" s="51"/>
      <c r="H1236" s="51"/>
      <c r="I1236" s="51"/>
      <c r="J1236" s="49"/>
      <c r="K1236" s="52"/>
      <c r="L1236" s="52"/>
      <c r="M1236" s="49"/>
      <c r="N1236" s="49"/>
      <c r="O1236" s="51" t="s">
        <v>489</v>
      </c>
      <c r="P1236" s="53" t="e">
        <f>CONCATENATE([1]!Tabela_FREQUENCIA_05_01_12[[#This Row],[QUANTITATIVO]]," - ",[1]!Tabela_FREQUENCIA_05_01_12[[#This Row],[GERÊNCIA]])</f>
        <v>#REF!</v>
      </c>
      <c r="Q1236" s="49"/>
      <c r="R1236" s="49"/>
      <c r="S1236" s="54">
        <v>15639149809</v>
      </c>
      <c r="T1236" s="55"/>
      <c r="U1236" s="56"/>
      <c r="V1236" s="51"/>
      <c r="W1236" s="51"/>
      <c r="X1236" s="51"/>
      <c r="Y1236" s="57"/>
    </row>
    <row r="1237" spans="1:25" ht="105" x14ac:dyDescent="0.25">
      <c r="A1237" s="39">
        <v>12008321</v>
      </c>
      <c r="B1237" s="40" t="s">
        <v>52</v>
      </c>
      <c r="C1237" s="41" t="s">
        <v>5917</v>
      </c>
      <c r="D1237" s="40" t="s">
        <v>206</v>
      </c>
      <c r="E1237" s="42" t="s">
        <v>5918</v>
      </c>
      <c r="F1237" s="42" t="s">
        <v>40</v>
      </c>
      <c r="G1237" s="42" t="s">
        <v>944</v>
      </c>
      <c r="H1237" s="42" t="s">
        <v>945</v>
      </c>
      <c r="I1237" s="42" t="s">
        <v>92</v>
      </c>
      <c r="J1237" s="40" t="s">
        <v>137</v>
      </c>
      <c r="K1237" s="43">
        <v>25767</v>
      </c>
      <c r="L1237" s="43">
        <v>36994</v>
      </c>
      <c r="M1237" s="40">
        <v>12</v>
      </c>
      <c r="N1237" s="40" t="s">
        <v>1602</v>
      </c>
      <c r="O1237" s="33" t="s">
        <v>40</v>
      </c>
      <c r="P1237" s="34" t="e">
        <f>CONCATENATE([1]!Tabela_FREQUENCIA_05_01_12[[#This Row],[QUANTITATIVO]]," - ",[1]!Tabela_FREQUENCIA_05_01_12[[#This Row],[GERÊNCIA]])</f>
        <v>#REF!</v>
      </c>
      <c r="Q1237" s="40">
        <v>32</v>
      </c>
      <c r="R1237" s="40" t="s">
        <v>5919</v>
      </c>
      <c r="S1237" s="44">
        <v>13975329807</v>
      </c>
      <c r="T1237" s="45">
        <v>24721203</v>
      </c>
      <c r="U1237" s="46">
        <v>991048432</v>
      </c>
      <c r="V1237" s="42" t="s">
        <v>5920</v>
      </c>
      <c r="W1237" s="42" t="s">
        <v>5921</v>
      </c>
      <c r="X1237" s="42" t="s">
        <v>64</v>
      </c>
      <c r="Y1237" s="47">
        <v>7023000</v>
      </c>
    </row>
    <row r="1238" spans="1:25" ht="90" x14ac:dyDescent="0.25">
      <c r="A1238" s="58">
        <v>8110815</v>
      </c>
      <c r="B1238" s="49" t="s">
        <v>52</v>
      </c>
      <c r="C1238" s="50" t="s">
        <v>5922</v>
      </c>
      <c r="D1238" s="49" t="s">
        <v>206</v>
      </c>
      <c r="E1238" s="51" t="s">
        <v>5923</v>
      </c>
      <c r="F1238" s="51" t="s">
        <v>113</v>
      </c>
      <c r="G1238" s="51" t="s">
        <v>184</v>
      </c>
      <c r="H1238" s="51" t="s">
        <v>114</v>
      </c>
      <c r="I1238" s="51" t="s">
        <v>115</v>
      </c>
      <c r="J1238" s="49" t="s">
        <v>137</v>
      </c>
      <c r="K1238" s="52">
        <v>19529</v>
      </c>
      <c r="L1238" s="52">
        <v>33697</v>
      </c>
      <c r="M1238" s="49">
        <v>20</v>
      </c>
      <c r="N1238" s="49" t="s">
        <v>5924</v>
      </c>
      <c r="O1238" s="51" t="s">
        <v>5925</v>
      </c>
      <c r="P1238" s="53" t="e">
        <f>CONCATENATE([1]!Tabela_FREQUENCIA_05_01_12[[#This Row],[QUANTITATIVO]]," - ",[1]!Tabela_FREQUENCIA_05_01_12[[#This Row],[GERÊNCIA]])</f>
        <v>#REF!</v>
      </c>
      <c r="Q1238" s="49">
        <v>366</v>
      </c>
      <c r="R1238" s="49" t="s">
        <v>5926</v>
      </c>
      <c r="S1238" s="54">
        <v>5114661884</v>
      </c>
      <c r="T1238" s="55"/>
      <c r="U1238" s="56">
        <v>974665116</v>
      </c>
      <c r="V1238" s="51" t="s">
        <v>5927</v>
      </c>
      <c r="W1238" s="51" t="s">
        <v>5928</v>
      </c>
      <c r="X1238" s="51" t="s">
        <v>64</v>
      </c>
      <c r="Y1238" s="57">
        <v>7082670</v>
      </c>
    </row>
    <row r="1239" spans="1:25" ht="75" x14ac:dyDescent="0.25">
      <c r="A1239" s="39">
        <v>15473624</v>
      </c>
      <c r="B1239" s="40" t="s">
        <v>52</v>
      </c>
      <c r="C1239" s="41" t="s">
        <v>5929</v>
      </c>
      <c r="D1239" s="40" t="s">
        <v>101</v>
      </c>
      <c r="E1239" s="42" t="s">
        <v>5930</v>
      </c>
      <c r="F1239" s="42" t="s">
        <v>1657</v>
      </c>
      <c r="G1239" s="42" t="s">
        <v>350</v>
      </c>
      <c r="H1239" s="42" t="s">
        <v>350</v>
      </c>
      <c r="I1239" s="42" t="s">
        <v>167</v>
      </c>
      <c r="J1239" s="40" t="s">
        <v>43</v>
      </c>
      <c r="K1239" s="43">
        <v>25873</v>
      </c>
      <c r="L1239" s="43">
        <v>40973</v>
      </c>
      <c r="M1239" s="40">
        <v>30</v>
      </c>
      <c r="N1239" s="40" t="s">
        <v>93</v>
      </c>
      <c r="O1239" s="118" t="s">
        <v>1657</v>
      </c>
      <c r="P1239" s="119" t="e">
        <f>CONCATENATE([1]!Tabela_FREQUENCIA_05_01_12[[#This Row],[QUANTITATIVO]]," - ",[1]!Tabela_FREQUENCIA_05_01_12[[#This Row],[GERÊNCIA]])</f>
        <v>#REF!</v>
      </c>
      <c r="Q1239" s="40">
        <v>161</v>
      </c>
      <c r="R1239" s="40" t="s">
        <v>5931</v>
      </c>
      <c r="S1239" s="44">
        <v>13562278802</v>
      </c>
      <c r="T1239" s="45">
        <v>27267358</v>
      </c>
      <c r="U1239" s="46">
        <v>998439317</v>
      </c>
      <c r="V1239" s="42" t="s">
        <v>5932</v>
      </c>
      <c r="W1239" s="42" t="s">
        <v>2294</v>
      </c>
      <c r="X1239" s="42" t="s">
        <v>142</v>
      </c>
      <c r="Y1239" s="47">
        <v>3904120</v>
      </c>
    </row>
    <row r="1240" spans="1:25" ht="120" x14ac:dyDescent="0.25">
      <c r="A1240" s="59">
        <v>7168410</v>
      </c>
      <c r="B1240" s="60" t="s">
        <v>66</v>
      </c>
      <c r="C1240" s="61" t="s">
        <v>5933</v>
      </c>
      <c r="D1240" s="60"/>
      <c r="E1240" s="62" t="s">
        <v>5934</v>
      </c>
      <c r="F1240" s="62" t="s">
        <v>229</v>
      </c>
      <c r="G1240" s="62"/>
      <c r="H1240" s="62" t="s">
        <v>5935</v>
      </c>
      <c r="I1240" s="62" t="s">
        <v>223</v>
      </c>
      <c r="J1240" s="60" t="s">
        <v>106</v>
      </c>
      <c r="K1240" s="63">
        <v>22876</v>
      </c>
      <c r="L1240" s="63">
        <v>34360</v>
      </c>
      <c r="M1240" s="60">
        <v>30</v>
      </c>
      <c r="N1240" s="60"/>
      <c r="O1240" s="62" t="s">
        <v>533</v>
      </c>
      <c r="P1240" s="64" t="e">
        <f>CONCATENATE([1]!Tabela_FREQUENCIA_05_01_12[[#This Row],[QUANTITATIVO]]," - ",[1]!Tabela_FREQUENCIA_05_01_12[[#This Row],[GERÊNCIA]])</f>
        <v>#REF!</v>
      </c>
      <c r="Q1240" s="60">
        <v>372</v>
      </c>
      <c r="R1240" s="60" t="s">
        <v>5936</v>
      </c>
      <c r="S1240" s="65">
        <v>2752817878</v>
      </c>
      <c r="T1240" s="66">
        <v>24972246</v>
      </c>
      <c r="U1240" s="67">
        <v>981351355</v>
      </c>
      <c r="V1240" s="62" t="s">
        <v>5937</v>
      </c>
      <c r="W1240" s="62" t="s">
        <v>591</v>
      </c>
      <c r="X1240" s="62" t="s">
        <v>64</v>
      </c>
      <c r="Y1240" s="68">
        <v>7064050</v>
      </c>
    </row>
    <row r="1241" spans="1:25" ht="90" x14ac:dyDescent="0.25">
      <c r="A1241" s="39">
        <v>11191144</v>
      </c>
      <c r="B1241" s="40" t="s">
        <v>52</v>
      </c>
      <c r="C1241" s="41" t="s">
        <v>5938</v>
      </c>
      <c r="D1241" s="40" t="s">
        <v>38</v>
      </c>
      <c r="E1241" s="42" t="s">
        <v>5939</v>
      </c>
      <c r="F1241" s="42" t="s">
        <v>103</v>
      </c>
      <c r="G1241" s="42" t="s">
        <v>350</v>
      </c>
      <c r="H1241" s="42" t="s">
        <v>350</v>
      </c>
      <c r="I1241" s="42" t="s">
        <v>167</v>
      </c>
      <c r="J1241" s="40" t="s">
        <v>137</v>
      </c>
      <c r="K1241" s="43">
        <v>22698</v>
      </c>
      <c r="L1241" s="43">
        <v>35856</v>
      </c>
      <c r="M1241" s="40">
        <v>30</v>
      </c>
      <c r="N1241" s="40" t="s">
        <v>60</v>
      </c>
      <c r="O1241" s="33" t="s">
        <v>103</v>
      </c>
      <c r="P1241" s="34" t="e">
        <f>CONCATENATE([1]!Tabela_FREQUENCIA_05_01_12[[#This Row],[QUANTITATIVO]]," - ",[1]!Tabela_FREQUENCIA_05_01_12[[#This Row],[GERÊNCIA]])</f>
        <v>#REF!</v>
      </c>
      <c r="Q1241" s="40">
        <v>684</v>
      </c>
      <c r="R1241" s="40" t="s">
        <v>5940</v>
      </c>
      <c r="S1241" s="44">
        <v>2850569801</v>
      </c>
      <c r="T1241" s="45">
        <v>24221114</v>
      </c>
      <c r="U1241" s="46" t="s">
        <v>5941</v>
      </c>
      <c r="V1241" s="42" t="s">
        <v>5942</v>
      </c>
      <c r="W1241" s="42" t="s">
        <v>5943</v>
      </c>
      <c r="X1241" s="42" t="s">
        <v>64</v>
      </c>
      <c r="Y1241" s="47">
        <v>7044060</v>
      </c>
    </row>
    <row r="1242" spans="1:25" ht="75" x14ac:dyDescent="0.25">
      <c r="A1242" s="28">
        <v>8193010</v>
      </c>
      <c r="B1242" s="29" t="s">
        <v>52</v>
      </c>
      <c r="C1242" s="30" t="s">
        <v>5944</v>
      </c>
      <c r="D1242" s="29" t="s">
        <v>175</v>
      </c>
      <c r="E1242" s="31" t="s">
        <v>5945</v>
      </c>
      <c r="F1242" s="31" t="s">
        <v>135</v>
      </c>
      <c r="G1242" s="31" t="s">
        <v>221</v>
      </c>
      <c r="H1242" s="31" t="s">
        <v>222</v>
      </c>
      <c r="I1242" s="31" t="s">
        <v>223</v>
      </c>
      <c r="J1242" s="29" t="s">
        <v>106</v>
      </c>
      <c r="K1242" s="32">
        <v>24447</v>
      </c>
      <c r="L1242" s="32">
        <v>33771</v>
      </c>
      <c r="M1242" s="29">
        <v>30</v>
      </c>
      <c r="N1242" s="29" t="s">
        <v>2139</v>
      </c>
      <c r="O1242" s="33" t="s">
        <v>135</v>
      </c>
      <c r="P1242" s="34" t="e">
        <f>CONCATENATE([1]!Tabela_FREQUENCIA_05_01_12[[#This Row],[QUANTITATIVO]]," - ",[1]!Tabela_FREQUENCIA_05_01_12[[#This Row],[GERÊNCIA]])</f>
        <v>#REF!</v>
      </c>
      <c r="Q1242" s="29">
        <v>234</v>
      </c>
      <c r="R1242" s="29" t="s">
        <v>5946</v>
      </c>
      <c r="S1242" s="35">
        <v>7861952827</v>
      </c>
      <c r="T1242" s="36">
        <v>24973109</v>
      </c>
      <c r="U1242" s="37">
        <v>987644125</v>
      </c>
      <c r="V1242" s="31" t="s">
        <v>5947</v>
      </c>
      <c r="W1242" s="31" t="s">
        <v>591</v>
      </c>
      <c r="X1242" s="31" t="s">
        <v>64</v>
      </c>
      <c r="Y1242" s="38">
        <v>7050310</v>
      </c>
    </row>
    <row r="1243" spans="1:25" ht="75" x14ac:dyDescent="0.25">
      <c r="A1243" s="39">
        <v>11807210</v>
      </c>
      <c r="B1243" s="40" t="s">
        <v>52</v>
      </c>
      <c r="C1243" s="41" t="s">
        <v>5948</v>
      </c>
      <c r="D1243" s="40" t="s">
        <v>54</v>
      </c>
      <c r="E1243" s="42" t="s">
        <v>5949</v>
      </c>
      <c r="F1243" s="42" t="s">
        <v>1823</v>
      </c>
      <c r="G1243" s="42" t="s">
        <v>123</v>
      </c>
      <c r="H1243" s="42" t="s">
        <v>124</v>
      </c>
      <c r="I1243" s="42" t="s">
        <v>125</v>
      </c>
      <c r="J1243" s="40" t="s">
        <v>137</v>
      </c>
      <c r="K1243" s="43">
        <v>22012</v>
      </c>
      <c r="L1243" s="43">
        <v>36682</v>
      </c>
      <c r="M1243" s="40">
        <v>40</v>
      </c>
      <c r="N1243" s="40" t="s">
        <v>153</v>
      </c>
      <c r="O1243" s="33" t="s">
        <v>135</v>
      </c>
      <c r="P1243" s="34" t="e">
        <f>CONCATENATE([1]!Tabela_FREQUENCIA_05_01_12[[#This Row],[QUANTITATIVO]]," - ",[1]!Tabela_FREQUENCIA_05_01_12[[#This Row],[GERÊNCIA]])</f>
        <v>#REF!</v>
      </c>
      <c r="Q1243" s="40">
        <v>246</v>
      </c>
      <c r="R1243" s="40" t="s">
        <v>5950</v>
      </c>
      <c r="S1243" s="44">
        <v>3292217873</v>
      </c>
      <c r="T1243" s="45">
        <v>24226493</v>
      </c>
      <c r="U1243" s="46">
        <v>993813310</v>
      </c>
      <c r="V1243" s="42" t="s">
        <v>5951</v>
      </c>
      <c r="W1243" s="42" t="s">
        <v>156</v>
      </c>
      <c r="X1243" s="42" t="s">
        <v>64</v>
      </c>
      <c r="Y1243" s="47">
        <v>7050050</v>
      </c>
    </row>
    <row r="1244" spans="1:25" ht="105" x14ac:dyDescent="0.25">
      <c r="A1244" s="157">
        <v>15734699</v>
      </c>
      <c r="B1244" s="158" t="s">
        <v>52</v>
      </c>
      <c r="C1244" s="159" t="s">
        <v>5952</v>
      </c>
      <c r="D1244" s="158"/>
      <c r="E1244" s="160" t="s">
        <v>5953</v>
      </c>
      <c r="F1244" s="160" t="s">
        <v>316</v>
      </c>
      <c r="G1244" s="160" t="s">
        <v>58</v>
      </c>
      <c r="H1244" s="160" t="s">
        <v>58</v>
      </c>
      <c r="I1244" s="160" t="s">
        <v>59</v>
      </c>
      <c r="J1244" s="158" t="s">
        <v>1825</v>
      </c>
      <c r="K1244" s="161">
        <v>25107</v>
      </c>
      <c r="L1244" s="161">
        <v>41204</v>
      </c>
      <c r="M1244" s="158">
        <v>20</v>
      </c>
      <c r="N1244" s="158" t="s">
        <v>5954</v>
      </c>
      <c r="O1244" s="160" t="s">
        <v>5955</v>
      </c>
      <c r="P1244" s="162" t="e">
        <f>CONCATENATE([1]!Tabela_FREQUENCIA_05_01_12[[#This Row],[QUANTITATIVO]]," - ",[1]!Tabela_FREQUENCIA_05_01_12[[#This Row],[GERÊNCIA]])</f>
        <v>#REF!</v>
      </c>
      <c r="Q1244" s="158">
        <v>116</v>
      </c>
      <c r="R1244" s="158" t="s">
        <v>5956</v>
      </c>
      <c r="S1244" s="163">
        <v>29453380253</v>
      </c>
      <c r="T1244" s="164">
        <v>38879580</v>
      </c>
      <c r="U1244" s="165">
        <v>999756141</v>
      </c>
      <c r="V1244" s="160" t="s">
        <v>5957</v>
      </c>
      <c r="W1244" s="160" t="s">
        <v>2607</v>
      </c>
      <c r="X1244" s="160" t="s">
        <v>142</v>
      </c>
      <c r="Y1244" s="166">
        <v>4002921</v>
      </c>
    </row>
    <row r="1245" spans="1:25" ht="90" x14ac:dyDescent="0.25">
      <c r="A1245" s="39">
        <v>10343398</v>
      </c>
      <c r="B1245" s="40" t="s">
        <v>66</v>
      </c>
      <c r="C1245" s="41" t="s">
        <v>5958</v>
      </c>
      <c r="D1245" s="40" t="s">
        <v>206</v>
      </c>
      <c r="E1245" s="42" t="s">
        <v>5959</v>
      </c>
      <c r="F1245" s="42" t="s">
        <v>316</v>
      </c>
      <c r="G1245" s="42" t="s">
        <v>3</v>
      </c>
      <c r="H1245" s="42" t="s">
        <v>283</v>
      </c>
      <c r="I1245" s="42" t="s">
        <v>115</v>
      </c>
      <c r="J1245" s="40" t="s">
        <v>43</v>
      </c>
      <c r="K1245" s="43">
        <v>23307</v>
      </c>
      <c r="L1245" s="43">
        <v>35335</v>
      </c>
      <c r="M1245" s="40">
        <v>30</v>
      </c>
      <c r="N1245" s="40" t="s">
        <v>5960</v>
      </c>
      <c r="O1245" s="33" t="s">
        <v>375</v>
      </c>
      <c r="P1245" s="34" t="e">
        <f>CONCATENATE([1]!Tabela_FREQUENCIA_05_01_12[[#This Row],[QUANTITATIVO]]," - ",[1]!Tabela_FREQUENCIA_05_01_12[[#This Row],[GERÊNCIA]])</f>
        <v>#REF!</v>
      </c>
      <c r="Q1245" s="40">
        <v>566</v>
      </c>
      <c r="R1245" s="40" t="s">
        <v>5961</v>
      </c>
      <c r="S1245" s="44">
        <v>38642425415</v>
      </c>
      <c r="T1245" s="45">
        <v>24123854</v>
      </c>
      <c r="U1245" s="46">
        <v>997884054</v>
      </c>
      <c r="V1245" s="42" t="s">
        <v>5962</v>
      </c>
      <c r="W1245" s="42" t="s">
        <v>1173</v>
      </c>
      <c r="X1245" s="42" t="s">
        <v>64</v>
      </c>
      <c r="Y1245" s="47">
        <v>7184060</v>
      </c>
    </row>
    <row r="1246" spans="1:25" ht="75" x14ac:dyDescent="0.25">
      <c r="A1246" s="28">
        <v>6992997</v>
      </c>
      <c r="B1246" s="29" t="s">
        <v>52</v>
      </c>
      <c r="C1246" s="30" t="s">
        <v>5963</v>
      </c>
      <c r="D1246" s="29" t="s">
        <v>38</v>
      </c>
      <c r="E1246" s="31" t="s">
        <v>5964</v>
      </c>
      <c r="F1246" s="31" t="s">
        <v>103</v>
      </c>
      <c r="G1246" s="31" t="s">
        <v>136</v>
      </c>
      <c r="H1246" s="31" t="s">
        <v>136</v>
      </c>
      <c r="I1246" s="31" t="s">
        <v>115</v>
      </c>
      <c r="J1246" s="29" t="s">
        <v>106</v>
      </c>
      <c r="K1246" s="32">
        <v>25289</v>
      </c>
      <c r="L1246" s="32">
        <v>32647</v>
      </c>
      <c r="M1246" s="29">
        <v>30</v>
      </c>
      <c r="N1246" s="29" t="s">
        <v>405</v>
      </c>
      <c r="O1246" s="33" t="s">
        <v>103</v>
      </c>
      <c r="P1246" s="34" t="e">
        <f>CONCATENATE([1]!Tabela_FREQUENCIA_05_01_12[[#This Row],[QUANTITATIVO]]," - ",[1]!Tabela_FREQUENCIA_05_01_12[[#This Row],[GERÊNCIA]])</f>
        <v>#REF!</v>
      </c>
      <c r="Q1246" s="29">
        <v>560</v>
      </c>
      <c r="R1246" s="29" t="s">
        <v>5965</v>
      </c>
      <c r="S1246" s="35">
        <v>7830961867</v>
      </c>
      <c r="T1246" s="36">
        <v>20878546</v>
      </c>
      <c r="U1246" s="37">
        <v>983232906</v>
      </c>
      <c r="V1246" s="31" t="s">
        <v>5966</v>
      </c>
      <c r="W1246" s="31" t="s">
        <v>5967</v>
      </c>
      <c r="X1246" s="31" t="s">
        <v>64</v>
      </c>
      <c r="Y1246" s="38"/>
    </row>
    <row r="1247" spans="1:25" ht="90" x14ac:dyDescent="0.25">
      <c r="A1247" s="39">
        <v>13021011</v>
      </c>
      <c r="B1247" s="40" t="s">
        <v>66</v>
      </c>
      <c r="C1247" s="41" t="s">
        <v>5968</v>
      </c>
      <c r="D1247" s="40">
        <v>9</v>
      </c>
      <c r="E1247" s="42" t="s">
        <v>5969</v>
      </c>
      <c r="F1247" s="42" t="s">
        <v>56</v>
      </c>
      <c r="G1247" s="42" t="s">
        <v>124</v>
      </c>
      <c r="H1247" s="42" t="s">
        <v>124</v>
      </c>
      <c r="I1247" s="42" t="s">
        <v>59</v>
      </c>
      <c r="J1247" s="40" t="s">
        <v>137</v>
      </c>
      <c r="K1247" s="43">
        <v>21098</v>
      </c>
      <c r="L1247" s="43">
        <v>39499</v>
      </c>
      <c r="M1247" s="40">
        <v>40</v>
      </c>
      <c r="N1247" s="40" t="s">
        <v>478</v>
      </c>
      <c r="O1247" s="33" t="s">
        <v>56</v>
      </c>
      <c r="P1247" s="34" t="e">
        <f>CONCATENATE([1]!Tabela_FREQUENCIA_05_01_12[[#This Row],[QUANTITATIVO]]," - ",[1]!Tabela_FREQUENCIA_05_01_12[[#This Row],[GERÊNCIA]])</f>
        <v>#REF!</v>
      </c>
      <c r="Q1247" s="40">
        <v>970</v>
      </c>
      <c r="R1247" s="40" t="s">
        <v>5970</v>
      </c>
      <c r="S1247" s="44">
        <v>85956155868</v>
      </c>
      <c r="T1247" s="45">
        <v>24692988</v>
      </c>
      <c r="U1247" s="46">
        <v>992862797</v>
      </c>
      <c r="V1247" s="42" t="s">
        <v>5971</v>
      </c>
      <c r="W1247" s="42" t="s">
        <v>948</v>
      </c>
      <c r="X1247" s="42" t="s">
        <v>64</v>
      </c>
      <c r="Y1247" s="47">
        <v>7151380</v>
      </c>
    </row>
    <row r="1248" spans="1:25" ht="90" x14ac:dyDescent="0.25">
      <c r="A1248" s="28">
        <v>6994751</v>
      </c>
      <c r="B1248" s="29" t="s">
        <v>52</v>
      </c>
      <c r="C1248" s="30" t="s">
        <v>5972</v>
      </c>
      <c r="D1248" s="29"/>
      <c r="E1248" s="31" t="s">
        <v>5973</v>
      </c>
      <c r="F1248" s="31" t="s">
        <v>56</v>
      </c>
      <c r="G1248" s="31" t="s">
        <v>2850</v>
      </c>
      <c r="H1248" s="31" t="s">
        <v>124</v>
      </c>
      <c r="I1248" s="31" t="s">
        <v>92</v>
      </c>
      <c r="J1248" s="29" t="s">
        <v>106</v>
      </c>
      <c r="K1248" s="32">
        <v>24089</v>
      </c>
      <c r="L1248" s="32">
        <v>32665</v>
      </c>
      <c r="M1248" s="29">
        <v>30</v>
      </c>
      <c r="N1248" s="29" t="s">
        <v>405</v>
      </c>
      <c r="O1248" s="33" t="s">
        <v>56</v>
      </c>
      <c r="P1248" s="34" t="e">
        <f>CONCATENATE([1]!Tabela_FREQUENCIA_05_01_12[[#This Row],[QUANTITATIVO]]," - ",[1]!Tabela_FREQUENCIA_05_01_12[[#This Row],[GERÊNCIA]])</f>
        <v>#REF!</v>
      </c>
      <c r="Q1248" s="29">
        <v>535</v>
      </c>
      <c r="R1248" s="29" t="s">
        <v>5974</v>
      </c>
      <c r="S1248" s="35">
        <v>7828482817</v>
      </c>
      <c r="T1248" s="36">
        <v>24635708</v>
      </c>
      <c r="U1248" s="37">
        <v>971447894</v>
      </c>
      <c r="V1248" s="31" t="s">
        <v>5975</v>
      </c>
      <c r="W1248" s="31" t="s">
        <v>499</v>
      </c>
      <c r="X1248" s="31" t="s">
        <v>64</v>
      </c>
      <c r="Y1248" s="38">
        <v>7051090</v>
      </c>
    </row>
    <row r="1249" spans="1:25" ht="105" x14ac:dyDescent="0.25">
      <c r="A1249" s="48">
        <v>12286618</v>
      </c>
      <c r="B1249" s="49" t="s">
        <v>38</v>
      </c>
      <c r="C1249" s="50" t="s">
        <v>5976</v>
      </c>
      <c r="D1249" s="49" t="s">
        <v>38</v>
      </c>
      <c r="E1249" s="51" t="s">
        <v>5977</v>
      </c>
      <c r="F1249" s="51" t="s">
        <v>89</v>
      </c>
      <c r="G1249" s="51" t="s">
        <v>2334</v>
      </c>
      <c r="H1249" s="51" t="s">
        <v>2335</v>
      </c>
      <c r="I1249" s="51" t="s">
        <v>59</v>
      </c>
      <c r="J1249" s="49" t="s">
        <v>137</v>
      </c>
      <c r="K1249" s="52">
        <v>18459</v>
      </c>
      <c r="L1249" s="52">
        <v>38180</v>
      </c>
      <c r="M1249" s="49">
        <v>30</v>
      </c>
      <c r="N1249" s="49" t="s">
        <v>60</v>
      </c>
      <c r="O1249" s="51" t="s">
        <v>489</v>
      </c>
      <c r="P1249" s="53" t="e">
        <f>CONCATENATE([1]!Tabela_FREQUENCIA_05_01_12[[#This Row],[QUANTITATIVO]]," - ",[1]!Tabela_FREQUENCIA_05_01_12[[#This Row],[GERÊNCIA]])</f>
        <v>#REF!</v>
      </c>
      <c r="Q1249" s="49">
        <v>716</v>
      </c>
      <c r="R1249" s="49" t="s">
        <v>5978</v>
      </c>
      <c r="S1249" s="54">
        <v>89929896872</v>
      </c>
      <c r="T1249" s="55">
        <v>29574675</v>
      </c>
      <c r="U1249" s="56"/>
      <c r="V1249" s="51" t="s">
        <v>5979</v>
      </c>
      <c r="W1249" s="51" t="s">
        <v>5980</v>
      </c>
      <c r="X1249" s="51" t="s">
        <v>142</v>
      </c>
      <c r="Y1249" s="57">
        <v>3733005</v>
      </c>
    </row>
    <row r="1250" spans="1:25" ht="90" x14ac:dyDescent="0.25">
      <c r="A1250" s="28">
        <v>11357642</v>
      </c>
      <c r="B1250" s="29" t="s">
        <v>52</v>
      </c>
      <c r="C1250" s="30" t="s">
        <v>5981</v>
      </c>
      <c r="D1250" s="29" t="s">
        <v>54</v>
      </c>
      <c r="E1250" s="31" t="s">
        <v>5982</v>
      </c>
      <c r="F1250" s="31" t="s">
        <v>135</v>
      </c>
      <c r="G1250" s="31" t="s">
        <v>362</v>
      </c>
      <c r="H1250" s="31" t="s">
        <v>283</v>
      </c>
      <c r="I1250" s="31" t="s">
        <v>115</v>
      </c>
      <c r="J1250" s="29" t="s">
        <v>137</v>
      </c>
      <c r="K1250" s="32">
        <v>23118</v>
      </c>
      <c r="L1250" s="32">
        <v>36077</v>
      </c>
      <c r="M1250" s="29">
        <v>40</v>
      </c>
      <c r="N1250" s="29" t="s">
        <v>412</v>
      </c>
      <c r="O1250" s="33" t="s">
        <v>135</v>
      </c>
      <c r="P1250" s="34" t="e">
        <f>CONCATENATE([1]!Tabela_FREQUENCIA_05_01_12[[#This Row],[QUANTITATIVO]]," - ",[1]!Tabela_FREQUENCIA_05_01_12[[#This Row],[GERÊNCIA]])</f>
        <v>#REF!</v>
      </c>
      <c r="Q1250" s="29">
        <v>938</v>
      </c>
      <c r="R1250" s="29" t="s">
        <v>5983</v>
      </c>
      <c r="S1250" s="35">
        <v>2248960832</v>
      </c>
      <c r="T1250" s="36">
        <v>24524734</v>
      </c>
      <c r="U1250" s="37">
        <v>976736335</v>
      </c>
      <c r="V1250" s="31" t="s">
        <v>5984</v>
      </c>
      <c r="W1250" s="31" t="s">
        <v>1666</v>
      </c>
      <c r="X1250" s="31" t="s">
        <v>64</v>
      </c>
      <c r="Y1250" s="38">
        <v>7060080</v>
      </c>
    </row>
    <row r="1251" spans="1:25" ht="120" x14ac:dyDescent="0.25">
      <c r="A1251" s="39">
        <v>9419421</v>
      </c>
      <c r="B1251" s="40" t="s">
        <v>52</v>
      </c>
      <c r="C1251" s="41" t="s">
        <v>5985</v>
      </c>
      <c r="D1251" s="40"/>
      <c r="E1251" s="42" t="s">
        <v>5986</v>
      </c>
      <c r="F1251" s="42" t="s">
        <v>56</v>
      </c>
      <c r="G1251" s="42" t="s">
        <v>1099</v>
      </c>
      <c r="H1251" s="42" t="s">
        <v>393</v>
      </c>
      <c r="I1251" s="42" t="s">
        <v>69</v>
      </c>
      <c r="J1251" s="40" t="s">
        <v>43</v>
      </c>
      <c r="K1251" s="43">
        <v>19812</v>
      </c>
      <c r="L1251" s="43">
        <v>34505</v>
      </c>
      <c r="M1251" s="40">
        <v>40</v>
      </c>
      <c r="N1251" s="40" t="s">
        <v>478</v>
      </c>
      <c r="O1251" s="33" t="s">
        <v>56</v>
      </c>
      <c r="P1251" s="34" t="e">
        <f>CONCATENATE([1]!Tabela_FREQUENCIA_05_01_12[[#This Row],[QUANTITATIVO]]," - ",[1]!Tabela_FREQUENCIA_05_01_12[[#This Row],[GERÊNCIA]])</f>
        <v>#REF!</v>
      </c>
      <c r="Q1251" s="40">
        <v>591</v>
      </c>
      <c r="R1251" s="40" t="s">
        <v>5987</v>
      </c>
      <c r="S1251" s="44">
        <v>17903935828</v>
      </c>
      <c r="T1251" s="45">
        <v>24681263</v>
      </c>
      <c r="U1251" s="46">
        <v>979709231</v>
      </c>
      <c r="V1251" s="42" t="s">
        <v>5988</v>
      </c>
      <c r="W1251" s="42" t="s">
        <v>156</v>
      </c>
      <c r="X1251" s="42" t="s">
        <v>64</v>
      </c>
      <c r="Y1251" s="47">
        <v>7050030</v>
      </c>
    </row>
    <row r="1252" spans="1:25" ht="90" x14ac:dyDescent="0.25">
      <c r="A1252" s="28">
        <v>14875305</v>
      </c>
      <c r="B1252" s="29" t="s">
        <v>66</v>
      </c>
      <c r="C1252" s="30" t="s">
        <v>5989</v>
      </c>
      <c r="D1252" s="29" t="s">
        <v>101</v>
      </c>
      <c r="E1252" s="31" t="s">
        <v>5990</v>
      </c>
      <c r="F1252" s="31" t="s">
        <v>220</v>
      </c>
      <c r="G1252" s="31" t="s">
        <v>152</v>
      </c>
      <c r="H1252" s="31" t="s">
        <v>124</v>
      </c>
      <c r="I1252" s="31" t="s">
        <v>92</v>
      </c>
      <c r="J1252" s="29" t="s">
        <v>43</v>
      </c>
      <c r="K1252" s="32">
        <v>33062</v>
      </c>
      <c r="L1252" s="32">
        <v>40392</v>
      </c>
      <c r="M1252" s="29">
        <v>30</v>
      </c>
      <c r="N1252" s="29" t="s">
        <v>545</v>
      </c>
      <c r="O1252" s="33" t="s">
        <v>220</v>
      </c>
      <c r="P1252" s="34" t="e">
        <f>CONCATENATE([1]!Tabela_FREQUENCIA_05_01_12[[#This Row],[QUANTITATIVO]]," - ",[1]!Tabela_FREQUENCIA_05_01_12[[#This Row],[GERÊNCIA]])</f>
        <v>#REF!</v>
      </c>
      <c r="Q1252" s="29">
        <v>1015</v>
      </c>
      <c r="R1252" s="29" t="s">
        <v>5991</v>
      </c>
      <c r="S1252" s="35">
        <v>39209411870</v>
      </c>
      <c r="T1252" s="36">
        <v>24429606</v>
      </c>
      <c r="U1252" s="37">
        <v>962404869</v>
      </c>
      <c r="V1252" s="31" t="s">
        <v>5992</v>
      </c>
      <c r="W1252" s="31" t="s">
        <v>541</v>
      </c>
      <c r="X1252" s="31" t="s">
        <v>64</v>
      </c>
      <c r="Y1252" s="38">
        <v>7096090</v>
      </c>
    </row>
    <row r="1253" spans="1:25" ht="75" x14ac:dyDescent="0.25">
      <c r="A1253" s="39">
        <v>9829003</v>
      </c>
      <c r="B1253" s="40" t="s">
        <v>66</v>
      </c>
      <c r="C1253" s="41" t="s">
        <v>5993</v>
      </c>
      <c r="D1253" s="40"/>
      <c r="E1253" s="42" t="s">
        <v>5994</v>
      </c>
      <c r="F1253" s="42" t="s">
        <v>229</v>
      </c>
      <c r="G1253" s="42" t="s">
        <v>58</v>
      </c>
      <c r="H1253" s="42" t="s">
        <v>58</v>
      </c>
      <c r="I1253" s="42" t="s">
        <v>59</v>
      </c>
      <c r="J1253" s="40" t="s">
        <v>137</v>
      </c>
      <c r="K1253" s="43">
        <v>20159</v>
      </c>
      <c r="L1253" s="43">
        <v>34824</v>
      </c>
      <c r="M1253" s="40">
        <v>30</v>
      </c>
      <c r="N1253" s="40" t="s">
        <v>405</v>
      </c>
      <c r="O1253" s="33" t="s">
        <v>229</v>
      </c>
      <c r="P1253" s="34" t="e">
        <f>CONCATENATE([1]!Tabela_FREQUENCIA_05_01_12[[#This Row],[QUANTITATIVO]]," - ",[1]!Tabela_FREQUENCIA_05_01_12[[#This Row],[GERÊNCIA]])</f>
        <v>#REF!</v>
      </c>
      <c r="Q1253" s="40">
        <v>580</v>
      </c>
      <c r="R1253" s="40" t="s">
        <v>5995</v>
      </c>
      <c r="S1253" s="44">
        <v>25517124836</v>
      </c>
      <c r="T1253" s="45">
        <v>22123232</v>
      </c>
      <c r="U1253" s="46">
        <v>996395264</v>
      </c>
      <c r="V1253" s="42" t="s">
        <v>5996</v>
      </c>
      <c r="W1253" s="42" t="s">
        <v>5997</v>
      </c>
      <c r="X1253" s="42" t="s">
        <v>142</v>
      </c>
      <c r="Y1253" s="47">
        <v>2270070</v>
      </c>
    </row>
    <row r="1254" spans="1:25" ht="120" x14ac:dyDescent="0.25">
      <c r="A1254" s="28">
        <v>14969300</v>
      </c>
      <c r="B1254" s="29" t="s">
        <v>52</v>
      </c>
      <c r="C1254" s="30" t="s">
        <v>5998</v>
      </c>
      <c r="D1254" s="29" t="s">
        <v>76</v>
      </c>
      <c r="E1254" s="31" t="s">
        <v>5999</v>
      </c>
      <c r="F1254" s="31" t="s">
        <v>229</v>
      </c>
      <c r="G1254" s="31" t="s">
        <v>2798</v>
      </c>
      <c r="H1254" s="31" t="s">
        <v>6000</v>
      </c>
      <c r="I1254" s="31" t="s">
        <v>92</v>
      </c>
      <c r="J1254" s="29" t="s">
        <v>43</v>
      </c>
      <c r="K1254" s="32">
        <v>30503</v>
      </c>
      <c r="L1254" s="32">
        <v>40548</v>
      </c>
      <c r="M1254" s="29">
        <v>30</v>
      </c>
      <c r="N1254" s="29" t="s">
        <v>244</v>
      </c>
      <c r="O1254" s="33" t="s">
        <v>229</v>
      </c>
      <c r="P1254" s="34" t="e">
        <f>CONCATENATE([1]!Tabela_FREQUENCIA_05_01_12[[#This Row],[QUANTITATIVO]]," - ",[1]!Tabela_FREQUENCIA_05_01_12[[#This Row],[GERÊNCIA]])</f>
        <v>#REF!</v>
      </c>
      <c r="Q1254" s="29">
        <v>1035</v>
      </c>
      <c r="R1254" s="29" t="s">
        <v>6001</v>
      </c>
      <c r="S1254" s="35">
        <v>36626914855</v>
      </c>
      <c r="T1254" s="36">
        <v>49701370</v>
      </c>
      <c r="U1254" s="37">
        <v>971227952</v>
      </c>
      <c r="V1254" s="31" t="s">
        <v>6002</v>
      </c>
      <c r="W1254" s="31" t="s">
        <v>6003</v>
      </c>
      <c r="X1254" s="31" t="s">
        <v>64</v>
      </c>
      <c r="Y1254" s="38">
        <v>7093090</v>
      </c>
    </row>
    <row r="1255" spans="1:25" ht="90" x14ac:dyDescent="0.25">
      <c r="A1255" s="39">
        <v>5219929</v>
      </c>
      <c r="B1255" s="40" t="s">
        <v>52</v>
      </c>
      <c r="C1255" s="41" t="s">
        <v>6004</v>
      </c>
      <c r="D1255" s="40"/>
      <c r="E1255" s="42" t="s">
        <v>6005</v>
      </c>
      <c r="F1255" s="42" t="s">
        <v>56</v>
      </c>
      <c r="G1255" s="42" t="s">
        <v>3889</v>
      </c>
      <c r="H1255" s="42" t="s">
        <v>605</v>
      </c>
      <c r="I1255" s="42" t="s">
        <v>69</v>
      </c>
      <c r="J1255" s="40" t="s">
        <v>43</v>
      </c>
      <c r="K1255" s="43">
        <v>21929</v>
      </c>
      <c r="L1255" s="43">
        <v>31568</v>
      </c>
      <c r="M1255" s="40">
        <v>40</v>
      </c>
      <c r="N1255" s="40" t="s">
        <v>478</v>
      </c>
      <c r="O1255" s="33" t="s">
        <v>56</v>
      </c>
      <c r="P1255" s="34" t="e">
        <f>CONCATENATE([1]!Tabela_FREQUENCIA_05_01_12[[#This Row],[QUANTITATIVO]]," - ",[1]!Tabela_FREQUENCIA_05_01_12[[#This Row],[GERÊNCIA]])</f>
        <v>#REF!</v>
      </c>
      <c r="Q1255" s="40">
        <v>95</v>
      </c>
      <c r="R1255" s="40" t="s">
        <v>6006</v>
      </c>
      <c r="S1255" s="44">
        <v>2752098812</v>
      </c>
      <c r="T1255" s="45">
        <v>24144436</v>
      </c>
      <c r="U1255" s="46"/>
      <c r="V1255" s="42" t="s">
        <v>6007</v>
      </c>
      <c r="W1255" s="42" t="s">
        <v>722</v>
      </c>
      <c r="X1255" s="42" t="s">
        <v>64</v>
      </c>
      <c r="Y1255" s="47">
        <v>7044060</v>
      </c>
    </row>
    <row r="1256" spans="1:25" ht="105" x14ac:dyDescent="0.25">
      <c r="A1256" s="28">
        <v>9497444</v>
      </c>
      <c r="B1256" s="29" t="s">
        <v>52</v>
      </c>
      <c r="C1256" s="30" t="s">
        <v>6008</v>
      </c>
      <c r="D1256" s="29" t="s">
        <v>206</v>
      </c>
      <c r="E1256" s="31" t="s">
        <v>6009</v>
      </c>
      <c r="F1256" s="31" t="s">
        <v>56</v>
      </c>
      <c r="G1256" s="31" t="s">
        <v>136</v>
      </c>
      <c r="H1256" s="31" t="s">
        <v>136</v>
      </c>
      <c r="I1256" s="31" t="s">
        <v>115</v>
      </c>
      <c r="J1256" s="29" t="s">
        <v>43</v>
      </c>
      <c r="K1256" s="32">
        <v>25192</v>
      </c>
      <c r="L1256" s="32">
        <v>34590</v>
      </c>
      <c r="M1256" s="29">
        <v>30</v>
      </c>
      <c r="N1256" s="29" t="s">
        <v>93</v>
      </c>
      <c r="O1256" s="33" t="s">
        <v>56</v>
      </c>
      <c r="P1256" s="34" t="e">
        <f>CONCATENATE([1]!Tabela_FREQUENCIA_05_01_12[[#This Row],[QUANTITATIVO]]," - ",[1]!Tabela_FREQUENCIA_05_01_12[[#This Row],[GERÊNCIA]])</f>
        <v>#REF!</v>
      </c>
      <c r="Q1256" s="29">
        <v>463</v>
      </c>
      <c r="R1256" s="29" t="s">
        <v>6010</v>
      </c>
      <c r="S1256" s="35">
        <v>17458834870</v>
      </c>
      <c r="T1256" s="36">
        <v>24869948</v>
      </c>
      <c r="U1256" s="37">
        <v>954793115</v>
      </c>
      <c r="V1256" s="31" t="s">
        <v>6011</v>
      </c>
      <c r="W1256" s="31" t="s">
        <v>6012</v>
      </c>
      <c r="X1256" s="31" t="s">
        <v>64</v>
      </c>
      <c r="Y1256" s="38">
        <v>7260070</v>
      </c>
    </row>
    <row r="1257" spans="1:25" ht="105" x14ac:dyDescent="0.25">
      <c r="A1257" s="48">
        <v>9496105</v>
      </c>
      <c r="B1257" s="49" t="s">
        <v>66</v>
      </c>
      <c r="C1257" s="50" t="s">
        <v>6013</v>
      </c>
      <c r="D1257" s="49" t="s">
        <v>206</v>
      </c>
      <c r="E1257" s="51" t="s">
        <v>6014</v>
      </c>
      <c r="F1257" s="51" t="s">
        <v>40</v>
      </c>
      <c r="G1257" s="51" t="s">
        <v>58</v>
      </c>
      <c r="H1257" s="51" t="s">
        <v>629</v>
      </c>
      <c r="I1257" s="51" t="s">
        <v>59</v>
      </c>
      <c r="J1257" s="49" t="s">
        <v>43</v>
      </c>
      <c r="K1257" s="52">
        <v>17234</v>
      </c>
      <c r="L1257" s="52">
        <v>34564</v>
      </c>
      <c r="M1257" s="49">
        <v>24</v>
      </c>
      <c r="N1257" s="49" t="s">
        <v>6015</v>
      </c>
      <c r="O1257" s="51" t="s">
        <v>2593</v>
      </c>
      <c r="P1257" s="53" t="e">
        <f>CONCATENATE([1]!Tabela_FREQUENCIA_05_01_12[[#This Row],[QUANTITATIVO]]," - ",[1]!Tabela_FREQUENCIA_05_01_12[[#This Row],[GERÊNCIA]])</f>
        <v>#REF!</v>
      </c>
      <c r="Q1257" s="49">
        <v>444</v>
      </c>
      <c r="R1257" s="49" t="s">
        <v>6016</v>
      </c>
      <c r="S1257" s="54">
        <v>74933388849</v>
      </c>
      <c r="T1257" s="55">
        <v>33992210</v>
      </c>
      <c r="U1257" s="56">
        <v>986361277</v>
      </c>
      <c r="V1257" s="51" t="s">
        <v>6017</v>
      </c>
      <c r="W1257" s="51" t="s">
        <v>6018</v>
      </c>
      <c r="X1257" s="51" t="s">
        <v>142</v>
      </c>
      <c r="Y1257" s="57">
        <v>1541010</v>
      </c>
    </row>
    <row r="1258" spans="1:25" ht="105" x14ac:dyDescent="0.25">
      <c r="A1258" s="48">
        <v>9496105</v>
      </c>
      <c r="B1258" s="49" t="s">
        <v>38</v>
      </c>
      <c r="C1258" s="50" t="s">
        <v>6013</v>
      </c>
      <c r="D1258" s="49" t="s">
        <v>206</v>
      </c>
      <c r="E1258" s="51" t="s">
        <v>6019</v>
      </c>
      <c r="F1258" s="51" t="s">
        <v>40</v>
      </c>
      <c r="G1258" s="51" t="s">
        <v>58</v>
      </c>
      <c r="H1258" s="51" t="s">
        <v>58</v>
      </c>
      <c r="I1258" s="51" t="s">
        <v>59</v>
      </c>
      <c r="J1258" s="49" t="s">
        <v>43</v>
      </c>
      <c r="K1258" s="52">
        <v>17234</v>
      </c>
      <c r="L1258" s="52">
        <v>40926</v>
      </c>
      <c r="M1258" s="49">
        <v>20</v>
      </c>
      <c r="N1258" s="49" t="s">
        <v>6020</v>
      </c>
      <c r="O1258" s="51" t="s">
        <v>2593</v>
      </c>
      <c r="P1258" s="53" t="e">
        <f>CONCATENATE([1]!Tabela_FREQUENCIA_05_01_12[[#This Row],[QUANTITATIVO]]," - ",[1]!Tabela_FREQUENCIA_05_01_12[[#This Row],[GERÊNCIA]])</f>
        <v>#REF!</v>
      </c>
      <c r="Q1258" s="49">
        <v>130</v>
      </c>
      <c r="R1258" s="49" t="s">
        <v>6016</v>
      </c>
      <c r="S1258" s="54">
        <v>74933388849</v>
      </c>
      <c r="T1258" s="55">
        <v>33992210</v>
      </c>
      <c r="U1258" s="56">
        <v>986361277</v>
      </c>
      <c r="V1258" s="51" t="s">
        <v>6017</v>
      </c>
      <c r="W1258" s="51" t="s">
        <v>6018</v>
      </c>
      <c r="X1258" s="51" t="s">
        <v>142</v>
      </c>
      <c r="Y1258" s="57">
        <v>1541010</v>
      </c>
    </row>
    <row r="1259" spans="1:25" ht="90" x14ac:dyDescent="0.25">
      <c r="A1259" s="39">
        <v>14968850</v>
      </c>
      <c r="B1259" s="40" t="s">
        <v>52</v>
      </c>
      <c r="C1259" s="41" t="s">
        <v>6021</v>
      </c>
      <c r="D1259" s="40" t="s">
        <v>52</v>
      </c>
      <c r="E1259" s="42" t="s">
        <v>6022</v>
      </c>
      <c r="F1259" s="42" t="s">
        <v>229</v>
      </c>
      <c r="G1259" s="42" t="s">
        <v>171</v>
      </c>
      <c r="H1259" s="42" t="s">
        <v>171</v>
      </c>
      <c r="I1259" s="42" t="s">
        <v>80</v>
      </c>
      <c r="J1259" s="40" t="s">
        <v>43</v>
      </c>
      <c r="K1259" s="43">
        <v>31456</v>
      </c>
      <c r="L1259" s="43">
        <v>40548</v>
      </c>
      <c r="M1259" s="40">
        <v>30</v>
      </c>
      <c r="N1259" s="40" t="s">
        <v>93</v>
      </c>
      <c r="O1259" s="33" t="s">
        <v>229</v>
      </c>
      <c r="P1259" s="34" t="e">
        <f>CONCATENATE([1]!Tabela_FREQUENCIA_05_01_12[[#This Row],[QUANTITATIVO]]," - ",[1]!Tabela_FREQUENCIA_05_01_12[[#This Row],[GERÊNCIA]])</f>
        <v>#REF!</v>
      </c>
      <c r="Q1259" s="40">
        <v>1036</v>
      </c>
      <c r="R1259" s="40" t="s">
        <v>6023</v>
      </c>
      <c r="S1259" s="44">
        <v>5865412922</v>
      </c>
      <c r="T1259" s="45">
        <v>24045288</v>
      </c>
      <c r="U1259" s="46">
        <v>977863893</v>
      </c>
      <c r="V1259" s="42" t="s">
        <v>3366</v>
      </c>
      <c r="W1259" s="42" t="s">
        <v>3367</v>
      </c>
      <c r="X1259" s="42" t="s">
        <v>64</v>
      </c>
      <c r="Y1259" s="47">
        <v>7196110</v>
      </c>
    </row>
    <row r="1260" spans="1:25" ht="90" x14ac:dyDescent="0.25">
      <c r="A1260" s="28">
        <v>16439624</v>
      </c>
      <c r="B1260" s="29" t="s">
        <v>52</v>
      </c>
      <c r="C1260" s="30" t="s">
        <v>6024</v>
      </c>
      <c r="D1260" s="29" t="s">
        <v>76</v>
      </c>
      <c r="E1260" s="31" t="s">
        <v>6025</v>
      </c>
      <c r="F1260" s="31" t="s">
        <v>78</v>
      </c>
      <c r="G1260" s="31" t="s">
        <v>502</v>
      </c>
      <c r="H1260" s="31" t="s">
        <v>1010</v>
      </c>
      <c r="I1260" s="31" t="s">
        <v>59</v>
      </c>
      <c r="J1260" s="29" t="s">
        <v>43</v>
      </c>
      <c r="K1260" s="32">
        <v>32508</v>
      </c>
      <c r="L1260" s="32">
        <v>41841</v>
      </c>
      <c r="M1260" s="29">
        <v>30</v>
      </c>
      <c r="N1260" s="29" t="s">
        <v>93</v>
      </c>
      <c r="O1260" s="33" t="s">
        <v>78</v>
      </c>
      <c r="P1260" s="34" t="e">
        <f>CONCATENATE([1]!Tabela_FREQUENCIA_05_01_12[[#This Row],[QUANTITATIVO]]," - ",[1]!Tabela_FREQUENCIA_05_01_12[[#This Row],[GERÊNCIA]])</f>
        <v>#REF!</v>
      </c>
      <c r="Q1260" s="29">
        <v>659</v>
      </c>
      <c r="R1260" s="29" t="s">
        <v>6026</v>
      </c>
      <c r="S1260" s="35">
        <v>36312328880</v>
      </c>
      <c r="T1260" s="36">
        <v>20265004</v>
      </c>
      <c r="U1260" s="37">
        <v>947439634</v>
      </c>
      <c r="V1260" s="31" t="s">
        <v>6027</v>
      </c>
      <c r="W1260" s="31" t="s">
        <v>3163</v>
      </c>
      <c r="X1260" s="31" t="s">
        <v>142</v>
      </c>
      <c r="Y1260" s="38">
        <v>3804010</v>
      </c>
    </row>
    <row r="1261" spans="1:25" ht="90" x14ac:dyDescent="0.25">
      <c r="A1261" s="39">
        <v>16439673</v>
      </c>
      <c r="B1261" s="40" t="s">
        <v>52</v>
      </c>
      <c r="C1261" s="41" t="s">
        <v>6028</v>
      </c>
      <c r="D1261" s="40" t="s">
        <v>36</v>
      </c>
      <c r="E1261" s="42" t="s">
        <v>6029</v>
      </c>
      <c r="F1261" s="42" t="s">
        <v>78</v>
      </c>
      <c r="G1261" s="42" t="s">
        <v>502</v>
      </c>
      <c r="H1261" s="42" t="s">
        <v>1010</v>
      </c>
      <c r="I1261" s="42" t="s">
        <v>59</v>
      </c>
      <c r="J1261" s="40" t="s">
        <v>43</v>
      </c>
      <c r="K1261" s="43">
        <v>30614</v>
      </c>
      <c r="L1261" s="43">
        <v>41841</v>
      </c>
      <c r="M1261" s="40">
        <v>30</v>
      </c>
      <c r="N1261" s="40" t="s">
        <v>93</v>
      </c>
      <c r="O1261" s="33" t="s">
        <v>78</v>
      </c>
      <c r="P1261" s="34" t="e">
        <f>CONCATENATE([1]!Tabela_FREQUENCIA_05_01_12[[#This Row],[QUANTITATIVO]]," - ",[1]!Tabela_FREQUENCIA_05_01_12[[#This Row],[GERÊNCIA]])</f>
        <v>#REF!</v>
      </c>
      <c r="Q1261" s="40">
        <v>691</v>
      </c>
      <c r="R1261" s="40" t="s">
        <v>6030</v>
      </c>
      <c r="S1261" s="44">
        <v>33762573883</v>
      </c>
      <c r="T1261" s="45">
        <v>25410667</v>
      </c>
      <c r="U1261" s="46">
        <v>986290765</v>
      </c>
      <c r="V1261" s="42" t="s">
        <v>6031</v>
      </c>
      <c r="W1261" s="42" t="s">
        <v>1141</v>
      </c>
      <c r="X1261" s="42" t="s">
        <v>142</v>
      </c>
      <c r="Y1261" s="47">
        <v>3604020</v>
      </c>
    </row>
    <row r="1262" spans="1:25" ht="135" x14ac:dyDescent="0.25">
      <c r="A1262" s="28">
        <v>11167695</v>
      </c>
      <c r="B1262" s="29" t="s">
        <v>52</v>
      </c>
      <c r="C1262" s="30" t="s">
        <v>6032</v>
      </c>
      <c r="D1262" s="29"/>
      <c r="E1262" s="31" t="s">
        <v>6033</v>
      </c>
      <c r="F1262" s="31" t="s">
        <v>89</v>
      </c>
      <c r="G1262" s="31" t="s">
        <v>6034</v>
      </c>
      <c r="H1262" s="31" t="s">
        <v>114</v>
      </c>
      <c r="I1262" s="31" t="s">
        <v>115</v>
      </c>
      <c r="J1262" s="29" t="s">
        <v>43</v>
      </c>
      <c r="K1262" s="32">
        <v>21738</v>
      </c>
      <c r="L1262" s="32">
        <v>35838</v>
      </c>
      <c r="M1262" s="29">
        <v>30</v>
      </c>
      <c r="N1262" s="29" t="s">
        <v>567</v>
      </c>
      <c r="O1262" s="33" t="s">
        <v>89</v>
      </c>
      <c r="P1262" s="34" t="e">
        <f>CONCATENATE([1]!Tabela_FREQUENCIA_05_01_12[[#This Row],[QUANTITATIVO]]," - ",[1]!Tabela_FREQUENCIA_05_01_12[[#This Row],[GERÊNCIA]])</f>
        <v>#REF!</v>
      </c>
      <c r="Q1262" s="29">
        <v>650</v>
      </c>
      <c r="R1262" s="29" t="s">
        <v>6035</v>
      </c>
      <c r="S1262" s="35">
        <v>1299804802</v>
      </c>
      <c r="T1262" s="36">
        <v>27314665</v>
      </c>
      <c r="U1262" s="37"/>
      <c r="V1262" s="31" t="s">
        <v>6036</v>
      </c>
      <c r="W1262" s="31" t="s">
        <v>6037</v>
      </c>
      <c r="X1262" s="31" t="s">
        <v>142</v>
      </c>
      <c r="Y1262" s="38">
        <v>8371370</v>
      </c>
    </row>
    <row r="1263" spans="1:25" ht="75" x14ac:dyDescent="0.25">
      <c r="A1263" s="39">
        <v>7184013</v>
      </c>
      <c r="B1263" s="40" t="s">
        <v>52</v>
      </c>
      <c r="C1263" s="41" t="s">
        <v>6038</v>
      </c>
      <c r="D1263" s="40" t="s">
        <v>206</v>
      </c>
      <c r="E1263" s="42" t="s">
        <v>6039</v>
      </c>
      <c r="F1263" s="42" t="s">
        <v>135</v>
      </c>
      <c r="G1263" s="42" t="s">
        <v>1336</v>
      </c>
      <c r="H1263" s="42" t="s">
        <v>171</v>
      </c>
      <c r="I1263" s="42" t="s">
        <v>80</v>
      </c>
      <c r="J1263" s="40" t="s">
        <v>137</v>
      </c>
      <c r="K1263" s="43">
        <v>21046</v>
      </c>
      <c r="L1263" s="43">
        <v>33114</v>
      </c>
      <c r="M1263" s="40">
        <v>40</v>
      </c>
      <c r="N1263" s="40" t="s">
        <v>294</v>
      </c>
      <c r="O1263" s="33" t="s">
        <v>135</v>
      </c>
      <c r="P1263" s="34" t="e">
        <f>CONCATENATE([1]!Tabela_FREQUENCIA_05_01_12[[#This Row],[QUANTITATIVO]]," - ",[1]!Tabela_FREQUENCIA_05_01_12[[#This Row],[GERÊNCIA]])</f>
        <v>#REF!</v>
      </c>
      <c r="Q1263" s="40">
        <v>23</v>
      </c>
      <c r="R1263" s="40" t="s">
        <v>6040</v>
      </c>
      <c r="S1263" s="44">
        <v>3471480854</v>
      </c>
      <c r="T1263" s="45">
        <v>39785680</v>
      </c>
      <c r="U1263" s="46">
        <v>941554214</v>
      </c>
      <c r="V1263" s="42" t="s">
        <v>6041</v>
      </c>
      <c r="W1263" s="42" t="s">
        <v>4198</v>
      </c>
      <c r="X1263" s="42" t="s">
        <v>142</v>
      </c>
      <c r="Y1263" s="47">
        <v>2964060</v>
      </c>
    </row>
    <row r="1264" spans="1:25" ht="75" x14ac:dyDescent="0.25">
      <c r="A1264" s="28">
        <v>6994489</v>
      </c>
      <c r="B1264" s="29" t="s">
        <v>52</v>
      </c>
      <c r="C1264" s="30" t="s">
        <v>6042</v>
      </c>
      <c r="D1264" s="29">
        <v>7</v>
      </c>
      <c r="E1264" s="31" t="s">
        <v>6043</v>
      </c>
      <c r="F1264" s="31" t="s">
        <v>103</v>
      </c>
      <c r="G1264" s="31" t="s">
        <v>243</v>
      </c>
      <c r="H1264" s="31" t="s">
        <v>243</v>
      </c>
      <c r="I1264" s="31" t="s">
        <v>42</v>
      </c>
      <c r="J1264" s="29" t="s">
        <v>106</v>
      </c>
      <c r="K1264" s="32">
        <v>25179</v>
      </c>
      <c r="L1264" s="32">
        <v>32667</v>
      </c>
      <c r="M1264" s="29">
        <v>30</v>
      </c>
      <c r="N1264" s="29" t="s">
        <v>60</v>
      </c>
      <c r="O1264" s="33" t="s">
        <v>103</v>
      </c>
      <c r="P1264" s="34" t="e">
        <f>CONCATENATE([1]!Tabela_FREQUENCIA_05_01_12[[#This Row],[QUANTITATIVO]]," - ",[1]!Tabela_FREQUENCIA_05_01_12[[#This Row],[GERÊNCIA]])</f>
        <v>#REF!</v>
      </c>
      <c r="Q1264" s="29">
        <v>536</v>
      </c>
      <c r="R1264" s="29" t="s">
        <v>6044</v>
      </c>
      <c r="S1264" s="35">
        <v>7838260876</v>
      </c>
      <c r="T1264" s="36"/>
      <c r="U1264" s="37">
        <v>984281906</v>
      </c>
      <c r="V1264" s="31" t="s">
        <v>6045</v>
      </c>
      <c r="W1264" s="31" t="s">
        <v>2511</v>
      </c>
      <c r="X1264" s="31" t="s">
        <v>64</v>
      </c>
      <c r="Y1264" s="38">
        <v>7044050</v>
      </c>
    </row>
    <row r="1265" spans="1:25" ht="120" x14ac:dyDescent="0.25">
      <c r="A1265" s="58">
        <v>14888993</v>
      </c>
      <c r="B1265" s="49" t="s">
        <v>52</v>
      </c>
      <c r="C1265" s="50" t="s">
        <v>6046</v>
      </c>
      <c r="D1265" s="49" t="s">
        <v>175</v>
      </c>
      <c r="E1265" s="51" t="s">
        <v>6047</v>
      </c>
      <c r="F1265" s="51" t="s">
        <v>89</v>
      </c>
      <c r="G1265" s="51" t="s">
        <v>171</v>
      </c>
      <c r="H1265" s="51" t="s">
        <v>171</v>
      </c>
      <c r="I1265" s="51" t="s">
        <v>80</v>
      </c>
      <c r="J1265" s="49" t="s">
        <v>43</v>
      </c>
      <c r="K1265" s="52">
        <v>22204</v>
      </c>
      <c r="L1265" s="52">
        <v>40400</v>
      </c>
      <c r="M1265" s="49">
        <v>30</v>
      </c>
      <c r="N1265" s="49" t="s">
        <v>508</v>
      </c>
      <c r="O1265" s="51" t="s">
        <v>1905</v>
      </c>
      <c r="P1265" s="53" t="e">
        <f>CONCATENATE([1]!Tabela_FREQUENCIA_05_01_12[[#This Row],[QUANTITATIVO]]," - ",[1]!Tabela_FREQUENCIA_05_01_12[[#This Row],[GERÊNCIA]])</f>
        <v>#REF!</v>
      </c>
      <c r="Q1265" s="49">
        <v>554</v>
      </c>
      <c r="R1265" s="49" t="s">
        <v>6048</v>
      </c>
      <c r="S1265" s="54">
        <v>1829131800</v>
      </c>
      <c r="T1265" s="55">
        <v>24081041</v>
      </c>
      <c r="U1265" s="56">
        <v>997595270</v>
      </c>
      <c r="V1265" s="51" t="s">
        <v>6049</v>
      </c>
      <c r="W1265" s="51" t="s">
        <v>156</v>
      </c>
      <c r="X1265" s="51" t="s">
        <v>64</v>
      </c>
      <c r="Y1265" s="57">
        <v>7092050</v>
      </c>
    </row>
    <row r="1266" spans="1:25" ht="105" x14ac:dyDescent="0.25">
      <c r="A1266" s="28">
        <v>14888993</v>
      </c>
      <c r="B1266" s="29">
        <v>2</v>
      </c>
      <c r="C1266" s="30">
        <v>13352643</v>
      </c>
      <c r="D1266" s="29">
        <v>4</v>
      </c>
      <c r="E1266" s="31" t="s">
        <v>6047</v>
      </c>
      <c r="F1266" s="31" t="s">
        <v>78</v>
      </c>
      <c r="G1266" s="31" t="s">
        <v>79</v>
      </c>
      <c r="H1266" s="31" t="s">
        <v>79</v>
      </c>
      <c r="I1266" s="31" t="s">
        <v>80</v>
      </c>
      <c r="J1266" s="29" t="s">
        <v>43</v>
      </c>
      <c r="K1266" s="32">
        <v>22204</v>
      </c>
      <c r="L1266" s="32">
        <v>40401</v>
      </c>
      <c r="M1266" s="29">
        <v>30</v>
      </c>
      <c r="N1266" s="29" t="s">
        <v>93</v>
      </c>
      <c r="O1266" s="33" t="s">
        <v>78</v>
      </c>
      <c r="P1266" s="34" t="e">
        <f>CONCATENATE([1]!Tabela_FREQUENCIA_05_01_12[[#This Row],[QUANTITATIVO]]," - ",[1]!Tabela_FREQUENCIA_05_01_12[[#This Row],[GERÊNCIA]])</f>
        <v>#REF!</v>
      </c>
      <c r="Q1266" s="29">
        <v>554</v>
      </c>
      <c r="R1266" s="29" t="s">
        <v>6048</v>
      </c>
      <c r="S1266" s="35">
        <v>1829131800</v>
      </c>
      <c r="T1266" s="36">
        <v>24081041</v>
      </c>
      <c r="U1266" s="37">
        <v>997595270</v>
      </c>
      <c r="V1266" s="31" t="s">
        <v>6049</v>
      </c>
      <c r="W1266" s="31" t="s">
        <v>156</v>
      </c>
      <c r="X1266" s="31" t="s">
        <v>64</v>
      </c>
      <c r="Y1266" s="38">
        <v>7092050</v>
      </c>
    </row>
    <row r="1267" spans="1:25" ht="75" x14ac:dyDescent="0.25">
      <c r="A1267" s="39">
        <v>11457880</v>
      </c>
      <c r="B1267" s="40" t="s">
        <v>52</v>
      </c>
      <c r="C1267" s="41" t="s">
        <v>6050</v>
      </c>
      <c r="D1267" s="40"/>
      <c r="E1267" s="42" t="s">
        <v>6051</v>
      </c>
      <c r="F1267" s="42" t="s">
        <v>89</v>
      </c>
      <c r="G1267" s="42" t="s">
        <v>502</v>
      </c>
      <c r="H1267" s="42" t="s">
        <v>502</v>
      </c>
      <c r="I1267" s="42" t="s">
        <v>59</v>
      </c>
      <c r="J1267" s="40" t="s">
        <v>137</v>
      </c>
      <c r="K1267" s="43">
        <v>23043</v>
      </c>
      <c r="L1267" s="43">
        <v>36241</v>
      </c>
      <c r="M1267" s="40">
        <v>30</v>
      </c>
      <c r="N1267" s="40" t="s">
        <v>508</v>
      </c>
      <c r="O1267" s="33" t="s">
        <v>89</v>
      </c>
      <c r="P1267" s="34" t="e">
        <f>CONCATENATE([1]!Tabela_FREQUENCIA_05_01_12[[#This Row],[QUANTITATIVO]]," - ",[1]!Tabela_FREQUENCIA_05_01_12[[#This Row],[GERÊNCIA]])</f>
        <v>#REF!</v>
      </c>
      <c r="Q1267" s="40">
        <v>717</v>
      </c>
      <c r="R1267" s="40" t="s">
        <v>6052</v>
      </c>
      <c r="S1267" s="44">
        <v>7670399805</v>
      </c>
      <c r="T1267" s="45">
        <v>29375157</v>
      </c>
      <c r="U1267" s="46">
        <v>973905223</v>
      </c>
      <c r="V1267" s="42" t="s">
        <v>6053</v>
      </c>
      <c r="W1267" s="42" t="s">
        <v>722</v>
      </c>
      <c r="X1267" s="42" t="s">
        <v>142</v>
      </c>
      <c r="Y1267" s="47">
        <v>7053122</v>
      </c>
    </row>
    <row r="1268" spans="1:25" ht="75" x14ac:dyDescent="0.25">
      <c r="A1268" s="28">
        <v>7246286</v>
      </c>
      <c r="B1268" s="29" t="s">
        <v>66</v>
      </c>
      <c r="C1268" s="30" t="s">
        <v>6054</v>
      </c>
      <c r="D1268" s="29" t="s">
        <v>206</v>
      </c>
      <c r="E1268" s="31" t="s">
        <v>6055</v>
      </c>
      <c r="F1268" s="31" t="s">
        <v>135</v>
      </c>
      <c r="G1268" s="31" t="s">
        <v>124</v>
      </c>
      <c r="H1268" s="31" t="s">
        <v>124</v>
      </c>
      <c r="I1268" s="31" t="s">
        <v>115</v>
      </c>
      <c r="J1268" s="29" t="s">
        <v>43</v>
      </c>
      <c r="K1268" s="32">
        <v>25699</v>
      </c>
      <c r="L1268" s="32">
        <v>34569</v>
      </c>
      <c r="M1268" s="29">
        <v>40</v>
      </c>
      <c r="N1268" s="29" t="s">
        <v>5010</v>
      </c>
      <c r="O1268" s="33" t="s">
        <v>135</v>
      </c>
      <c r="P1268" s="34" t="e">
        <f>CONCATENATE([1]!Tabela_FREQUENCIA_05_01_12[[#This Row],[QUANTITATIVO]]," - ",[1]!Tabela_FREQUENCIA_05_01_12[[#This Row],[GERÊNCIA]])</f>
        <v>#REF!</v>
      </c>
      <c r="Q1268" s="29">
        <v>236</v>
      </c>
      <c r="R1268" s="29" t="s">
        <v>6056</v>
      </c>
      <c r="S1268" s="35">
        <v>12886087807</v>
      </c>
      <c r="T1268" s="36">
        <v>24429408</v>
      </c>
      <c r="U1268" s="37">
        <v>998832230</v>
      </c>
      <c r="V1268" s="31" t="s">
        <v>6057</v>
      </c>
      <c r="W1268" s="31" t="s">
        <v>512</v>
      </c>
      <c r="X1268" s="31" t="s">
        <v>64</v>
      </c>
      <c r="Y1268" s="38">
        <v>7123080</v>
      </c>
    </row>
    <row r="1269" spans="1:25" ht="105" x14ac:dyDescent="0.25">
      <c r="A1269" s="58">
        <v>5219863</v>
      </c>
      <c r="B1269" s="49" t="s">
        <v>52</v>
      </c>
      <c r="C1269" s="50" t="s">
        <v>6058</v>
      </c>
      <c r="D1269" s="49" t="s">
        <v>206</v>
      </c>
      <c r="E1269" s="51" t="s">
        <v>6059</v>
      </c>
      <c r="F1269" s="51" t="s">
        <v>56</v>
      </c>
      <c r="G1269" s="51" t="s">
        <v>557</v>
      </c>
      <c r="H1269" s="51" t="s">
        <v>393</v>
      </c>
      <c r="I1269" s="51" t="s">
        <v>69</v>
      </c>
      <c r="J1269" s="49" t="s">
        <v>43</v>
      </c>
      <c r="K1269" s="52">
        <v>17524</v>
      </c>
      <c r="L1269" s="52">
        <v>31566</v>
      </c>
      <c r="M1269" s="49">
        <v>40</v>
      </c>
      <c r="N1269" s="49" t="s">
        <v>70</v>
      </c>
      <c r="O1269" s="51" t="s">
        <v>71</v>
      </c>
      <c r="P1269" s="53" t="e">
        <f>CONCATENATE([1]!Tabela_FREQUENCIA_05_01_12[[#This Row],[QUANTITATIVO]]," - ",[1]!Tabela_FREQUENCIA_05_01_12[[#This Row],[GERÊNCIA]])</f>
        <v>#REF!</v>
      </c>
      <c r="Q1269" s="49">
        <v>226</v>
      </c>
      <c r="R1269" s="49" t="s">
        <v>6060</v>
      </c>
      <c r="S1269" s="54">
        <v>8518665817</v>
      </c>
      <c r="T1269" s="55">
        <v>22794771</v>
      </c>
      <c r="U1269" s="56">
        <v>93143343</v>
      </c>
      <c r="V1269" s="51" t="s">
        <v>6061</v>
      </c>
      <c r="W1269" s="51" t="s">
        <v>5122</v>
      </c>
      <c r="X1269" s="51" t="s">
        <v>64</v>
      </c>
      <c r="Y1269" s="57">
        <v>7196180</v>
      </c>
    </row>
    <row r="1270" spans="1:25" ht="90" x14ac:dyDescent="0.25">
      <c r="A1270" s="28">
        <v>13121522</v>
      </c>
      <c r="B1270" s="29" t="s">
        <v>52</v>
      </c>
      <c r="C1270" s="30" t="s">
        <v>6062</v>
      </c>
      <c r="D1270" s="29" t="s">
        <v>49</v>
      </c>
      <c r="E1270" s="31" t="s">
        <v>6063</v>
      </c>
      <c r="F1270" s="31" t="s">
        <v>268</v>
      </c>
      <c r="G1270" s="31" t="s">
        <v>171</v>
      </c>
      <c r="H1270" s="31" t="s">
        <v>171</v>
      </c>
      <c r="I1270" s="31" t="s">
        <v>80</v>
      </c>
      <c r="J1270" s="29" t="s">
        <v>43</v>
      </c>
      <c r="K1270" s="32">
        <v>28050</v>
      </c>
      <c r="L1270" s="32">
        <v>38474</v>
      </c>
      <c r="M1270" s="29">
        <v>20</v>
      </c>
      <c r="N1270" s="102" t="s">
        <v>6064</v>
      </c>
      <c r="O1270" s="33" t="s">
        <v>268</v>
      </c>
      <c r="P1270" s="34" t="e">
        <f>CONCATENATE([1]!Tabela_FREQUENCIA_05_01_12[[#This Row],[QUANTITATIVO]]," - ",[1]!Tabela_FREQUENCIA_05_01_12[[#This Row],[GERÊNCIA]])</f>
        <v>#REF!</v>
      </c>
      <c r="Q1270" s="29">
        <v>682</v>
      </c>
      <c r="R1270" s="29" t="s">
        <v>6065</v>
      </c>
      <c r="S1270" s="35">
        <v>18746196897</v>
      </c>
      <c r="T1270" s="36">
        <v>24020321</v>
      </c>
      <c r="U1270" s="37">
        <v>998188725</v>
      </c>
      <c r="V1270" s="31" t="s">
        <v>6066</v>
      </c>
      <c r="W1270" s="31" t="s">
        <v>6067</v>
      </c>
      <c r="X1270" s="31" t="s">
        <v>64</v>
      </c>
      <c r="Y1270" s="38">
        <v>7194090</v>
      </c>
    </row>
    <row r="1271" spans="1:25" ht="60" x14ac:dyDescent="0.25">
      <c r="A1271" s="39">
        <v>8795344</v>
      </c>
      <c r="B1271" s="40" t="s">
        <v>52</v>
      </c>
      <c r="C1271" s="41" t="s">
        <v>6068</v>
      </c>
      <c r="D1271" s="40"/>
      <c r="E1271" s="42" t="s">
        <v>6069</v>
      </c>
      <c r="F1271" s="42" t="s">
        <v>652</v>
      </c>
      <c r="G1271" s="42" t="s">
        <v>376</v>
      </c>
      <c r="H1271" s="42" t="s">
        <v>283</v>
      </c>
      <c r="I1271" s="42" t="s">
        <v>115</v>
      </c>
      <c r="J1271" s="40" t="s">
        <v>106</v>
      </c>
      <c r="K1271" s="43">
        <v>20171</v>
      </c>
      <c r="L1271" s="43">
        <v>34064</v>
      </c>
      <c r="M1271" s="40">
        <v>20</v>
      </c>
      <c r="N1271" s="40" t="s">
        <v>744</v>
      </c>
      <c r="O1271" s="33" t="s">
        <v>652</v>
      </c>
      <c r="P1271" s="34" t="e">
        <f>CONCATENATE([1]!Tabela_FREQUENCIA_05_01_12[[#This Row],[QUANTITATIVO]]," - ",[1]!Tabela_FREQUENCIA_05_01_12[[#This Row],[GERÊNCIA]])</f>
        <v>#REF!</v>
      </c>
      <c r="Q1271" s="40">
        <v>299</v>
      </c>
      <c r="R1271" s="40" t="s">
        <v>6070</v>
      </c>
      <c r="S1271" s="44">
        <v>68139314820</v>
      </c>
      <c r="T1271" s="45">
        <v>24094882</v>
      </c>
      <c r="U1271" s="46"/>
      <c r="V1271" s="42" t="s">
        <v>6071</v>
      </c>
      <c r="W1271" s="42" t="s">
        <v>156</v>
      </c>
      <c r="X1271" s="42" t="s">
        <v>64</v>
      </c>
      <c r="Y1271" s="47">
        <v>7040000</v>
      </c>
    </row>
    <row r="1272" spans="1:25" ht="90" x14ac:dyDescent="0.25">
      <c r="A1272" s="28">
        <v>14678330</v>
      </c>
      <c r="B1272" s="29" t="s">
        <v>66</v>
      </c>
      <c r="C1272" s="30" t="s">
        <v>6072</v>
      </c>
      <c r="D1272" s="29" t="s">
        <v>6073</v>
      </c>
      <c r="E1272" s="31" t="s">
        <v>6074</v>
      </c>
      <c r="F1272" s="31" t="s">
        <v>268</v>
      </c>
      <c r="G1272" s="31" t="s">
        <v>58</v>
      </c>
      <c r="H1272" s="31" t="s">
        <v>58</v>
      </c>
      <c r="I1272" s="31" t="s">
        <v>59</v>
      </c>
      <c r="J1272" s="29" t="s">
        <v>43</v>
      </c>
      <c r="K1272" s="32">
        <v>26788</v>
      </c>
      <c r="L1272" s="32">
        <v>41115</v>
      </c>
      <c r="M1272" s="29">
        <v>20</v>
      </c>
      <c r="N1272" s="29" t="s">
        <v>2144</v>
      </c>
      <c r="O1272" s="33" t="s">
        <v>268</v>
      </c>
      <c r="P1272" s="34" t="e">
        <f>CONCATENATE([1]!Tabela_FREQUENCIA_05_01_12[[#This Row],[QUANTITATIVO]]," - ",[1]!Tabela_FREQUENCIA_05_01_12[[#This Row],[GERÊNCIA]])</f>
        <v>#REF!</v>
      </c>
      <c r="Q1272" s="29">
        <v>1148</v>
      </c>
      <c r="R1272" s="29" t="s">
        <v>6075</v>
      </c>
      <c r="S1272" s="35">
        <v>89415388587</v>
      </c>
      <c r="T1272" s="36">
        <v>38018982</v>
      </c>
      <c r="U1272" s="37">
        <v>981999316</v>
      </c>
      <c r="V1272" s="31" t="s">
        <v>6076</v>
      </c>
      <c r="W1272" s="31" t="s">
        <v>6077</v>
      </c>
      <c r="X1272" s="31" t="s">
        <v>142</v>
      </c>
      <c r="Y1272" s="38">
        <v>5011040</v>
      </c>
    </row>
    <row r="1273" spans="1:25" ht="90" x14ac:dyDescent="0.25">
      <c r="A1273" s="79">
        <v>11588172</v>
      </c>
      <c r="B1273" s="80" t="s">
        <v>52</v>
      </c>
      <c r="C1273" s="81" t="s">
        <v>6078</v>
      </c>
      <c r="D1273" s="80" t="s">
        <v>101</v>
      </c>
      <c r="E1273" s="82" t="s">
        <v>6079</v>
      </c>
      <c r="F1273" s="82" t="s">
        <v>89</v>
      </c>
      <c r="G1273" s="82" t="s">
        <v>376</v>
      </c>
      <c r="H1273" s="82" t="s">
        <v>283</v>
      </c>
      <c r="I1273" s="82" t="s">
        <v>115</v>
      </c>
      <c r="J1273" s="80" t="s">
        <v>137</v>
      </c>
      <c r="K1273" s="83">
        <v>20334</v>
      </c>
      <c r="L1273" s="83">
        <v>36346</v>
      </c>
      <c r="M1273" s="80">
        <v>30</v>
      </c>
      <c r="N1273" s="80" t="s">
        <v>60</v>
      </c>
      <c r="O1273" s="82" t="s">
        <v>1836</v>
      </c>
      <c r="P1273" s="84" t="e">
        <f>CONCATENATE([1]!Tabela_FREQUENCIA_05_01_12[[#This Row],[QUANTITATIVO]]," - ",[1]!Tabela_FREQUENCIA_05_01_12[[#This Row],[GERÊNCIA]])</f>
        <v>#REF!</v>
      </c>
      <c r="Q1273" s="80">
        <v>747</v>
      </c>
      <c r="R1273" s="80" t="s">
        <v>6080</v>
      </c>
      <c r="S1273" s="85">
        <v>2726278876</v>
      </c>
      <c r="T1273" s="86">
        <v>24010173</v>
      </c>
      <c r="U1273" s="87">
        <v>996952965</v>
      </c>
      <c r="V1273" s="82" t="s">
        <v>6081</v>
      </c>
      <c r="W1273" s="82" t="s">
        <v>339</v>
      </c>
      <c r="X1273" s="82" t="s">
        <v>64</v>
      </c>
      <c r="Y1273" s="88">
        <v>7192220</v>
      </c>
    </row>
    <row r="1274" spans="1:25" ht="105" x14ac:dyDescent="0.25">
      <c r="A1274" s="28">
        <v>5061180</v>
      </c>
      <c r="B1274" s="29" t="s">
        <v>36</v>
      </c>
      <c r="C1274" s="30" t="s">
        <v>6082</v>
      </c>
      <c r="D1274" s="29"/>
      <c r="E1274" s="31" t="s">
        <v>6083</v>
      </c>
      <c r="F1274" s="31" t="s">
        <v>229</v>
      </c>
      <c r="G1274" s="31" t="s">
        <v>1449</v>
      </c>
      <c r="H1274" s="31" t="s">
        <v>1449</v>
      </c>
      <c r="I1274" s="31" t="s">
        <v>42</v>
      </c>
      <c r="J1274" s="29" t="s">
        <v>106</v>
      </c>
      <c r="K1274" s="32">
        <v>21037</v>
      </c>
      <c r="L1274" s="32">
        <v>32695</v>
      </c>
      <c r="M1274" s="29">
        <v>30</v>
      </c>
      <c r="N1274" s="29" t="s">
        <v>93</v>
      </c>
      <c r="O1274" s="33" t="s">
        <v>229</v>
      </c>
      <c r="P1274" s="34" t="e">
        <f>CONCATENATE([1]!Tabela_FREQUENCIA_05_01_12[[#This Row],[QUANTITATIVO]]," - ",[1]!Tabela_FREQUENCIA_05_01_12[[#This Row],[GERÊNCIA]])</f>
        <v>#REF!</v>
      </c>
      <c r="Q1274" s="29">
        <v>97</v>
      </c>
      <c r="R1274" s="29" t="s">
        <v>6084</v>
      </c>
      <c r="S1274" s="35">
        <v>5622943841</v>
      </c>
      <c r="T1274" s="36">
        <v>24023010</v>
      </c>
      <c r="U1274" s="37">
        <v>969779984</v>
      </c>
      <c r="V1274" s="31" t="s">
        <v>6085</v>
      </c>
      <c r="W1274" s="31" t="s">
        <v>6086</v>
      </c>
      <c r="X1274" s="31" t="s">
        <v>64</v>
      </c>
      <c r="Y1274" s="38">
        <v>7144100</v>
      </c>
    </row>
    <row r="1275" spans="1:25" ht="105" x14ac:dyDescent="0.25">
      <c r="A1275" s="39">
        <v>9497377</v>
      </c>
      <c r="B1275" s="40" t="s">
        <v>52</v>
      </c>
      <c r="C1275" s="41" t="s">
        <v>6087</v>
      </c>
      <c r="D1275" s="40" t="s">
        <v>101</v>
      </c>
      <c r="E1275" s="42" t="s">
        <v>6088</v>
      </c>
      <c r="F1275" s="42" t="s">
        <v>56</v>
      </c>
      <c r="G1275" s="42" t="s">
        <v>820</v>
      </c>
      <c r="H1275" s="42" t="s">
        <v>393</v>
      </c>
      <c r="I1275" s="42" t="s">
        <v>69</v>
      </c>
      <c r="J1275" s="40" t="s">
        <v>137</v>
      </c>
      <c r="K1275" s="43">
        <v>17802</v>
      </c>
      <c r="L1275" s="43">
        <v>34591</v>
      </c>
      <c r="M1275" s="40">
        <v>40</v>
      </c>
      <c r="N1275" s="40" t="s">
        <v>93</v>
      </c>
      <c r="O1275" s="33" t="s">
        <v>56</v>
      </c>
      <c r="P1275" s="34" t="e">
        <f>CONCATENATE([1]!Tabela_FREQUENCIA_05_01_12[[#This Row],[QUANTITATIVO]]," - ",[1]!Tabela_FREQUENCIA_05_01_12[[#This Row],[GERÊNCIA]])</f>
        <v>#REF!</v>
      </c>
      <c r="Q1275" s="40">
        <v>458</v>
      </c>
      <c r="R1275" s="40" t="s">
        <v>6089</v>
      </c>
      <c r="S1275" s="44">
        <v>7728232860</v>
      </c>
      <c r="T1275" s="45">
        <v>24845169</v>
      </c>
      <c r="U1275" s="46">
        <v>960768489</v>
      </c>
      <c r="V1275" s="42" t="s">
        <v>6090</v>
      </c>
      <c r="W1275" s="42" t="s">
        <v>1339</v>
      </c>
      <c r="X1275" s="42" t="s">
        <v>64</v>
      </c>
      <c r="Y1275" s="47">
        <v>7062212</v>
      </c>
    </row>
    <row r="1276" spans="1:25" ht="105" x14ac:dyDescent="0.25">
      <c r="A1276" s="28">
        <v>10257706</v>
      </c>
      <c r="B1276" s="29" t="s">
        <v>66</v>
      </c>
      <c r="C1276" s="30" t="s">
        <v>6091</v>
      </c>
      <c r="D1276" s="29" t="s">
        <v>101</v>
      </c>
      <c r="E1276" s="31" t="s">
        <v>6092</v>
      </c>
      <c r="F1276" s="31" t="s">
        <v>229</v>
      </c>
      <c r="G1276" s="31" t="s">
        <v>1551</v>
      </c>
      <c r="H1276" s="31" t="s">
        <v>1551</v>
      </c>
      <c r="I1276" s="31" t="s">
        <v>1552</v>
      </c>
      <c r="J1276" s="29" t="s">
        <v>137</v>
      </c>
      <c r="K1276" s="32">
        <v>18888</v>
      </c>
      <c r="L1276" s="32">
        <v>35727</v>
      </c>
      <c r="M1276" s="29">
        <v>30</v>
      </c>
      <c r="N1276" s="29" t="s">
        <v>60</v>
      </c>
      <c r="O1276" s="33" t="s">
        <v>229</v>
      </c>
      <c r="P1276" s="34" t="e">
        <f>CONCATENATE([1]!Tabela_FREQUENCIA_05_01_12[[#This Row],[QUANTITATIVO]]," - ",[1]!Tabela_FREQUENCIA_05_01_12[[#This Row],[GERÊNCIA]])</f>
        <v>#REF!</v>
      </c>
      <c r="Q1276" s="29">
        <v>104</v>
      </c>
      <c r="R1276" s="29" t="s">
        <v>6093</v>
      </c>
      <c r="S1276" s="35">
        <v>68137095853</v>
      </c>
      <c r="T1276" s="36">
        <v>26816070</v>
      </c>
      <c r="U1276" s="37">
        <v>985821289</v>
      </c>
      <c r="V1276" s="31" t="s">
        <v>6094</v>
      </c>
      <c r="W1276" s="31" t="s">
        <v>6095</v>
      </c>
      <c r="X1276" s="31" t="s">
        <v>142</v>
      </c>
      <c r="Y1276" s="38">
        <v>3712050</v>
      </c>
    </row>
    <row r="1277" spans="1:25" ht="120" x14ac:dyDescent="0.25">
      <c r="A1277" s="59">
        <v>14924470</v>
      </c>
      <c r="B1277" s="60" t="s">
        <v>52</v>
      </c>
      <c r="C1277" s="61" t="s">
        <v>6096</v>
      </c>
      <c r="D1277" s="60" t="s">
        <v>38</v>
      </c>
      <c r="E1277" s="62" t="s">
        <v>6097</v>
      </c>
      <c r="F1277" s="62" t="s">
        <v>98</v>
      </c>
      <c r="G1277" s="62" t="s">
        <v>136</v>
      </c>
      <c r="H1277" s="62" t="s">
        <v>136</v>
      </c>
      <c r="I1277" s="62" t="s">
        <v>115</v>
      </c>
      <c r="J1277" s="60" t="s">
        <v>43</v>
      </c>
      <c r="K1277" s="63">
        <v>30938</v>
      </c>
      <c r="L1277" s="63">
        <v>40444</v>
      </c>
      <c r="M1277" s="60">
        <v>30</v>
      </c>
      <c r="N1277" s="60" t="s">
        <v>93</v>
      </c>
      <c r="O1277" s="62" t="s">
        <v>6098</v>
      </c>
      <c r="P1277" s="64" t="e">
        <f>CONCATENATE([1]!Tabela_FREQUENCIA_05_01_12[[#This Row],[QUANTITATIVO]]," - ",[1]!Tabela_FREQUENCIA_05_01_12[[#This Row],[GERÊNCIA]])</f>
        <v>#REF!</v>
      </c>
      <c r="Q1277" s="60">
        <v>1001</v>
      </c>
      <c r="R1277" s="60" t="s">
        <v>6099</v>
      </c>
      <c r="S1277" s="65">
        <v>35637812810</v>
      </c>
      <c r="T1277" s="66">
        <v>58110227</v>
      </c>
      <c r="U1277" s="67">
        <v>948052285</v>
      </c>
      <c r="V1277" s="62" t="s">
        <v>6100</v>
      </c>
      <c r="W1277" s="62" t="s">
        <v>2511</v>
      </c>
      <c r="X1277" s="62" t="s">
        <v>142</v>
      </c>
      <c r="Y1277" s="68">
        <v>5835004</v>
      </c>
    </row>
    <row r="1278" spans="1:25" ht="105" x14ac:dyDescent="0.25">
      <c r="A1278" s="28">
        <v>11853165</v>
      </c>
      <c r="B1278" s="29" t="s">
        <v>175</v>
      </c>
      <c r="C1278" s="30" t="s">
        <v>6101</v>
      </c>
      <c r="D1278" s="29" t="s">
        <v>206</v>
      </c>
      <c r="E1278" s="31" t="s">
        <v>6102</v>
      </c>
      <c r="F1278" s="31" t="s">
        <v>78</v>
      </c>
      <c r="G1278" s="31" t="s">
        <v>79</v>
      </c>
      <c r="H1278" s="31" t="s">
        <v>79</v>
      </c>
      <c r="I1278" s="31" t="s">
        <v>80</v>
      </c>
      <c r="J1278" s="29" t="s">
        <v>43</v>
      </c>
      <c r="K1278" s="32">
        <v>27404</v>
      </c>
      <c r="L1278" s="32">
        <v>41520</v>
      </c>
      <c r="M1278" s="29">
        <v>30</v>
      </c>
      <c r="N1278" s="29" t="s">
        <v>93</v>
      </c>
      <c r="O1278" s="33" t="s">
        <v>78</v>
      </c>
      <c r="P1278" s="34" t="e">
        <f>CONCATENATE([1]!Tabela_FREQUENCIA_05_01_12[[#This Row],[QUANTITATIVO]]," - ",[1]!Tabela_FREQUENCIA_05_01_12[[#This Row],[GERÊNCIA]])</f>
        <v>#REF!</v>
      </c>
      <c r="Q1278" s="29">
        <v>219</v>
      </c>
      <c r="R1278" s="29" t="s">
        <v>6103</v>
      </c>
      <c r="S1278" s="35">
        <v>18720168802</v>
      </c>
      <c r="T1278" s="36">
        <v>35392826</v>
      </c>
      <c r="U1278" s="37" t="s">
        <v>6104</v>
      </c>
      <c r="V1278" s="31" t="s">
        <v>6105</v>
      </c>
      <c r="W1278" s="31" t="s">
        <v>3544</v>
      </c>
      <c r="X1278" s="31" t="s">
        <v>142</v>
      </c>
      <c r="Y1278" s="38">
        <v>2230070</v>
      </c>
    </row>
    <row r="1279" spans="1:25" ht="75" x14ac:dyDescent="0.25">
      <c r="A1279" s="39">
        <v>16504823</v>
      </c>
      <c r="B1279" s="40" t="s">
        <v>52</v>
      </c>
      <c r="C1279" s="41" t="s">
        <v>6106</v>
      </c>
      <c r="D1279" s="40" t="s">
        <v>76</v>
      </c>
      <c r="E1279" s="42" t="s">
        <v>6107</v>
      </c>
      <c r="F1279" s="42" t="s">
        <v>98</v>
      </c>
      <c r="G1279" s="42" t="s">
        <v>136</v>
      </c>
      <c r="H1279" s="42" t="s">
        <v>136</v>
      </c>
      <c r="I1279" s="42" t="s">
        <v>115</v>
      </c>
      <c r="J1279" s="40" t="s">
        <v>43</v>
      </c>
      <c r="K1279" s="43">
        <v>30841</v>
      </c>
      <c r="L1279" s="43">
        <v>41988</v>
      </c>
      <c r="M1279" s="40">
        <v>30</v>
      </c>
      <c r="N1279" s="40" t="s">
        <v>93</v>
      </c>
      <c r="O1279" s="33" t="s">
        <v>98</v>
      </c>
      <c r="P1279" s="34" t="e">
        <f>CONCATENATE([1]!Tabela_FREQUENCIA_05_01_12[[#This Row],[QUANTITATIVO]]," - ",[1]!Tabela_FREQUENCIA_05_01_12[[#This Row],[GERÊNCIA]])</f>
        <v>#REF!</v>
      </c>
      <c r="Q1279" s="40">
        <v>273</v>
      </c>
      <c r="R1279" s="40" t="s">
        <v>6108</v>
      </c>
      <c r="S1279" s="44">
        <v>33163547869</v>
      </c>
      <c r="T1279" s="45">
        <v>25441823</v>
      </c>
      <c r="U1279" s="46" t="s">
        <v>6109</v>
      </c>
      <c r="V1279" s="42" t="s">
        <v>6110</v>
      </c>
      <c r="W1279" s="42" t="s">
        <v>6111</v>
      </c>
      <c r="X1279" s="42" t="s">
        <v>142</v>
      </c>
      <c r="Y1279" s="47">
        <v>3808010</v>
      </c>
    </row>
    <row r="1280" spans="1:25" ht="75" x14ac:dyDescent="0.25">
      <c r="A1280" s="28">
        <v>15263058</v>
      </c>
      <c r="B1280" s="29" t="s">
        <v>52</v>
      </c>
      <c r="C1280" s="30" t="s">
        <v>6112</v>
      </c>
      <c r="D1280" s="29" t="s">
        <v>54</v>
      </c>
      <c r="E1280" s="31" t="s">
        <v>6113</v>
      </c>
      <c r="F1280" s="31" t="s">
        <v>220</v>
      </c>
      <c r="G1280" s="31" t="s">
        <v>447</v>
      </c>
      <c r="H1280" s="31" t="s">
        <v>124</v>
      </c>
      <c r="I1280" s="31" t="s">
        <v>115</v>
      </c>
      <c r="J1280" s="29" t="s">
        <v>43</v>
      </c>
      <c r="K1280" s="32">
        <v>30728</v>
      </c>
      <c r="L1280" s="32">
        <v>40863</v>
      </c>
      <c r="M1280" s="29">
        <v>30</v>
      </c>
      <c r="N1280" s="29" t="s">
        <v>60</v>
      </c>
      <c r="O1280" s="33" t="s">
        <v>220</v>
      </c>
      <c r="P1280" s="34" t="e">
        <f>CONCATENATE([1]!Tabela_FREQUENCIA_05_01_12[[#This Row],[QUANTITATIVO]]," - ",[1]!Tabela_FREQUENCIA_05_01_12[[#This Row],[GERÊNCIA]])</f>
        <v>#REF!</v>
      </c>
      <c r="Q1280" s="29">
        <v>721</v>
      </c>
      <c r="R1280" s="29" t="s">
        <v>6114</v>
      </c>
      <c r="S1280" s="35">
        <v>32927049874</v>
      </c>
      <c r="T1280" s="36">
        <v>49647439</v>
      </c>
      <c r="U1280" s="37">
        <v>988798702</v>
      </c>
      <c r="V1280" s="31" t="s">
        <v>6115</v>
      </c>
      <c r="W1280" s="31" t="s">
        <v>5621</v>
      </c>
      <c r="X1280" s="31" t="s">
        <v>64</v>
      </c>
      <c r="Y1280" s="38">
        <v>7051000</v>
      </c>
    </row>
    <row r="1281" spans="1:25" ht="90" x14ac:dyDescent="0.25">
      <c r="A1281" s="39">
        <v>7716588</v>
      </c>
      <c r="B1281" s="40" t="s">
        <v>66</v>
      </c>
      <c r="C1281" s="41" t="s">
        <v>6116</v>
      </c>
      <c r="D1281" s="40" t="s">
        <v>66</v>
      </c>
      <c r="E1281" s="42" t="s">
        <v>6117</v>
      </c>
      <c r="F1281" s="42" t="s">
        <v>103</v>
      </c>
      <c r="G1281" s="42"/>
      <c r="H1281" s="42" t="s">
        <v>1293</v>
      </c>
      <c r="I1281" s="42" t="s">
        <v>59</v>
      </c>
      <c r="J1281" s="40" t="s">
        <v>137</v>
      </c>
      <c r="K1281" s="43">
        <v>22201</v>
      </c>
      <c r="L1281" s="43">
        <v>35783</v>
      </c>
      <c r="M1281" s="40">
        <v>30</v>
      </c>
      <c r="N1281" s="40" t="s">
        <v>60</v>
      </c>
      <c r="O1281" s="33" t="s">
        <v>103</v>
      </c>
      <c r="P1281" s="34" t="e">
        <f>CONCATENATE([1]!Tabela_FREQUENCIA_05_01_12[[#This Row],[QUANTITATIVO]]," - ",[1]!Tabela_FREQUENCIA_05_01_12[[#This Row],[GERÊNCIA]])</f>
        <v>#REF!</v>
      </c>
      <c r="Q1281" s="40">
        <v>618</v>
      </c>
      <c r="R1281" s="40" t="s">
        <v>6118</v>
      </c>
      <c r="S1281" s="44">
        <v>4272778846</v>
      </c>
      <c r="T1281" s="45">
        <v>69818275</v>
      </c>
      <c r="U1281" s="46" t="s">
        <v>6119</v>
      </c>
      <c r="V1281" s="42" t="s">
        <v>6120</v>
      </c>
      <c r="W1281" s="42" t="s">
        <v>4854</v>
      </c>
      <c r="X1281" s="42" t="s">
        <v>142</v>
      </c>
      <c r="Y1281" s="47">
        <v>2253000</v>
      </c>
    </row>
    <row r="1282" spans="1:25" ht="90" x14ac:dyDescent="0.25">
      <c r="A1282" s="28">
        <v>14888853</v>
      </c>
      <c r="B1282" s="29" t="s">
        <v>52</v>
      </c>
      <c r="C1282" s="30" t="s">
        <v>6121</v>
      </c>
      <c r="D1282" s="29" t="s">
        <v>66</v>
      </c>
      <c r="E1282" s="31" t="s">
        <v>6122</v>
      </c>
      <c r="F1282" s="31" t="s">
        <v>89</v>
      </c>
      <c r="G1282" s="31" t="s">
        <v>851</v>
      </c>
      <c r="H1282" s="31" t="s">
        <v>91</v>
      </c>
      <c r="I1282" s="31" t="s">
        <v>92</v>
      </c>
      <c r="J1282" s="29" t="s">
        <v>43</v>
      </c>
      <c r="K1282" s="32">
        <v>30298</v>
      </c>
      <c r="L1282" s="32">
        <v>40399</v>
      </c>
      <c r="M1282" s="29">
        <v>30</v>
      </c>
      <c r="N1282" s="29" t="s">
        <v>81</v>
      </c>
      <c r="O1282" s="33" t="s">
        <v>89</v>
      </c>
      <c r="P1282" s="34" t="e">
        <f>CONCATENATE([1]!Tabela_FREQUENCIA_05_01_12[[#This Row],[QUANTITATIVO]]," - ",[1]!Tabela_FREQUENCIA_05_01_12[[#This Row],[GERÊNCIA]])</f>
        <v>#REF!</v>
      </c>
      <c r="Q1282" s="29">
        <v>551</v>
      </c>
      <c r="R1282" s="29" t="s">
        <v>6123</v>
      </c>
      <c r="S1282" s="35">
        <v>31709324899</v>
      </c>
      <c r="T1282" s="36">
        <v>24856604</v>
      </c>
      <c r="U1282" s="37">
        <v>967401181</v>
      </c>
      <c r="V1282" s="31" t="s">
        <v>6124</v>
      </c>
      <c r="W1282" s="31" t="s">
        <v>63</v>
      </c>
      <c r="X1282" s="31" t="s">
        <v>64</v>
      </c>
      <c r="Y1282" s="38">
        <v>7055120</v>
      </c>
    </row>
    <row r="1283" spans="1:25" ht="90" x14ac:dyDescent="0.25">
      <c r="A1283" s="39">
        <v>11796250</v>
      </c>
      <c r="B1283" s="40" t="s">
        <v>175</v>
      </c>
      <c r="C1283" s="41" t="s">
        <v>6125</v>
      </c>
      <c r="D1283" s="40" t="s">
        <v>76</v>
      </c>
      <c r="E1283" s="42" t="s">
        <v>6126</v>
      </c>
      <c r="F1283" s="42" t="s">
        <v>268</v>
      </c>
      <c r="G1283" s="42" t="s">
        <v>944</v>
      </c>
      <c r="H1283" s="42" t="s">
        <v>945</v>
      </c>
      <c r="I1283" s="42" t="s">
        <v>92</v>
      </c>
      <c r="J1283" s="40" t="s">
        <v>43</v>
      </c>
      <c r="K1283" s="43">
        <v>26470</v>
      </c>
      <c r="L1283" s="43">
        <v>37091</v>
      </c>
      <c r="M1283" s="40">
        <v>20</v>
      </c>
      <c r="N1283" s="40" t="s">
        <v>6127</v>
      </c>
      <c r="O1283" s="33" t="s">
        <v>268</v>
      </c>
      <c r="P1283" s="34" t="e">
        <f>CONCATENATE([1]!Tabela_FREQUENCIA_05_01_12[[#This Row],[QUANTITATIVO]]," - ",[1]!Tabela_FREQUENCIA_05_01_12[[#This Row],[GERÊNCIA]])</f>
        <v>#REF!</v>
      </c>
      <c r="Q1283" s="40">
        <v>836</v>
      </c>
      <c r="R1283" s="40" t="s">
        <v>6128</v>
      </c>
      <c r="S1283" s="44">
        <v>63570920100</v>
      </c>
      <c r="T1283" s="45">
        <v>55757117</v>
      </c>
      <c r="U1283" s="46">
        <v>995635296</v>
      </c>
      <c r="V1283" s="42" t="s">
        <v>6129</v>
      </c>
      <c r="W1283" s="42" t="s">
        <v>1333</v>
      </c>
      <c r="X1283" s="42" t="s">
        <v>142</v>
      </c>
      <c r="Y1283" s="47">
        <v>4026040</v>
      </c>
    </row>
    <row r="1284" spans="1:25" ht="60" x14ac:dyDescent="0.25">
      <c r="A1284" s="28">
        <v>10505118</v>
      </c>
      <c r="B1284" s="29" t="s">
        <v>66</v>
      </c>
      <c r="C1284" s="30" t="s">
        <v>6130</v>
      </c>
      <c r="D1284" s="29" t="s">
        <v>49</v>
      </c>
      <c r="E1284" s="31" t="s">
        <v>6131</v>
      </c>
      <c r="F1284" s="31" t="s">
        <v>89</v>
      </c>
      <c r="G1284" s="31" t="s">
        <v>124</v>
      </c>
      <c r="H1284" s="31" t="s">
        <v>124</v>
      </c>
      <c r="I1284" s="31" t="s">
        <v>115</v>
      </c>
      <c r="J1284" s="29" t="s">
        <v>137</v>
      </c>
      <c r="K1284" s="32">
        <v>25467</v>
      </c>
      <c r="L1284" s="32">
        <v>36346</v>
      </c>
      <c r="M1284" s="29">
        <v>30</v>
      </c>
      <c r="N1284" s="29" t="s">
        <v>60</v>
      </c>
      <c r="O1284" s="33" t="s">
        <v>89</v>
      </c>
      <c r="P1284" s="34" t="e">
        <f>CONCATENATE([1]!Tabela_FREQUENCIA_05_01_12[[#This Row],[QUANTITATIVO]]," - ",[1]!Tabela_FREQUENCIA_05_01_12[[#This Row],[GERÊNCIA]])</f>
        <v>#REF!</v>
      </c>
      <c r="Q1284" s="29">
        <v>744</v>
      </c>
      <c r="R1284" s="29" t="s">
        <v>6132</v>
      </c>
      <c r="S1284" s="35">
        <v>17348308830</v>
      </c>
      <c r="T1284" s="36">
        <v>22297317</v>
      </c>
      <c r="U1284" s="37">
        <v>996657225</v>
      </c>
      <c r="V1284" s="31" t="s">
        <v>6133</v>
      </c>
      <c r="W1284" s="31" t="s">
        <v>3090</v>
      </c>
      <c r="X1284" s="31" t="s">
        <v>64</v>
      </c>
      <c r="Y1284" s="38">
        <v>7161180</v>
      </c>
    </row>
    <row r="1285" spans="1:25" ht="105" x14ac:dyDescent="0.25">
      <c r="A1285" s="39">
        <v>5296810</v>
      </c>
      <c r="B1285" s="40" t="s">
        <v>52</v>
      </c>
      <c r="C1285" s="41" t="s">
        <v>6134</v>
      </c>
      <c r="D1285" s="40" t="s">
        <v>76</v>
      </c>
      <c r="E1285" s="42" t="s">
        <v>6135</v>
      </c>
      <c r="F1285" s="42" t="s">
        <v>56</v>
      </c>
      <c r="G1285" s="42" t="s">
        <v>2744</v>
      </c>
      <c r="H1285" s="42" t="s">
        <v>171</v>
      </c>
      <c r="I1285" s="42" t="s">
        <v>80</v>
      </c>
      <c r="J1285" s="40" t="s">
        <v>43</v>
      </c>
      <c r="K1285" s="43">
        <v>20956</v>
      </c>
      <c r="L1285" s="43">
        <v>31629</v>
      </c>
      <c r="M1285" s="40">
        <v>40</v>
      </c>
      <c r="N1285" s="40" t="s">
        <v>81</v>
      </c>
      <c r="O1285" s="33" t="s">
        <v>56</v>
      </c>
      <c r="P1285" s="34" t="e">
        <f>CONCATENATE([1]!Tabela_FREQUENCIA_05_01_12[[#This Row],[QUANTITATIVO]]," - ",[1]!Tabela_FREQUENCIA_05_01_12[[#This Row],[GERÊNCIA]])</f>
        <v>#REF!</v>
      </c>
      <c r="Q1285" s="40">
        <v>17</v>
      </c>
      <c r="R1285" s="40" t="s">
        <v>6136</v>
      </c>
      <c r="S1285" s="44">
        <v>2725522838</v>
      </c>
      <c r="T1285" s="45">
        <v>28352402</v>
      </c>
      <c r="U1285" s="46">
        <v>973265921</v>
      </c>
      <c r="V1285" s="42" t="s">
        <v>6137</v>
      </c>
      <c r="W1285" s="42" t="s">
        <v>258</v>
      </c>
      <c r="X1285" s="42" t="s">
        <v>64</v>
      </c>
      <c r="Y1285" s="47">
        <v>7123240</v>
      </c>
    </row>
    <row r="1286" spans="1:25" ht="75" x14ac:dyDescent="0.25">
      <c r="A1286" s="28">
        <v>11536962</v>
      </c>
      <c r="B1286" s="29" t="s">
        <v>52</v>
      </c>
      <c r="C1286" s="30">
        <v>54531455</v>
      </c>
      <c r="D1286" s="29">
        <v>0</v>
      </c>
      <c r="E1286" s="31" t="s">
        <v>6138</v>
      </c>
      <c r="F1286" s="31" t="s">
        <v>229</v>
      </c>
      <c r="G1286" s="31" t="s">
        <v>236</v>
      </c>
      <c r="H1286" s="31" t="s">
        <v>236</v>
      </c>
      <c r="I1286" s="31" t="s">
        <v>92</v>
      </c>
      <c r="J1286" s="29" t="s">
        <v>137</v>
      </c>
      <c r="K1286" s="32">
        <v>23737</v>
      </c>
      <c r="L1286" s="32">
        <v>36301</v>
      </c>
      <c r="M1286" s="29">
        <v>30</v>
      </c>
      <c r="N1286" s="29" t="s">
        <v>405</v>
      </c>
      <c r="O1286" s="33" t="s">
        <v>229</v>
      </c>
      <c r="P1286" s="34" t="e">
        <f>CONCATENATE([1]!Tabela_FREQUENCIA_05_01_12[[#This Row],[QUANTITATIVO]]," - ",[1]!Tabela_FREQUENCIA_05_01_12[[#This Row],[GERÊNCIA]])</f>
        <v>#REF!</v>
      </c>
      <c r="Q1286" s="29">
        <v>728</v>
      </c>
      <c r="R1286" s="29" t="s">
        <v>6139</v>
      </c>
      <c r="S1286" s="35">
        <v>35298960553</v>
      </c>
      <c r="T1286" s="36">
        <v>34093026</v>
      </c>
      <c r="U1286" s="37">
        <v>987684060</v>
      </c>
      <c r="V1286" s="31" t="s">
        <v>6140</v>
      </c>
      <c r="W1286" s="31" t="s">
        <v>649</v>
      </c>
      <c r="X1286" s="31" t="s">
        <v>64</v>
      </c>
      <c r="Y1286" s="38">
        <v>7130210</v>
      </c>
    </row>
    <row r="1287" spans="1:25" ht="75" x14ac:dyDescent="0.25">
      <c r="A1287" s="48">
        <v>5232703</v>
      </c>
      <c r="B1287" s="49">
        <v>1</v>
      </c>
      <c r="C1287" s="50">
        <v>14006319</v>
      </c>
      <c r="D1287" s="49">
        <v>5</v>
      </c>
      <c r="E1287" s="51" t="s">
        <v>6141</v>
      </c>
      <c r="F1287" s="51" t="s">
        <v>56</v>
      </c>
      <c r="G1287" s="51"/>
      <c r="H1287" s="51"/>
      <c r="I1287" s="51"/>
      <c r="J1287" s="49"/>
      <c r="K1287" s="52"/>
      <c r="L1287" s="52"/>
      <c r="M1287" s="49"/>
      <c r="N1287" s="49"/>
      <c r="O1287" s="51" t="s">
        <v>71</v>
      </c>
      <c r="P1287" s="53" t="e">
        <f>CONCATENATE([1]!Tabela_FREQUENCIA_05_01_12[[#This Row],[QUANTITATIVO]]," - ",[1]!Tabela_FREQUENCIA_05_01_12[[#This Row],[GERÊNCIA]])</f>
        <v>#REF!</v>
      </c>
      <c r="Q1287" s="49"/>
      <c r="R1287" s="49"/>
      <c r="S1287" s="54">
        <v>7810932870</v>
      </c>
      <c r="T1287" s="55"/>
      <c r="U1287" s="56"/>
      <c r="V1287" s="51"/>
      <c r="W1287" s="51"/>
      <c r="X1287" s="51"/>
      <c r="Y1287" s="57"/>
    </row>
    <row r="1288" spans="1:25" ht="150" x14ac:dyDescent="0.25">
      <c r="A1288" s="58">
        <v>7284044</v>
      </c>
      <c r="B1288" s="49" t="s">
        <v>66</v>
      </c>
      <c r="C1288" s="50" t="s">
        <v>6142</v>
      </c>
      <c r="D1288" s="49" t="s">
        <v>121</v>
      </c>
      <c r="E1288" s="51" t="s">
        <v>6143</v>
      </c>
      <c r="F1288" s="51" t="s">
        <v>56</v>
      </c>
      <c r="G1288" s="51" t="s">
        <v>587</v>
      </c>
      <c r="H1288" s="51" t="s">
        <v>587</v>
      </c>
      <c r="I1288" s="51" t="s">
        <v>588</v>
      </c>
      <c r="J1288" s="49" t="s">
        <v>43</v>
      </c>
      <c r="K1288" s="52">
        <v>22881</v>
      </c>
      <c r="L1288" s="52">
        <v>32665</v>
      </c>
      <c r="M1288" s="49">
        <v>30</v>
      </c>
      <c r="N1288" s="49" t="s">
        <v>93</v>
      </c>
      <c r="O1288" s="51" t="s">
        <v>71</v>
      </c>
      <c r="P1288" s="53" t="e">
        <f>CONCATENATE([1]!Tabela_FREQUENCIA_05_01_12[[#This Row],[QUANTITATIVO]]," - ",[1]!Tabela_FREQUENCIA_05_01_12[[#This Row],[GERÊNCIA]])</f>
        <v>#REF!</v>
      </c>
      <c r="Q1288" s="49">
        <v>609</v>
      </c>
      <c r="R1288" s="49" t="s">
        <v>6144</v>
      </c>
      <c r="S1288" s="54">
        <v>14532199867</v>
      </c>
      <c r="T1288" s="55">
        <v>24846186</v>
      </c>
      <c r="U1288" s="56">
        <v>963604295</v>
      </c>
      <c r="V1288" s="51" t="s">
        <v>6145</v>
      </c>
      <c r="W1288" s="51" t="s">
        <v>128</v>
      </c>
      <c r="X1288" s="51" t="s">
        <v>64</v>
      </c>
      <c r="Y1288" s="57">
        <v>7244290</v>
      </c>
    </row>
    <row r="1289" spans="1:25" ht="120" x14ac:dyDescent="0.25">
      <c r="A1289" s="59">
        <v>8051033</v>
      </c>
      <c r="B1289" s="60" t="s">
        <v>66</v>
      </c>
      <c r="C1289" s="61" t="s">
        <v>6146</v>
      </c>
      <c r="D1289" s="60" t="s">
        <v>36</v>
      </c>
      <c r="E1289" s="62" t="s">
        <v>6147</v>
      </c>
      <c r="F1289" s="62" t="s">
        <v>56</v>
      </c>
      <c r="G1289" s="62"/>
      <c r="H1289" s="62" t="s">
        <v>124</v>
      </c>
      <c r="I1289" s="62" t="s">
        <v>92</v>
      </c>
      <c r="J1289" s="60" t="s">
        <v>137</v>
      </c>
      <c r="K1289" s="63">
        <v>20107</v>
      </c>
      <c r="L1289" s="63">
        <v>33848</v>
      </c>
      <c r="M1289" s="60">
        <v>40</v>
      </c>
      <c r="N1289" s="60" t="s">
        <v>93</v>
      </c>
      <c r="O1289" s="62" t="s">
        <v>3000</v>
      </c>
      <c r="P1289" s="64" t="e">
        <f>CONCATENATE([1]!Tabela_FREQUENCIA_05_01_12[[#This Row],[QUANTITATIVO]]," - ",[1]!Tabela_FREQUENCIA_05_01_12[[#This Row],[GERÊNCIA]])</f>
        <v>#REF!</v>
      </c>
      <c r="Q1289" s="60">
        <v>46</v>
      </c>
      <c r="R1289" s="60" t="s">
        <v>6148</v>
      </c>
      <c r="S1289" s="65">
        <v>978958810</v>
      </c>
      <c r="T1289" s="66"/>
      <c r="U1289" s="67"/>
      <c r="V1289" s="62" t="s">
        <v>6149</v>
      </c>
      <c r="W1289" s="62" t="s">
        <v>6150</v>
      </c>
      <c r="X1289" s="62" t="s">
        <v>4548</v>
      </c>
      <c r="Y1289" s="68">
        <v>11740000</v>
      </c>
    </row>
    <row r="1290" spans="1:25" ht="105" x14ac:dyDescent="0.25">
      <c r="A1290" s="79">
        <v>14888889</v>
      </c>
      <c r="B1290" s="80" t="s">
        <v>52</v>
      </c>
      <c r="C1290" s="81" t="s">
        <v>6151</v>
      </c>
      <c r="D1290" s="80" t="s">
        <v>52</v>
      </c>
      <c r="E1290" s="82" t="s">
        <v>6152</v>
      </c>
      <c r="F1290" s="82" t="s">
        <v>89</v>
      </c>
      <c r="G1290" s="82"/>
      <c r="H1290" s="82" t="s">
        <v>91</v>
      </c>
      <c r="I1290" s="82" t="s">
        <v>92</v>
      </c>
      <c r="J1290" s="80" t="s">
        <v>43</v>
      </c>
      <c r="K1290" s="83">
        <v>25244</v>
      </c>
      <c r="L1290" s="83">
        <v>40399</v>
      </c>
      <c r="M1290" s="80">
        <v>30</v>
      </c>
      <c r="N1290" s="80" t="s">
        <v>294</v>
      </c>
      <c r="O1290" s="82" t="s">
        <v>1836</v>
      </c>
      <c r="P1290" s="84" t="e">
        <f>CONCATENATE([1]!Tabela_FREQUENCIA_05_01_12[[#This Row],[QUANTITATIVO]]," - ",[1]!Tabela_FREQUENCIA_05_01_12[[#This Row],[GERÊNCIA]])</f>
        <v>#REF!</v>
      </c>
      <c r="Q1290" s="80">
        <v>391</v>
      </c>
      <c r="R1290" s="80" t="s">
        <v>6153</v>
      </c>
      <c r="S1290" s="85">
        <v>93555628704</v>
      </c>
      <c r="T1290" s="86"/>
      <c r="U1290" s="87" t="s">
        <v>6154</v>
      </c>
      <c r="V1290" s="82" t="s">
        <v>6155</v>
      </c>
      <c r="W1290" s="82" t="s">
        <v>6156</v>
      </c>
      <c r="X1290" s="82" t="s">
        <v>6157</v>
      </c>
      <c r="Y1290" s="88">
        <v>12935000</v>
      </c>
    </row>
    <row r="1291" spans="1:25" ht="75" x14ac:dyDescent="0.25">
      <c r="A1291" s="39">
        <v>8189330</v>
      </c>
      <c r="B1291" s="40" t="s">
        <v>52</v>
      </c>
      <c r="C1291" s="41" t="s">
        <v>6158</v>
      </c>
      <c r="D1291" s="40" t="s">
        <v>206</v>
      </c>
      <c r="E1291" s="42" t="s">
        <v>6159</v>
      </c>
      <c r="F1291" s="42" t="s">
        <v>103</v>
      </c>
      <c r="G1291" s="42" t="s">
        <v>243</v>
      </c>
      <c r="H1291" s="42" t="s">
        <v>243</v>
      </c>
      <c r="I1291" s="42" t="s">
        <v>42</v>
      </c>
      <c r="J1291" s="40" t="s">
        <v>106</v>
      </c>
      <c r="K1291" s="43">
        <v>21624</v>
      </c>
      <c r="L1291" s="43">
        <v>33774</v>
      </c>
      <c r="M1291" s="40">
        <v>30</v>
      </c>
      <c r="N1291" s="40" t="s">
        <v>324</v>
      </c>
      <c r="O1291" s="33" t="s">
        <v>103</v>
      </c>
      <c r="P1291" s="34" t="e">
        <f>CONCATENATE([1]!Tabela_FREQUENCIA_05_01_12[[#This Row],[QUANTITATIVO]]," - ",[1]!Tabela_FREQUENCIA_05_01_12[[#This Row],[GERÊNCIA]])</f>
        <v>#REF!</v>
      </c>
      <c r="Q1291" s="40">
        <v>238</v>
      </c>
      <c r="R1291" s="40" t="s">
        <v>6160</v>
      </c>
      <c r="S1291" s="44">
        <v>995227802</v>
      </c>
      <c r="T1291" s="45">
        <v>24310147</v>
      </c>
      <c r="U1291" s="46">
        <v>966745588</v>
      </c>
      <c r="V1291" s="42" t="s">
        <v>6161</v>
      </c>
      <c r="W1291" s="42" t="s">
        <v>5667</v>
      </c>
      <c r="X1291" s="42" t="s">
        <v>64</v>
      </c>
      <c r="Y1291" s="47">
        <v>7241445</v>
      </c>
    </row>
    <row r="1292" spans="1:25" ht="90" x14ac:dyDescent="0.25">
      <c r="A1292" s="28">
        <v>10106078</v>
      </c>
      <c r="B1292" s="29" t="s">
        <v>38</v>
      </c>
      <c r="C1292" s="30" t="s">
        <v>6162</v>
      </c>
      <c r="D1292" s="29" t="s">
        <v>52</v>
      </c>
      <c r="E1292" s="31" t="s">
        <v>6163</v>
      </c>
      <c r="F1292" s="31" t="s">
        <v>89</v>
      </c>
      <c r="G1292" s="31" t="s">
        <v>171</v>
      </c>
      <c r="H1292" s="31" t="s">
        <v>171</v>
      </c>
      <c r="I1292" s="31" t="s">
        <v>80</v>
      </c>
      <c r="J1292" s="29" t="s">
        <v>137</v>
      </c>
      <c r="K1292" s="32">
        <v>24089</v>
      </c>
      <c r="L1292" s="32">
        <v>35075</v>
      </c>
      <c r="M1292" s="29">
        <v>30</v>
      </c>
      <c r="N1292" s="29" t="s">
        <v>81</v>
      </c>
      <c r="O1292" s="33" t="s">
        <v>89</v>
      </c>
      <c r="P1292" s="34" t="e">
        <f>CONCATENATE([1]!Tabela_FREQUENCIA_05_01_12[[#This Row],[QUANTITATIVO]]," - ",[1]!Tabela_FREQUENCIA_05_01_12[[#This Row],[GERÊNCIA]])</f>
        <v>#REF!</v>
      </c>
      <c r="Q1292" s="29">
        <v>197</v>
      </c>
      <c r="R1292" s="29" t="s">
        <v>6164</v>
      </c>
      <c r="S1292" s="35">
        <v>8462245850</v>
      </c>
      <c r="T1292" s="36">
        <v>29376219</v>
      </c>
      <c r="U1292" s="37">
        <v>971464222</v>
      </c>
      <c r="V1292" s="31" t="s">
        <v>6165</v>
      </c>
      <c r="W1292" s="31" t="s">
        <v>1557</v>
      </c>
      <c r="X1292" s="31" t="s">
        <v>64</v>
      </c>
      <c r="Y1292" s="38">
        <v>7042210</v>
      </c>
    </row>
    <row r="1293" spans="1:25" ht="120" x14ac:dyDescent="0.25">
      <c r="A1293" s="39">
        <v>6924359</v>
      </c>
      <c r="B1293" s="40" t="s">
        <v>52</v>
      </c>
      <c r="C1293" s="41" t="s">
        <v>6166</v>
      </c>
      <c r="D1293" s="40">
        <v>4</v>
      </c>
      <c r="E1293" s="42" t="s">
        <v>6167</v>
      </c>
      <c r="F1293" s="42" t="s">
        <v>56</v>
      </c>
      <c r="G1293" s="42" t="s">
        <v>3889</v>
      </c>
      <c r="H1293" s="42" t="s">
        <v>605</v>
      </c>
      <c r="I1293" s="42" t="s">
        <v>69</v>
      </c>
      <c r="J1293" s="40" t="s">
        <v>106</v>
      </c>
      <c r="K1293" s="43">
        <v>22466</v>
      </c>
      <c r="L1293" s="43">
        <v>32114</v>
      </c>
      <c r="M1293" s="40">
        <v>40</v>
      </c>
      <c r="N1293" s="40" t="s">
        <v>484</v>
      </c>
      <c r="O1293" s="33" t="s">
        <v>56</v>
      </c>
      <c r="P1293" s="34" t="e">
        <f>CONCATENATE([1]!Tabela_FREQUENCIA_05_01_12[[#This Row],[QUANTITATIVO]]," - ",[1]!Tabela_FREQUENCIA_05_01_12[[#This Row],[GERÊNCIA]])</f>
        <v>#REF!</v>
      </c>
      <c r="Q1293" s="40">
        <v>36</v>
      </c>
      <c r="R1293" s="40" t="s">
        <v>6168</v>
      </c>
      <c r="S1293" s="44">
        <v>2748384865</v>
      </c>
      <c r="T1293" s="45">
        <v>24095914</v>
      </c>
      <c r="U1293" s="46">
        <v>992347894</v>
      </c>
      <c r="V1293" s="42" t="s">
        <v>6169</v>
      </c>
      <c r="W1293" s="42" t="s">
        <v>6170</v>
      </c>
      <c r="X1293" s="42" t="s">
        <v>64</v>
      </c>
      <c r="Y1293" s="47">
        <v>7024170</v>
      </c>
    </row>
    <row r="1294" spans="1:25" ht="75" x14ac:dyDescent="0.25">
      <c r="A1294" s="28">
        <v>7809098</v>
      </c>
      <c r="B1294" s="29" t="s">
        <v>52</v>
      </c>
      <c r="C1294" s="30" t="s">
        <v>6171</v>
      </c>
      <c r="D1294" s="29">
        <v>6</v>
      </c>
      <c r="E1294" s="31" t="s">
        <v>6172</v>
      </c>
      <c r="F1294" s="31" t="s">
        <v>679</v>
      </c>
      <c r="G1294" s="31" t="s">
        <v>191</v>
      </c>
      <c r="H1294" s="31" t="s">
        <v>191</v>
      </c>
      <c r="I1294" s="31" t="s">
        <v>69</v>
      </c>
      <c r="J1294" s="29" t="s">
        <v>106</v>
      </c>
      <c r="K1294" s="32">
        <v>19704</v>
      </c>
      <c r="L1294" s="32">
        <v>33508</v>
      </c>
      <c r="M1294" s="29">
        <v>30</v>
      </c>
      <c r="N1294" s="29" t="s">
        <v>294</v>
      </c>
      <c r="O1294" s="33" t="s">
        <v>679</v>
      </c>
      <c r="P1294" s="34" t="e">
        <f>CONCATENATE([1]!Tabela_FREQUENCIA_05_01_12[[#This Row],[QUANTITATIVO]]," - ",[1]!Tabela_FREQUENCIA_05_01_12[[#This Row],[GERÊNCIA]])</f>
        <v>#REF!</v>
      </c>
      <c r="Q1294" s="29">
        <v>189</v>
      </c>
      <c r="R1294" s="29" t="s">
        <v>6173</v>
      </c>
      <c r="S1294" s="35">
        <v>58539352834</v>
      </c>
      <c r="T1294" s="36">
        <v>24972466</v>
      </c>
      <c r="U1294" s="37">
        <v>986800531</v>
      </c>
      <c r="V1294" s="31" t="s">
        <v>6174</v>
      </c>
      <c r="W1294" s="31" t="s">
        <v>1891</v>
      </c>
      <c r="X1294" s="31" t="s">
        <v>64</v>
      </c>
      <c r="Y1294" s="38">
        <v>7062152</v>
      </c>
    </row>
    <row r="1295" spans="1:25" ht="75" x14ac:dyDescent="0.25">
      <c r="A1295" s="39">
        <v>11211301</v>
      </c>
      <c r="B1295" s="40" t="s">
        <v>38</v>
      </c>
      <c r="C1295" s="41" t="s">
        <v>6175</v>
      </c>
      <c r="D1295" s="40"/>
      <c r="E1295" s="42" t="s">
        <v>6176</v>
      </c>
      <c r="F1295" s="42" t="s">
        <v>229</v>
      </c>
      <c r="G1295" s="42" t="s">
        <v>944</v>
      </c>
      <c r="H1295" s="42" t="s">
        <v>945</v>
      </c>
      <c r="I1295" s="42" t="s">
        <v>92</v>
      </c>
      <c r="J1295" s="40" t="s">
        <v>137</v>
      </c>
      <c r="K1295" s="43">
        <v>24278</v>
      </c>
      <c r="L1295" s="43">
        <v>37071</v>
      </c>
      <c r="M1295" s="40">
        <v>30</v>
      </c>
      <c r="N1295" s="40" t="s">
        <v>405</v>
      </c>
      <c r="O1295" s="33" t="s">
        <v>229</v>
      </c>
      <c r="P1295" s="34" t="e">
        <f>CONCATENATE([1]!Tabela_FREQUENCIA_05_01_12[[#This Row],[QUANTITATIVO]]," - ",[1]!Tabela_FREQUENCIA_05_01_12[[#This Row],[GERÊNCIA]])</f>
        <v>#REF!</v>
      </c>
      <c r="Q1295" s="40">
        <v>604</v>
      </c>
      <c r="R1295" s="40" t="s">
        <v>6177</v>
      </c>
      <c r="S1295" s="44">
        <v>10864874863</v>
      </c>
      <c r="T1295" s="45">
        <v>24868111</v>
      </c>
      <c r="U1295" s="46">
        <v>976738078</v>
      </c>
      <c r="V1295" s="42" t="s">
        <v>6178</v>
      </c>
      <c r="W1295" s="42" t="s">
        <v>499</v>
      </c>
      <c r="X1295" s="42" t="s">
        <v>64</v>
      </c>
      <c r="Y1295" s="47">
        <v>7051020</v>
      </c>
    </row>
    <row r="1296" spans="1:25" ht="105" x14ac:dyDescent="0.25">
      <c r="A1296" s="48">
        <v>6924360</v>
      </c>
      <c r="B1296" s="49" t="s">
        <v>52</v>
      </c>
      <c r="C1296" s="50" t="s">
        <v>6179</v>
      </c>
      <c r="D1296" s="49"/>
      <c r="E1296" s="51" t="s">
        <v>6180</v>
      </c>
      <c r="F1296" s="51" t="s">
        <v>56</v>
      </c>
      <c r="G1296" s="51"/>
      <c r="H1296" s="51"/>
      <c r="I1296" s="51" t="s">
        <v>69</v>
      </c>
      <c r="J1296" s="49" t="s">
        <v>106</v>
      </c>
      <c r="K1296" s="52">
        <v>21436</v>
      </c>
      <c r="L1296" s="52">
        <v>31463</v>
      </c>
      <c r="M1296" s="49">
        <v>40</v>
      </c>
      <c r="N1296" s="49"/>
      <c r="O1296" s="51" t="s">
        <v>71</v>
      </c>
      <c r="P1296" s="53" t="e">
        <f>CONCATENATE([1]!Tabela_FREQUENCIA_05_01_12[[#This Row],[QUANTITATIVO]]," - ",[1]!Tabela_FREQUENCIA_05_01_12[[#This Row],[GERÊNCIA]])</f>
        <v>#REF!</v>
      </c>
      <c r="Q1296" s="49">
        <v>15</v>
      </c>
      <c r="R1296" s="49" t="s">
        <v>6181</v>
      </c>
      <c r="S1296" s="54">
        <v>99836726853</v>
      </c>
      <c r="T1296" s="55"/>
      <c r="U1296" s="56">
        <v>972581162</v>
      </c>
      <c r="V1296" s="51" t="s">
        <v>6182</v>
      </c>
      <c r="W1296" s="51" t="s">
        <v>6183</v>
      </c>
      <c r="X1296" s="51" t="s">
        <v>64</v>
      </c>
      <c r="Y1296" s="57">
        <v>7195030</v>
      </c>
    </row>
    <row r="1297" spans="1:25" ht="90" x14ac:dyDescent="0.25">
      <c r="A1297" s="39">
        <v>8050399</v>
      </c>
      <c r="B1297" s="40" t="s">
        <v>52</v>
      </c>
      <c r="C1297" s="41" t="s">
        <v>6184</v>
      </c>
      <c r="D1297" s="40">
        <v>7</v>
      </c>
      <c r="E1297" s="42" t="s">
        <v>6185</v>
      </c>
      <c r="F1297" s="42" t="s">
        <v>56</v>
      </c>
      <c r="G1297" s="42" t="s">
        <v>820</v>
      </c>
      <c r="H1297" s="42" t="s">
        <v>393</v>
      </c>
      <c r="I1297" s="42" t="s">
        <v>69</v>
      </c>
      <c r="J1297" s="40" t="s">
        <v>106</v>
      </c>
      <c r="K1297" s="43">
        <v>22311</v>
      </c>
      <c r="L1297" s="43">
        <v>33728</v>
      </c>
      <c r="M1297" s="40">
        <v>40</v>
      </c>
      <c r="N1297" s="40" t="s">
        <v>93</v>
      </c>
      <c r="O1297" s="33" t="s">
        <v>56</v>
      </c>
      <c r="P1297" s="34" t="e">
        <f>CONCATENATE([1]!Tabela_FREQUENCIA_05_01_12[[#This Row],[QUANTITATIVO]]," - ",[1]!Tabela_FREQUENCIA_05_01_12[[#This Row],[GERÊNCIA]])</f>
        <v>#REF!</v>
      </c>
      <c r="Q1297" s="40">
        <v>537</v>
      </c>
      <c r="R1297" s="40" t="s">
        <v>6186</v>
      </c>
      <c r="S1297" s="44">
        <v>1002408873</v>
      </c>
      <c r="T1297" s="45">
        <v>24016914</v>
      </c>
      <c r="U1297" s="46">
        <v>965547061</v>
      </c>
      <c r="V1297" s="42" t="s">
        <v>6187</v>
      </c>
      <c r="W1297" s="42" t="s">
        <v>2569</v>
      </c>
      <c r="X1297" s="42" t="s">
        <v>64</v>
      </c>
      <c r="Y1297" s="47">
        <v>7195310</v>
      </c>
    </row>
    <row r="1298" spans="1:25" ht="90" x14ac:dyDescent="0.25">
      <c r="A1298" s="28">
        <v>6944784</v>
      </c>
      <c r="B1298" s="29" t="s">
        <v>52</v>
      </c>
      <c r="C1298" s="30" t="s">
        <v>6188</v>
      </c>
      <c r="D1298" s="29" t="s">
        <v>49</v>
      </c>
      <c r="E1298" s="31" t="s">
        <v>6189</v>
      </c>
      <c r="F1298" s="31" t="s">
        <v>103</v>
      </c>
      <c r="G1298" s="31" t="s">
        <v>243</v>
      </c>
      <c r="H1298" s="31" t="s">
        <v>243</v>
      </c>
      <c r="I1298" s="31" t="s">
        <v>42</v>
      </c>
      <c r="J1298" s="29" t="s">
        <v>106</v>
      </c>
      <c r="K1298" s="32">
        <v>23519</v>
      </c>
      <c r="L1298" s="32">
        <v>32300</v>
      </c>
      <c r="M1298" s="29">
        <v>30</v>
      </c>
      <c r="N1298" s="29" t="s">
        <v>60</v>
      </c>
      <c r="O1298" s="33" t="s">
        <v>103</v>
      </c>
      <c r="P1298" s="34" t="e">
        <f>CONCATENATE([1]!Tabela_FREQUENCIA_05_01_12[[#This Row],[QUANTITATIVO]]," - ",[1]!Tabela_FREQUENCIA_05_01_12[[#This Row],[GERÊNCIA]])</f>
        <v>#REF!</v>
      </c>
      <c r="Q1298" s="29">
        <v>591</v>
      </c>
      <c r="R1298" s="29" t="s">
        <v>6190</v>
      </c>
      <c r="S1298" s="35">
        <v>8391175820</v>
      </c>
      <c r="T1298" s="36">
        <v>22793493</v>
      </c>
      <c r="U1298" s="37">
        <v>967796498</v>
      </c>
      <c r="V1298" s="31" t="s">
        <v>6191</v>
      </c>
      <c r="W1298" s="31" t="s">
        <v>6192</v>
      </c>
      <c r="X1298" s="31" t="s">
        <v>64</v>
      </c>
      <c r="Y1298" s="38">
        <v>7131320</v>
      </c>
    </row>
    <row r="1299" spans="1:25" ht="75" x14ac:dyDescent="0.25">
      <c r="A1299" s="39">
        <v>14875317</v>
      </c>
      <c r="B1299" s="40">
        <v>2</v>
      </c>
      <c r="C1299" s="41" t="s">
        <v>6193</v>
      </c>
      <c r="D1299" s="40" t="s">
        <v>76</v>
      </c>
      <c r="E1299" s="42" t="s">
        <v>6194</v>
      </c>
      <c r="F1299" s="42" t="s">
        <v>220</v>
      </c>
      <c r="G1299" s="42" t="s">
        <v>447</v>
      </c>
      <c r="H1299" s="42" t="s">
        <v>124</v>
      </c>
      <c r="I1299" s="42" t="s">
        <v>115</v>
      </c>
      <c r="J1299" s="40" t="s">
        <v>43</v>
      </c>
      <c r="K1299" s="43">
        <v>30242</v>
      </c>
      <c r="L1299" s="43">
        <v>40507</v>
      </c>
      <c r="M1299" s="40">
        <v>30</v>
      </c>
      <c r="N1299" s="40" t="s">
        <v>60</v>
      </c>
      <c r="O1299" s="33" t="s">
        <v>220</v>
      </c>
      <c r="P1299" s="34" t="e">
        <f>CONCATENATE([1]!Tabela_FREQUENCIA_05_01_12[[#This Row],[QUANTITATIVO]]," - ",[1]!Tabela_FREQUENCIA_05_01_12[[#This Row],[GERÊNCIA]])</f>
        <v>#REF!</v>
      </c>
      <c r="Q1299" s="40">
        <v>1011</v>
      </c>
      <c r="R1299" s="40" t="s">
        <v>6195</v>
      </c>
      <c r="S1299" s="44">
        <v>31496675851</v>
      </c>
      <c r="T1299" s="45">
        <v>24401820</v>
      </c>
      <c r="U1299" s="46">
        <v>965037999</v>
      </c>
      <c r="V1299" s="42" t="s">
        <v>6196</v>
      </c>
      <c r="W1299" s="42" t="s">
        <v>1673</v>
      </c>
      <c r="X1299" s="42" t="s">
        <v>64</v>
      </c>
      <c r="Y1299" s="47">
        <v>0</v>
      </c>
    </row>
    <row r="1300" spans="1:25" ht="105" x14ac:dyDescent="0.25">
      <c r="A1300" s="28">
        <v>5219826</v>
      </c>
      <c r="B1300" s="29" t="s">
        <v>52</v>
      </c>
      <c r="C1300" s="30" t="s">
        <v>6197</v>
      </c>
      <c r="D1300" s="29"/>
      <c r="E1300" s="31" t="s">
        <v>6198</v>
      </c>
      <c r="F1300" s="31" t="s">
        <v>56</v>
      </c>
      <c r="G1300" s="31" t="s">
        <v>243</v>
      </c>
      <c r="H1300" s="31" t="s">
        <v>243</v>
      </c>
      <c r="I1300" s="31" t="s">
        <v>42</v>
      </c>
      <c r="J1300" s="29" t="s">
        <v>43</v>
      </c>
      <c r="K1300" s="32">
        <v>23065</v>
      </c>
      <c r="L1300" s="32">
        <v>31567</v>
      </c>
      <c r="M1300" s="29">
        <v>30</v>
      </c>
      <c r="N1300" s="29" t="s">
        <v>60</v>
      </c>
      <c r="O1300" s="33" t="s">
        <v>56</v>
      </c>
      <c r="P1300" s="34" t="e">
        <f>CONCATENATE([1]!Tabela_FREQUENCIA_05_01_12[[#This Row],[QUANTITATIVO]]," - ",[1]!Tabela_FREQUENCIA_05_01_12[[#This Row],[GERÊNCIA]])</f>
        <v>#REF!</v>
      </c>
      <c r="Q1300" s="29">
        <v>222</v>
      </c>
      <c r="R1300" s="29" t="s">
        <v>6199</v>
      </c>
      <c r="S1300" s="35">
        <v>3976724890</v>
      </c>
      <c r="T1300" s="36">
        <v>24682336</v>
      </c>
      <c r="U1300" s="37"/>
      <c r="V1300" s="31" t="s">
        <v>6200</v>
      </c>
      <c r="W1300" s="31" t="s">
        <v>156</v>
      </c>
      <c r="X1300" s="31" t="s">
        <v>64</v>
      </c>
      <c r="Y1300" s="38">
        <v>7092010</v>
      </c>
    </row>
    <row r="1301" spans="1:25" ht="90" x14ac:dyDescent="0.25">
      <c r="A1301" s="39">
        <v>14049132</v>
      </c>
      <c r="B1301" s="40" t="s">
        <v>52</v>
      </c>
      <c r="C1301" s="41" t="s">
        <v>6201</v>
      </c>
      <c r="D1301" s="40" t="s">
        <v>54</v>
      </c>
      <c r="E1301" s="42" t="s">
        <v>6202</v>
      </c>
      <c r="F1301" s="42" t="s">
        <v>89</v>
      </c>
      <c r="G1301" s="42" t="s">
        <v>944</v>
      </c>
      <c r="H1301" s="42" t="s">
        <v>945</v>
      </c>
      <c r="I1301" s="42" t="s">
        <v>92</v>
      </c>
      <c r="J1301" s="40" t="s">
        <v>43</v>
      </c>
      <c r="K1301" s="43">
        <v>29130</v>
      </c>
      <c r="L1301" s="43">
        <v>39553</v>
      </c>
      <c r="M1301" s="40">
        <v>30</v>
      </c>
      <c r="N1301" s="40" t="s">
        <v>60</v>
      </c>
      <c r="O1301" s="33" t="s">
        <v>89</v>
      </c>
      <c r="P1301" s="34" t="e">
        <f>CONCATENATE([1]!Tabela_FREQUENCIA_05_01_12[[#This Row],[QUANTITATIVO]]," - ",[1]!Tabela_FREQUENCIA_05_01_12[[#This Row],[GERÊNCIA]])</f>
        <v>#REF!</v>
      </c>
      <c r="Q1301" s="40">
        <v>975</v>
      </c>
      <c r="R1301" s="40" t="s">
        <v>6203</v>
      </c>
      <c r="S1301" s="44">
        <v>26822917837</v>
      </c>
      <c r="T1301" s="45">
        <v>49621433</v>
      </c>
      <c r="U1301" s="46">
        <v>985403737</v>
      </c>
      <c r="V1301" s="42" t="s">
        <v>6204</v>
      </c>
      <c r="W1301" s="42" t="s">
        <v>693</v>
      </c>
      <c r="X1301" s="42" t="s">
        <v>64</v>
      </c>
      <c r="Y1301" s="47">
        <v>7091068</v>
      </c>
    </row>
    <row r="1302" spans="1:25" ht="75" x14ac:dyDescent="0.25">
      <c r="A1302" s="28">
        <v>14806708</v>
      </c>
      <c r="B1302" s="29" t="s">
        <v>38</v>
      </c>
      <c r="C1302" s="30" t="s">
        <v>6205</v>
      </c>
      <c r="D1302" s="29" t="s">
        <v>76</v>
      </c>
      <c r="E1302" s="31" t="s">
        <v>6206</v>
      </c>
      <c r="F1302" s="31" t="s">
        <v>268</v>
      </c>
      <c r="G1302" s="31" t="s">
        <v>58</v>
      </c>
      <c r="H1302" s="31" t="s">
        <v>58</v>
      </c>
      <c r="I1302" s="31" t="s">
        <v>59</v>
      </c>
      <c r="J1302" s="29" t="s">
        <v>43</v>
      </c>
      <c r="K1302" s="32">
        <v>28238</v>
      </c>
      <c r="L1302" s="32">
        <v>41002</v>
      </c>
      <c r="M1302" s="29">
        <v>20</v>
      </c>
      <c r="N1302" s="29" t="s">
        <v>6207</v>
      </c>
      <c r="O1302" s="33" t="s">
        <v>268</v>
      </c>
      <c r="P1302" s="34" t="e">
        <f>CONCATENATE([1]!Tabela_FREQUENCIA_05_01_12[[#This Row],[QUANTITATIVO]]," - ",[1]!Tabela_FREQUENCIA_05_01_12[[#This Row],[GERÊNCIA]])</f>
        <v>#REF!</v>
      </c>
      <c r="Q1302" s="29">
        <v>1149</v>
      </c>
      <c r="R1302" s="29" t="s">
        <v>6208</v>
      </c>
      <c r="S1302" s="35">
        <v>26367207821</v>
      </c>
      <c r="T1302" s="36">
        <v>55430046</v>
      </c>
      <c r="U1302" s="37" t="s">
        <v>6209</v>
      </c>
      <c r="V1302" s="31" t="s">
        <v>6210</v>
      </c>
      <c r="W1302" s="31" t="s">
        <v>6211</v>
      </c>
      <c r="X1302" s="31" t="s">
        <v>142</v>
      </c>
      <c r="Y1302" s="38">
        <v>4518021</v>
      </c>
    </row>
    <row r="1303" spans="1:25" ht="120" x14ac:dyDescent="0.25">
      <c r="A1303" s="39">
        <v>15263095</v>
      </c>
      <c r="B1303" s="40" t="s">
        <v>52</v>
      </c>
      <c r="C1303" s="41" t="s">
        <v>6212</v>
      </c>
      <c r="D1303" s="40" t="s">
        <v>175</v>
      </c>
      <c r="E1303" s="42" t="s">
        <v>6213</v>
      </c>
      <c r="F1303" s="42" t="s">
        <v>220</v>
      </c>
      <c r="G1303" s="42" t="s">
        <v>2566</v>
      </c>
      <c r="H1303" s="42" t="s">
        <v>124</v>
      </c>
      <c r="I1303" s="42" t="s">
        <v>92</v>
      </c>
      <c r="J1303" s="40" t="s">
        <v>43</v>
      </c>
      <c r="K1303" s="43">
        <v>29308</v>
      </c>
      <c r="L1303" s="43">
        <v>40863</v>
      </c>
      <c r="M1303" s="40">
        <v>30</v>
      </c>
      <c r="N1303" s="40" t="s">
        <v>60</v>
      </c>
      <c r="O1303" s="33" t="s">
        <v>220</v>
      </c>
      <c r="P1303" s="34" t="e">
        <f>CONCATENATE([1]!Tabela_FREQUENCIA_05_01_12[[#This Row],[QUANTITATIVO]]," - ",[1]!Tabela_FREQUENCIA_05_01_12[[#This Row],[GERÊNCIA]])</f>
        <v>#REF!</v>
      </c>
      <c r="Q1303" s="40">
        <v>535</v>
      </c>
      <c r="R1303" s="40" t="s">
        <v>6214</v>
      </c>
      <c r="S1303" s="44">
        <v>28744000847</v>
      </c>
      <c r="T1303" s="45">
        <v>22296587</v>
      </c>
      <c r="U1303" s="46">
        <v>992590465</v>
      </c>
      <c r="V1303" s="42" t="s">
        <v>6215</v>
      </c>
      <c r="W1303" s="42" t="s">
        <v>499</v>
      </c>
      <c r="X1303" s="42" t="s">
        <v>64</v>
      </c>
      <c r="Y1303" s="47">
        <v>7051090</v>
      </c>
    </row>
    <row r="1304" spans="1:25" ht="135" x14ac:dyDescent="0.25">
      <c r="A1304" s="58">
        <v>7736927</v>
      </c>
      <c r="B1304" s="49" t="s">
        <v>52</v>
      </c>
      <c r="C1304" s="50" t="s">
        <v>6216</v>
      </c>
      <c r="D1304" s="49" t="s">
        <v>206</v>
      </c>
      <c r="E1304" s="51" t="s">
        <v>6217</v>
      </c>
      <c r="F1304" s="51" t="s">
        <v>56</v>
      </c>
      <c r="G1304" s="51" t="s">
        <v>921</v>
      </c>
      <c r="H1304" s="51" t="s">
        <v>124</v>
      </c>
      <c r="I1304" s="51" t="s">
        <v>80</v>
      </c>
      <c r="J1304" s="49" t="s">
        <v>137</v>
      </c>
      <c r="K1304" s="52">
        <v>20177</v>
      </c>
      <c r="L1304" s="52">
        <v>38078</v>
      </c>
      <c r="M1304" s="49">
        <v>40</v>
      </c>
      <c r="N1304" s="49" t="s">
        <v>484</v>
      </c>
      <c r="O1304" s="51" t="s">
        <v>71</v>
      </c>
      <c r="P1304" s="53" t="e">
        <f>CONCATENATE([1]!Tabela_FREQUENCIA_05_01_12[[#This Row],[QUANTITATIVO]]," - ",[1]!Tabela_FREQUENCIA_05_01_12[[#This Row],[GERÊNCIA]])</f>
        <v>#REF!</v>
      </c>
      <c r="Q1304" s="49">
        <v>45</v>
      </c>
      <c r="R1304" s="49" t="s">
        <v>6218</v>
      </c>
      <c r="S1304" s="54">
        <v>960075836</v>
      </c>
      <c r="T1304" s="55">
        <v>24571643</v>
      </c>
      <c r="U1304" s="56">
        <v>980934211</v>
      </c>
      <c r="V1304" s="51" t="s">
        <v>6219</v>
      </c>
      <c r="W1304" s="51" t="s">
        <v>1352</v>
      </c>
      <c r="X1304" s="51" t="s">
        <v>64</v>
      </c>
      <c r="Y1304" s="57"/>
    </row>
    <row r="1305" spans="1:25" ht="90" x14ac:dyDescent="0.25">
      <c r="A1305" s="39">
        <v>7060701</v>
      </c>
      <c r="B1305" s="40" t="s">
        <v>175</v>
      </c>
      <c r="C1305" s="41" t="s">
        <v>6220</v>
      </c>
      <c r="D1305" s="40" t="s">
        <v>66</v>
      </c>
      <c r="E1305" s="42" t="s">
        <v>6221</v>
      </c>
      <c r="F1305" s="42" t="s">
        <v>943</v>
      </c>
      <c r="G1305" s="42" t="s">
        <v>437</v>
      </c>
      <c r="H1305" s="42" t="s">
        <v>124</v>
      </c>
      <c r="I1305" s="42" t="s">
        <v>80</v>
      </c>
      <c r="J1305" s="40" t="s">
        <v>106</v>
      </c>
      <c r="K1305" s="43">
        <v>25969</v>
      </c>
      <c r="L1305" s="43">
        <v>34513</v>
      </c>
      <c r="M1305" s="40">
        <v>40</v>
      </c>
      <c r="N1305" s="40" t="s">
        <v>81</v>
      </c>
      <c r="O1305" s="33" t="s">
        <v>943</v>
      </c>
      <c r="P1305" s="34" t="e">
        <f>CONCATENATE([1]!Tabela_FREQUENCIA_05_01_12[[#This Row],[QUANTITATIVO]]," - ",[1]!Tabela_FREQUENCIA_05_01_12[[#This Row],[GERÊNCIA]])</f>
        <v>#REF!</v>
      </c>
      <c r="Q1305" s="40">
        <v>494</v>
      </c>
      <c r="R1305" s="40" t="s">
        <v>6222</v>
      </c>
      <c r="S1305" s="44">
        <v>6707209841</v>
      </c>
      <c r="T1305" s="45">
        <v>24569651</v>
      </c>
      <c r="U1305" s="46">
        <v>957063514</v>
      </c>
      <c r="V1305" s="42" t="s">
        <v>6223</v>
      </c>
      <c r="W1305" s="42" t="s">
        <v>6224</v>
      </c>
      <c r="X1305" s="42" t="s">
        <v>64</v>
      </c>
      <c r="Y1305" s="47">
        <v>7124370</v>
      </c>
    </row>
    <row r="1306" spans="1:25" ht="90" x14ac:dyDescent="0.25">
      <c r="A1306" s="28">
        <v>9160164</v>
      </c>
      <c r="B1306" s="29" t="s">
        <v>52</v>
      </c>
      <c r="C1306" s="30" t="s">
        <v>6225</v>
      </c>
      <c r="D1306" s="29" t="s">
        <v>206</v>
      </c>
      <c r="E1306" s="31" t="s">
        <v>6226</v>
      </c>
      <c r="F1306" s="31" t="s">
        <v>801</v>
      </c>
      <c r="G1306" s="31" t="s">
        <v>184</v>
      </c>
      <c r="H1306" s="31" t="s">
        <v>114</v>
      </c>
      <c r="I1306" s="31" t="s">
        <v>115</v>
      </c>
      <c r="J1306" s="29" t="s">
        <v>43</v>
      </c>
      <c r="K1306" s="32">
        <v>26444</v>
      </c>
      <c r="L1306" s="32">
        <v>34351</v>
      </c>
      <c r="M1306" s="29">
        <v>20</v>
      </c>
      <c r="N1306" s="29" t="s">
        <v>1518</v>
      </c>
      <c r="O1306" s="33" t="s">
        <v>801</v>
      </c>
      <c r="P1306" s="34" t="e">
        <f>CONCATENATE([1]!Tabela_FREQUENCIA_05_01_12[[#This Row],[QUANTITATIVO]]," - ",[1]!Tabela_FREQUENCIA_05_01_12[[#This Row],[GERÊNCIA]])</f>
        <v>#REF!</v>
      </c>
      <c r="Q1306" s="29">
        <v>399</v>
      </c>
      <c r="R1306" s="29" t="s">
        <v>6227</v>
      </c>
      <c r="S1306" s="35">
        <v>11328234800</v>
      </c>
      <c r="T1306" s="36">
        <v>64217487</v>
      </c>
      <c r="U1306" s="37">
        <v>983044558</v>
      </c>
      <c r="V1306" s="31" t="s">
        <v>6228</v>
      </c>
      <c r="W1306" s="31" t="s">
        <v>6229</v>
      </c>
      <c r="X1306" s="31" t="s">
        <v>64</v>
      </c>
      <c r="Y1306" s="38">
        <v>7057170</v>
      </c>
    </row>
    <row r="1307" spans="1:25" ht="75" x14ac:dyDescent="0.25">
      <c r="A1307" s="39">
        <v>10196262</v>
      </c>
      <c r="B1307" s="40" t="s">
        <v>66</v>
      </c>
      <c r="C1307" s="41" t="s">
        <v>6230</v>
      </c>
      <c r="D1307" s="40"/>
      <c r="E1307" s="42" t="s">
        <v>6231</v>
      </c>
      <c r="F1307" s="42" t="s">
        <v>1657</v>
      </c>
      <c r="G1307" s="42" t="s">
        <v>350</v>
      </c>
      <c r="H1307" s="42" t="s">
        <v>350</v>
      </c>
      <c r="I1307" s="42" t="s">
        <v>167</v>
      </c>
      <c r="J1307" s="40" t="s">
        <v>137</v>
      </c>
      <c r="K1307" s="43">
        <v>21965</v>
      </c>
      <c r="L1307" s="43">
        <v>35467</v>
      </c>
      <c r="M1307" s="40">
        <v>30</v>
      </c>
      <c r="N1307" s="40" t="s">
        <v>93</v>
      </c>
      <c r="O1307" s="118" t="s">
        <v>1657</v>
      </c>
      <c r="P1307" s="119" t="e">
        <f>CONCATENATE([1]!Tabela_FREQUENCIA_05_01_12[[#This Row],[QUANTITATIVO]]," - ",[1]!Tabela_FREQUENCIA_05_01_12[[#This Row],[GERÊNCIA]])</f>
        <v>#REF!</v>
      </c>
      <c r="Q1307" s="40">
        <v>149</v>
      </c>
      <c r="R1307" s="40" t="s">
        <v>6232</v>
      </c>
      <c r="S1307" s="44">
        <v>17458122889</v>
      </c>
      <c r="T1307" s="45">
        <v>24225001</v>
      </c>
      <c r="U1307" s="46">
        <v>981676085</v>
      </c>
      <c r="V1307" s="42" t="s">
        <v>6233</v>
      </c>
      <c r="W1307" s="42" t="s">
        <v>434</v>
      </c>
      <c r="X1307" s="42" t="s">
        <v>64</v>
      </c>
      <c r="Y1307" s="47">
        <v>7023051</v>
      </c>
    </row>
    <row r="1308" spans="1:25" ht="75" x14ac:dyDescent="0.25">
      <c r="A1308" s="28">
        <v>13416558</v>
      </c>
      <c r="B1308" s="29" t="s">
        <v>38</v>
      </c>
      <c r="C1308" s="30" t="s">
        <v>6234</v>
      </c>
      <c r="D1308" s="29" t="s">
        <v>76</v>
      </c>
      <c r="E1308" s="31" t="s">
        <v>6235</v>
      </c>
      <c r="F1308" s="31" t="s">
        <v>89</v>
      </c>
      <c r="G1308" s="31" t="s">
        <v>90</v>
      </c>
      <c r="H1308" s="31" t="s">
        <v>91</v>
      </c>
      <c r="I1308" s="31" t="s">
        <v>92</v>
      </c>
      <c r="J1308" s="29" t="s">
        <v>43</v>
      </c>
      <c r="K1308" s="32">
        <v>26661</v>
      </c>
      <c r="L1308" s="32">
        <v>39443</v>
      </c>
      <c r="M1308" s="29">
        <v>30</v>
      </c>
      <c r="N1308" s="29" t="s">
        <v>81</v>
      </c>
      <c r="O1308" s="33" t="s">
        <v>89</v>
      </c>
      <c r="P1308" s="34" t="e">
        <f>CONCATENATE([1]!Tabela_FREQUENCIA_05_01_12[[#This Row],[QUANTITATIVO]]," - ",[1]!Tabela_FREQUENCIA_05_01_12[[#This Row],[GERÊNCIA]])</f>
        <v>#REF!</v>
      </c>
      <c r="Q1308" s="29">
        <v>947</v>
      </c>
      <c r="R1308" s="29" t="s">
        <v>6236</v>
      </c>
      <c r="S1308" s="35">
        <v>14729658841</v>
      </c>
      <c r="T1308" s="36">
        <v>24665088</v>
      </c>
      <c r="U1308" s="37">
        <v>980646694</v>
      </c>
      <c r="V1308" s="31" t="s">
        <v>6237</v>
      </c>
      <c r="W1308" s="31" t="s">
        <v>6238</v>
      </c>
      <c r="X1308" s="31" t="s">
        <v>64</v>
      </c>
      <c r="Y1308" s="38">
        <v>7161570</v>
      </c>
    </row>
    <row r="1309" spans="1:25" ht="90" x14ac:dyDescent="0.25">
      <c r="A1309" s="48">
        <v>7285887</v>
      </c>
      <c r="B1309" s="49" t="s">
        <v>66</v>
      </c>
      <c r="C1309" s="50" t="s">
        <v>6239</v>
      </c>
      <c r="D1309" s="49" t="s">
        <v>175</v>
      </c>
      <c r="E1309" s="51" t="s">
        <v>6240</v>
      </c>
      <c r="F1309" s="51" t="s">
        <v>56</v>
      </c>
      <c r="G1309" s="51" t="s">
        <v>123</v>
      </c>
      <c r="H1309" s="51" t="s">
        <v>124</v>
      </c>
      <c r="I1309" s="51" t="s">
        <v>125</v>
      </c>
      <c r="J1309" s="49" t="s">
        <v>43</v>
      </c>
      <c r="K1309" s="52">
        <v>20625</v>
      </c>
      <c r="L1309" s="52">
        <v>32920</v>
      </c>
      <c r="M1309" s="49">
        <v>40</v>
      </c>
      <c r="N1309" s="49" t="s">
        <v>478</v>
      </c>
      <c r="O1309" s="51" t="s">
        <v>71</v>
      </c>
      <c r="P1309" s="53" t="e">
        <f>CONCATENATE([1]!Tabela_FREQUENCIA_05_01_12[[#This Row],[QUANTITATIVO]]," - ",[1]!Tabela_FREQUENCIA_05_01_12[[#This Row],[GERÊNCIA]])</f>
        <v>#REF!</v>
      </c>
      <c r="Q1309" s="49">
        <v>645</v>
      </c>
      <c r="R1309" s="49" t="s">
        <v>6241</v>
      </c>
      <c r="S1309" s="54">
        <v>94501467800</v>
      </c>
      <c r="T1309" s="55">
        <v>24860333</v>
      </c>
      <c r="U1309" s="56">
        <v>979880324</v>
      </c>
      <c r="V1309" s="51" t="s">
        <v>6242</v>
      </c>
      <c r="W1309" s="51" t="s">
        <v>2268</v>
      </c>
      <c r="X1309" s="51" t="s">
        <v>64</v>
      </c>
      <c r="Y1309" s="57">
        <v>7244100</v>
      </c>
    </row>
    <row r="1310" spans="1:25" ht="75" x14ac:dyDescent="0.25">
      <c r="A1310" s="103">
        <v>6945375</v>
      </c>
      <c r="B1310" s="104" t="s">
        <v>52</v>
      </c>
      <c r="C1310" s="105" t="s">
        <v>6243</v>
      </c>
      <c r="D1310" s="104"/>
      <c r="E1310" s="106" t="s">
        <v>6244</v>
      </c>
      <c r="F1310" s="106" t="s">
        <v>135</v>
      </c>
      <c r="G1310" s="106"/>
      <c r="H1310" s="106"/>
      <c r="I1310" s="106" t="s">
        <v>895</v>
      </c>
      <c r="J1310" s="104" t="s">
        <v>106</v>
      </c>
      <c r="K1310" s="107">
        <v>19952</v>
      </c>
      <c r="L1310" s="107">
        <v>32353</v>
      </c>
      <c r="M1310" s="104">
        <v>40</v>
      </c>
      <c r="N1310" s="104"/>
      <c r="O1310" s="106" t="s">
        <v>2677</v>
      </c>
      <c r="P1310" s="108" t="e">
        <f>CONCATENATE([1]!Tabela_FREQUENCIA_05_01_12[[#This Row],[QUANTITATIVO]]," - ",[1]!Tabela_FREQUENCIA_05_01_12[[#This Row],[GERÊNCIA]])</f>
        <v>#REF!</v>
      </c>
      <c r="Q1310" s="104">
        <v>72</v>
      </c>
      <c r="R1310" s="104" t="s">
        <v>6245</v>
      </c>
      <c r="S1310" s="109">
        <v>39237982887</v>
      </c>
      <c r="T1310" s="110">
        <v>24121330</v>
      </c>
      <c r="U1310" s="111"/>
      <c r="V1310" s="106" t="s">
        <v>6246</v>
      </c>
      <c r="W1310" s="106" t="s">
        <v>156</v>
      </c>
      <c r="X1310" s="106" t="s">
        <v>64</v>
      </c>
      <c r="Y1310" s="112">
        <v>7022140</v>
      </c>
    </row>
    <row r="1311" spans="1:25" ht="90" x14ac:dyDescent="0.25">
      <c r="A1311" s="206">
        <v>3637633</v>
      </c>
      <c r="B1311" s="207" t="s">
        <v>52</v>
      </c>
      <c r="C1311" s="208" t="s">
        <v>6247</v>
      </c>
      <c r="D1311" s="207">
        <v>5</v>
      </c>
      <c r="E1311" s="209" t="s">
        <v>6248</v>
      </c>
      <c r="F1311" s="209" t="s">
        <v>56</v>
      </c>
      <c r="G1311" s="209" t="s">
        <v>492</v>
      </c>
      <c r="H1311" s="209" t="s">
        <v>393</v>
      </c>
      <c r="I1311" s="209" t="s">
        <v>69</v>
      </c>
      <c r="J1311" s="207" t="s">
        <v>137</v>
      </c>
      <c r="K1311" s="210">
        <v>20790</v>
      </c>
      <c r="L1311" s="210">
        <v>30379</v>
      </c>
      <c r="M1311" s="207">
        <v>40</v>
      </c>
      <c r="N1311" s="207" t="s">
        <v>478</v>
      </c>
      <c r="O1311" s="184" t="s">
        <v>56</v>
      </c>
      <c r="P1311" s="185" t="e">
        <f>CONCATENATE([1]!Tabela_FREQUENCIA_05_01_12[[#This Row],[QUANTITATIVO]]," - ",[1]!Tabela_FREQUENCIA_05_01_12[[#This Row],[GERÊNCIA]])</f>
        <v>#REF!</v>
      </c>
      <c r="Q1311" s="207">
        <v>277</v>
      </c>
      <c r="R1311" s="207" t="s">
        <v>6249</v>
      </c>
      <c r="S1311" s="211">
        <v>1439759863</v>
      </c>
      <c r="T1311" s="212">
        <v>24053341</v>
      </c>
      <c r="U1311" s="213">
        <v>985553364</v>
      </c>
      <c r="V1311" s="209" t="s">
        <v>6250</v>
      </c>
      <c r="W1311" s="209" t="s">
        <v>693</v>
      </c>
      <c r="X1311" s="209" t="s">
        <v>64</v>
      </c>
      <c r="Y1311" s="214">
        <v>7190068</v>
      </c>
    </row>
    <row r="1312" spans="1:25" ht="75" x14ac:dyDescent="0.25">
      <c r="A1312" s="28">
        <v>10086869</v>
      </c>
      <c r="B1312" s="29" t="s">
        <v>175</v>
      </c>
      <c r="C1312" s="30" t="s">
        <v>6251</v>
      </c>
      <c r="D1312" s="29"/>
      <c r="E1312" s="31" t="s">
        <v>6252</v>
      </c>
      <c r="F1312" s="31" t="s">
        <v>89</v>
      </c>
      <c r="G1312" s="31" t="s">
        <v>1209</v>
      </c>
      <c r="H1312" s="31" t="s">
        <v>2335</v>
      </c>
      <c r="I1312" s="31" t="s">
        <v>59</v>
      </c>
      <c r="J1312" s="29" t="s">
        <v>137</v>
      </c>
      <c r="K1312" s="32">
        <v>22385</v>
      </c>
      <c r="L1312" s="32">
        <v>37083</v>
      </c>
      <c r="M1312" s="29">
        <v>30</v>
      </c>
      <c r="N1312" s="29" t="s">
        <v>2139</v>
      </c>
      <c r="O1312" s="33" t="s">
        <v>89</v>
      </c>
      <c r="P1312" s="34" t="e">
        <f>CONCATENATE([1]!Tabela_FREQUENCIA_05_01_12[[#This Row],[QUANTITATIVO]]," - ",[1]!Tabela_FREQUENCIA_05_01_12[[#This Row],[GERÊNCIA]])</f>
        <v>#REF!</v>
      </c>
      <c r="Q1312" s="29">
        <v>871</v>
      </c>
      <c r="R1312" s="29" t="s">
        <v>6253</v>
      </c>
      <c r="S1312" s="35">
        <v>3754282832</v>
      </c>
      <c r="T1312" s="36">
        <v>39859012</v>
      </c>
      <c r="U1312" s="37">
        <v>993535802</v>
      </c>
      <c r="V1312" s="31" t="s">
        <v>6254</v>
      </c>
      <c r="W1312" s="31" t="s">
        <v>6255</v>
      </c>
      <c r="X1312" s="31" t="s">
        <v>142</v>
      </c>
      <c r="Y1312" s="38">
        <v>2472060</v>
      </c>
    </row>
    <row r="1313" spans="1:25" ht="105" x14ac:dyDescent="0.25">
      <c r="A1313" s="39">
        <v>9656339</v>
      </c>
      <c r="B1313" s="40" t="s">
        <v>52</v>
      </c>
      <c r="C1313" s="41" t="s">
        <v>6256</v>
      </c>
      <c r="D1313" s="40" t="s">
        <v>66</v>
      </c>
      <c r="E1313" s="42" t="s">
        <v>6257</v>
      </c>
      <c r="F1313" s="42" t="s">
        <v>56</v>
      </c>
      <c r="G1313" s="42" t="s">
        <v>463</v>
      </c>
      <c r="H1313" s="42" t="s">
        <v>145</v>
      </c>
      <c r="I1313" s="42" t="s">
        <v>59</v>
      </c>
      <c r="J1313" s="40" t="s">
        <v>137</v>
      </c>
      <c r="K1313" s="43">
        <v>23124</v>
      </c>
      <c r="L1313" s="43">
        <v>37424</v>
      </c>
      <c r="M1313" s="40">
        <v>40</v>
      </c>
      <c r="N1313" s="40" t="s">
        <v>478</v>
      </c>
      <c r="O1313" s="33" t="s">
        <v>56</v>
      </c>
      <c r="P1313" s="34" t="e">
        <f>CONCATENATE([1]!Tabela_FREQUENCIA_05_01_12[[#This Row],[QUANTITATIVO]]," - ",[1]!Tabela_FREQUENCIA_05_01_12[[#This Row],[GERÊNCIA]])</f>
        <v>#REF!</v>
      </c>
      <c r="Q1313" s="40">
        <v>734</v>
      </c>
      <c r="R1313" s="40" t="s">
        <v>6258</v>
      </c>
      <c r="S1313" s="44">
        <v>44349815104</v>
      </c>
      <c r="T1313" s="45">
        <v>22295602</v>
      </c>
      <c r="U1313" s="46"/>
      <c r="V1313" s="42" t="s">
        <v>6259</v>
      </c>
      <c r="W1313" s="42" t="s">
        <v>693</v>
      </c>
      <c r="X1313" s="42" t="s">
        <v>64</v>
      </c>
      <c r="Y1313" s="47">
        <v>7161460</v>
      </c>
    </row>
    <row r="1314" spans="1:25" ht="75" x14ac:dyDescent="0.25">
      <c r="A1314" s="28">
        <v>7701860</v>
      </c>
      <c r="B1314" s="29" t="s">
        <v>66</v>
      </c>
      <c r="C1314" s="30" t="s">
        <v>6260</v>
      </c>
      <c r="D1314" s="29" t="s">
        <v>76</v>
      </c>
      <c r="E1314" s="31" t="s">
        <v>6261</v>
      </c>
      <c r="F1314" s="31" t="s">
        <v>89</v>
      </c>
      <c r="G1314" s="31" t="s">
        <v>502</v>
      </c>
      <c r="H1314" s="31" t="s">
        <v>502</v>
      </c>
      <c r="I1314" s="31" t="s">
        <v>59</v>
      </c>
      <c r="J1314" s="29" t="s">
        <v>43</v>
      </c>
      <c r="K1314" s="32">
        <v>19951</v>
      </c>
      <c r="L1314" s="32">
        <v>34305</v>
      </c>
      <c r="M1314" s="29">
        <v>30</v>
      </c>
      <c r="N1314" s="29" t="s">
        <v>508</v>
      </c>
      <c r="O1314" s="33" t="s">
        <v>89</v>
      </c>
      <c r="P1314" s="34" t="e">
        <f>CONCATENATE([1]!Tabela_FREQUENCIA_05_01_12[[#This Row],[QUANTITATIVO]]," - ",[1]!Tabela_FREQUENCIA_05_01_12[[#This Row],[GERÊNCIA]])</f>
        <v>#REF!</v>
      </c>
      <c r="Q1314" s="29">
        <v>388</v>
      </c>
      <c r="R1314" s="29" t="s">
        <v>6262</v>
      </c>
      <c r="S1314" s="35">
        <v>8488069804</v>
      </c>
      <c r="T1314" s="36">
        <v>24533032</v>
      </c>
      <c r="U1314" s="37">
        <v>987550713</v>
      </c>
      <c r="V1314" s="31" t="s">
        <v>6263</v>
      </c>
      <c r="W1314" s="31" t="s">
        <v>1707</v>
      </c>
      <c r="X1314" s="31" t="s">
        <v>64</v>
      </c>
      <c r="Y1314" s="38">
        <v>7093040</v>
      </c>
    </row>
    <row r="1315" spans="1:25" ht="120" x14ac:dyDescent="0.25">
      <c r="A1315" s="39">
        <v>3504633</v>
      </c>
      <c r="B1315" s="40" t="s">
        <v>52</v>
      </c>
      <c r="C1315" s="41" t="s">
        <v>6264</v>
      </c>
      <c r="D1315" s="40" t="s">
        <v>38</v>
      </c>
      <c r="E1315" s="42" t="s">
        <v>6265</v>
      </c>
      <c r="F1315" s="42" t="s">
        <v>103</v>
      </c>
      <c r="G1315" s="42" t="s">
        <v>136</v>
      </c>
      <c r="H1315" s="42" t="s">
        <v>124</v>
      </c>
      <c r="I1315" s="42" t="s">
        <v>115</v>
      </c>
      <c r="J1315" s="40" t="s">
        <v>137</v>
      </c>
      <c r="K1315" s="43">
        <v>19829</v>
      </c>
      <c r="L1315" s="43">
        <v>29710</v>
      </c>
      <c r="M1315" s="40">
        <v>30</v>
      </c>
      <c r="N1315" s="40" t="s">
        <v>60</v>
      </c>
      <c r="O1315" s="33" t="s">
        <v>103</v>
      </c>
      <c r="P1315" s="34" t="e">
        <f>CONCATENATE([1]!Tabela_FREQUENCIA_05_01_12[[#This Row],[QUANTITATIVO]]," - ",[1]!Tabela_FREQUENCIA_05_01_12[[#This Row],[GERÊNCIA]])</f>
        <v>#REF!</v>
      </c>
      <c r="Q1315" s="40">
        <v>405</v>
      </c>
      <c r="R1315" s="40" t="s">
        <v>6266</v>
      </c>
      <c r="S1315" s="44">
        <v>136507859</v>
      </c>
      <c r="T1315" s="45">
        <v>24681026</v>
      </c>
      <c r="U1315" s="46">
        <v>979765386</v>
      </c>
      <c r="V1315" s="42" t="s">
        <v>6267</v>
      </c>
      <c r="W1315" s="42" t="s">
        <v>156</v>
      </c>
      <c r="X1315" s="42" t="s">
        <v>64</v>
      </c>
      <c r="Y1315" s="47">
        <v>7051090</v>
      </c>
    </row>
    <row r="1316" spans="1:25" ht="75" x14ac:dyDescent="0.25">
      <c r="A1316" s="28">
        <v>8468989</v>
      </c>
      <c r="B1316" s="29" t="s">
        <v>66</v>
      </c>
      <c r="C1316" s="30" t="s">
        <v>6268</v>
      </c>
      <c r="D1316" s="29" t="s">
        <v>175</v>
      </c>
      <c r="E1316" s="31" t="s">
        <v>6269</v>
      </c>
      <c r="F1316" s="31" t="s">
        <v>220</v>
      </c>
      <c r="G1316" s="31" t="s">
        <v>6270</v>
      </c>
      <c r="H1316" s="31" t="s">
        <v>124</v>
      </c>
      <c r="I1316" s="31" t="s">
        <v>125</v>
      </c>
      <c r="J1316" s="29" t="s">
        <v>43</v>
      </c>
      <c r="K1316" s="32">
        <v>21746</v>
      </c>
      <c r="L1316" s="32">
        <v>40436</v>
      </c>
      <c r="M1316" s="29">
        <v>30</v>
      </c>
      <c r="N1316" s="29" t="s">
        <v>60</v>
      </c>
      <c r="O1316" s="33" t="s">
        <v>220</v>
      </c>
      <c r="P1316" s="34" t="e">
        <f>CONCATENATE([1]!Tabela_FREQUENCIA_05_01_12[[#This Row],[QUANTITATIVO]]," - ",[1]!Tabela_FREQUENCIA_05_01_12[[#This Row],[GERÊNCIA]])</f>
        <v>#REF!</v>
      </c>
      <c r="Q1316" s="29">
        <v>984</v>
      </c>
      <c r="R1316" s="29" t="s">
        <v>6271</v>
      </c>
      <c r="S1316" s="35">
        <v>2729587861</v>
      </c>
      <c r="T1316" s="36">
        <v>24402471</v>
      </c>
      <c r="U1316" s="37">
        <v>995080796</v>
      </c>
      <c r="V1316" s="31" t="s">
        <v>6272</v>
      </c>
      <c r="W1316" s="31" t="s">
        <v>524</v>
      </c>
      <c r="X1316" s="31" t="s">
        <v>64</v>
      </c>
      <c r="Y1316" s="38">
        <v>7061032</v>
      </c>
    </row>
    <row r="1317" spans="1:25" ht="90" x14ac:dyDescent="0.25">
      <c r="A1317" s="39">
        <v>7286340</v>
      </c>
      <c r="B1317" s="40" t="s">
        <v>66</v>
      </c>
      <c r="C1317" s="41" t="s">
        <v>6273</v>
      </c>
      <c r="D1317" s="40"/>
      <c r="E1317" s="42" t="s">
        <v>6274</v>
      </c>
      <c r="F1317" s="42" t="s">
        <v>56</v>
      </c>
      <c r="G1317" s="42" t="s">
        <v>393</v>
      </c>
      <c r="H1317" s="42" t="s">
        <v>393</v>
      </c>
      <c r="I1317" s="42" t="s">
        <v>69</v>
      </c>
      <c r="J1317" s="40" t="s">
        <v>43</v>
      </c>
      <c r="K1317" s="43">
        <v>22956</v>
      </c>
      <c r="L1317" s="43">
        <v>34505</v>
      </c>
      <c r="M1317" s="40">
        <v>40</v>
      </c>
      <c r="N1317" s="40" t="s">
        <v>93</v>
      </c>
      <c r="O1317" s="33" t="s">
        <v>56</v>
      </c>
      <c r="P1317" s="34" t="e">
        <f>CONCATENATE([1]!Tabela_FREQUENCIA_05_01_12[[#This Row],[QUANTITATIVO]]," - ",[1]!Tabela_FREQUENCIA_05_01_12[[#This Row],[GERÊNCIA]])</f>
        <v>#REF!</v>
      </c>
      <c r="Q1317" s="40">
        <v>648</v>
      </c>
      <c r="R1317" s="40" t="s">
        <v>6275</v>
      </c>
      <c r="S1317" s="44">
        <v>4194741889</v>
      </c>
      <c r="T1317" s="45">
        <v>24755455</v>
      </c>
      <c r="U1317" s="46">
        <v>984755455</v>
      </c>
      <c r="V1317" s="42" t="s">
        <v>6276</v>
      </c>
      <c r="W1317" s="42" t="s">
        <v>63</v>
      </c>
      <c r="X1317" s="42" t="s">
        <v>64</v>
      </c>
      <c r="Y1317" s="47">
        <v>7051090</v>
      </c>
    </row>
    <row r="1318" spans="1:25" ht="105" x14ac:dyDescent="0.25">
      <c r="A1318" s="58">
        <v>11417780</v>
      </c>
      <c r="B1318" s="49" t="s">
        <v>52</v>
      </c>
      <c r="C1318" s="50" t="s">
        <v>6277</v>
      </c>
      <c r="D1318" s="49" t="s">
        <v>38</v>
      </c>
      <c r="E1318" s="51" t="s">
        <v>6278</v>
      </c>
      <c r="F1318" s="51" t="s">
        <v>89</v>
      </c>
      <c r="G1318" s="51" t="s">
        <v>1628</v>
      </c>
      <c r="H1318" s="51" t="s">
        <v>1762</v>
      </c>
      <c r="I1318" s="51" t="s">
        <v>59</v>
      </c>
      <c r="J1318" s="49" t="s">
        <v>137</v>
      </c>
      <c r="K1318" s="52">
        <v>21864</v>
      </c>
      <c r="L1318" s="52">
        <v>36166</v>
      </c>
      <c r="M1318" s="49">
        <v>30</v>
      </c>
      <c r="N1318" s="49" t="s">
        <v>294</v>
      </c>
      <c r="O1318" s="51" t="s">
        <v>489</v>
      </c>
      <c r="P1318" s="53" t="e">
        <f>CONCATENATE([1]!Tabela_FREQUENCIA_05_01_12[[#This Row],[QUANTITATIVO]]," - ",[1]!Tabela_FREQUENCIA_05_01_12[[#This Row],[GERÊNCIA]])</f>
        <v>#REF!</v>
      </c>
      <c r="Q1318" s="49">
        <v>694</v>
      </c>
      <c r="R1318" s="49" t="s">
        <v>6279</v>
      </c>
      <c r="S1318" s="54">
        <v>1325994812</v>
      </c>
      <c r="T1318" s="55">
        <v>24973805</v>
      </c>
      <c r="U1318" s="56">
        <v>963333693</v>
      </c>
      <c r="V1318" s="51" t="s">
        <v>6280</v>
      </c>
      <c r="W1318" s="51" t="s">
        <v>1273</v>
      </c>
      <c r="X1318" s="51" t="s">
        <v>64</v>
      </c>
      <c r="Y1318" s="57">
        <v>7075040</v>
      </c>
    </row>
    <row r="1319" spans="1:25" ht="75" x14ac:dyDescent="0.25">
      <c r="A1319" s="39">
        <v>5796878</v>
      </c>
      <c r="B1319" s="40" t="s">
        <v>52</v>
      </c>
      <c r="C1319" s="41" t="s">
        <v>6281</v>
      </c>
      <c r="D1319" s="40" t="s">
        <v>52</v>
      </c>
      <c r="E1319" s="42" t="s">
        <v>6282</v>
      </c>
      <c r="F1319" s="42" t="s">
        <v>103</v>
      </c>
      <c r="G1319" s="42" t="s">
        <v>362</v>
      </c>
      <c r="H1319" s="42" t="s">
        <v>283</v>
      </c>
      <c r="I1319" s="42" t="s">
        <v>115</v>
      </c>
      <c r="J1319" s="40" t="s">
        <v>137</v>
      </c>
      <c r="K1319" s="43">
        <v>21069</v>
      </c>
      <c r="L1319" s="43">
        <v>37431</v>
      </c>
      <c r="M1319" s="40">
        <v>30</v>
      </c>
      <c r="N1319" s="40" t="s">
        <v>93</v>
      </c>
      <c r="O1319" s="33" t="s">
        <v>103</v>
      </c>
      <c r="P1319" s="34" t="e">
        <f>CONCATENATE([1]!Tabela_FREQUENCIA_05_01_12[[#This Row],[QUANTITATIVO]]," - ",[1]!Tabela_FREQUENCIA_05_01_12[[#This Row],[GERÊNCIA]])</f>
        <v>#REF!</v>
      </c>
      <c r="Q1319" s="40">
        <v>284</v>
      </c>
      <c r="R1319" s="40" t="s">
        <v>6283</v>
      </c>
      <c r="S1319" s="44">
        <v>5533367896</v>
      </c>
      <c r="T1319" s="45">
        <v>46575618</v>
      </c>
      <c r="U1319" s="46">
        <v>964095596</v>
      </c>
      <c r="V1319" s="42" t="s">
        <v>6284</v>
      </c>
      <c r="W1319" s="42" t="s">
        <v>4609</v>
      </c>
      <c r="X1319" s="42" t="s">
        <v>2305</v>
      </c>
      <c r="Y1319" s="47">
        <v>7500000</v>
      </c>
    </row>
    <row r="1320" spans="1:25" ht="75" x14ac:dyDescent="0.25">
      <c r="A1320" s="28">
        <v>16505104</v>
      </c>
      <c r="B1320" s="29" t="s">
        <v>52</v>
      </c>
      <c r="C1320" s="30" t="s">
        <v>6285</v>
      </c>
      <c r="D1320" s="29" t="s">
        <v>76</v>
      </c>
      <c r="E1320" s="31" t="s">
        <v>6286</v>
      </c>
      <c r="F1320" s="31" t="s">
        <v>98</v>
      </c>
      <c r="G1320" s="31" t="s">
        <v>136</v>
      </c>
      <c r="H1320" s="31" t="s">
        <v>136</v>
      </c>
      <c r="I1320" s="31" t="s">
        <v>115</v>
      </c>
      <c r="J1320" s="29" t="s">
        <v>43</v>
      </c>
      <c r="K1320" s="32">
        <v>33307</v>
      </c>
      <c r="L1320" s="32">
        <v>42016</v>
      </c>
      <c r="M1320" s="29">
        <v>30</v>
      </c>
      <c r="N1320" s="29" t="s">
        <v>93</v>
      </c>
      <c r="O1320" s="33" t="s">
        <v>98</v>
      </c>
      <c r="P1320" s="34" t="e">
        <f>CONCATENATE([1]!Tabela_FREQUENCIA_05_01_12[[#This Row],[QUANTITATIVO]]," - ",[1]!Tabela_FREQUENCIA_05_01_12[[#This Row],[GERÊNCIA]])</f>
        <v>#REF!</v>
      </c>
      <c r="Q1320" s="29">
        <v>878</v>
      </c>
      <c r="R1320" s="29" t="s">
        <v>6287</v>
      </c>
      <c r="S1320" s="35">
        <v>39528854877</v>
      </c>
      <c r="T1320" s="36">
        <v>24510298</v>
      </c>
      <c r="U1320" s="37">
        <v>987074523</v>
      </c>
      <c r="V1320" s="31" t="s">
        <v>6288</v>
      </c>
      <c r="W1320" s="31" t="s">
        <v>591</v>
      </c>
      <c r="X1320" s="31" t="s">
        <v>64</v>
      </c>
      <c r="Y1320" s="38">
        <v>7072010</v>
      </c>
    </row>
    <row r="1321" spans="1:25" ht="120" x14ac:dyDescent="0.25">
      <c r="A1321" s="59">
        <v>11136285</v>
      </c>
      <c r="B1321" s="60" t="s">
        <v>66</v>
      </c>
      <c r="C1321" s="61" t="s">
        <v>6289</v>
      </c>
      <c r="D1321" s="60" t="s">
        <v>66</v>
      </c>
      <c r="E1321" s="62" t="s">
        <v>6290</v>
      </c>
      <c r="F1321" s="62" t="s">
        <v>89</v>
      </c>
      <c r="G1321" s="62" t="s">
        <v>171</v>
      </c>
      <c r="H1321" s="62" t="s">
        <v>171</v>
      </c>
      <c r="I1321" s="62" t="s">
        <v>80</v>
      </c>
      <c r="J1321" s="60" t="s">
        <v>43</v>
      </c>
      <c r="K1321" s="63">
        <v>20620</v>
      </c>
      <c r="L1321" s="63">
        <v>35819</v>
      </c>
      <c r="M1321" s="60">
        <v>30</v>
      </c>
      <c r="N1321" s="60" t="s">
        <v>93</v>
      </c>
      <c r="O1321" s="62" t="s">
        <v>426</v>
      </c>
      <c r="P1321" s="64" t="e">
        <f>CONCATENATE([1]!Tabela_FREQUENCIA_05_01_12[[#This Row],[QUANTITATIVO]]," - ",[1]!Tabela_FREQUENCIA_05_01_12[[#This Row],[GERÊNCIA]])</f>
        <v>#REF!</v>
      </c>
      <c r="Q1321" s="60">
        <v>1164</v>
      </c>
      <c r="R1321" s="60" t="s">
        <v>6291</v>
      </c>
      <c r="S1321" s="65">
        <v>21043680659</v>
      </c>
      <c r="T1321" s="66">
        <v>24386299</v>
      </c>
      <c r="U1321" s="67">
        <v>968728523</v>
      </c>
      <c r="V1321" s="62" t="s">
        <v>6292</v>
      </c>
      <c r="W1321" s="62" t="s">
        <v>6293</v>
      </c>
      <c r="X1321" s="62" t="s">
        <v>64</v>
      </c>
      <c r="Y1321" s="68">
        <v>7176170</v>
      </c>
    </row>
    <row r="1322" spans="1:25" ht="105" x14ac:dyDescent="0.25">
      <c r="A1322" s="59">
        <v>10372015</v>
      </c>
      <c r="B1322" s="60" t="s">
        <v>66</v>
      </c>
      <c r="C1322" s="61" t="s">
        <v>6294</v>
      </c>
      <c r="D1322" s="60">
        <v>4</v>
      </c>
      <c r="E1322" s="62" t="s">
        <v>6295</v>
      </c>
      <c r="F1322" s="62" t="s">
        <v>89</v>
      </c>
      <c r="G1322" s="62" t="s">
        <v>6296</v>
      </c>
      <c r="H1322" s="62" t="s">
        <v>1762</v>
      </c>
      <c r="I1322" s="62" t="s">
        <v>59</v>
      </c>
      <c r="J1322" s="60" t="s">
        <v>43</v>
      </c>
      <c r="K1322" s="63">
        <v>21606</v>
      </c>
      <c r="L1322" s="63">
        <v>36025</v>
      </c>
      <c r="M1322" s="60">
        <v>30</v>
      </c>
      <c r="N1322" s="60" t="s">
        <v>81</v>
      </c>
      <c r="O1322" s="62" t="s">
        <v>426</v>
      </c>
      <c r="P1322" s="64" t="e">
        <f>CONCATENATE([1]!Tabela_FREQUENCIA_05_01_12[[#This Row],[QUANTITATIVO]]," - ",[1]!Tabela_FREQUENCIA_05_01_12[[#This Row],[GERÊNCIA]])</f>
        <v>#REF!</v>
      </c>
      <c r="Q1322" s="60">
        <v>241</v>
      </c>
      <c r="R1322" s="60" t="s">
        <v>6297</v>
      </c>
      <c r="S1322" s="65">
        <v>17903039822</v>
      </c>
      <c r="T1322" s="66">
        <v>23584562</v>
      </c>
      <c r="U1322" s="67">
        <v>998899185</v>
      </c>
      <c r="V1322" s="62" t="s">
        <v>6298</v>
      </c>
      <c r="W1322" s="62" t="s">
        <v>499</v>
      </c>
      <c r="X1322" s="62" t="s">
        <v>64</v>
      </c>
      <c r="Y1322" s="68">
        <v>7053080</v>
      </c>
    </row>
    <row r="1323" spans="1:25" ht="135" x14ac:dyDescent="0.25">
      <c r="A1323" s="59">
        <v>9419445</v>
      </c>
      <c r="B1323" s="60" t="s">
        <v>52</v>
      </c>
      <c r="C1323" s="61" t="s">
        <v>6299</v>
      </c>
      <c r="D1323" s="60" t="s">
        <v>121</v>
      </c>
      <c r="E1323" s="62" t="s">
        <v>6300</v>
      </c>
      <c r="F1323" s="62" t="s">
        <v>56</v>
      </c>
      <c r="G1323" s="62" t="s">
        <v>1343</v>
      </c>
      <c r="H1323" s="62" t="s">
        <v>671</v>
      </c>
      <c r="I1323" s="62" t="s">
        <v>672</v>
      </c>
      <c r="J1323" s="60" t="s">
        <v>43</v>
      </c>
      <c r="K1323" s="63">
        <v>20304</v>
      </c>
      <c r="L1323" s="63">
        <v>34487</v>
      </c>
      <c r="M1323" s="60">
        <v>30</v>
      </c>
      <c r="N1323" s="60" t="s">
        <v>545</v>
      </c>
      <c r="O1323" s="62" t="s">
        <v>3000</v>
      </c>
      <c r="P1323" s="64" t="e">
        <f>CONCATENATE([1]!Tabela_FREQUENCIA_05_01_12[[#This Row],[QUANTITATIVO]]," - ",[1]!Tabela_FREQUENCIA_05_01_12[[#This Row],[GERÊNCIA]])</f>
        <v>#REF!</v>
      </c>
      <c r="Q1323" s="60">
        <v>216</v>
      </c>
      <c r="R1323" s="60" t="s">
        <v>6301</v>
      </c>
      <c r="S1323" s="65">
        <v>91588693872</v>
      </c>
      <c r="T1323" s="66">
        <v>22891025</v>
      </c>
      <c r="U1323" s="67">
        <v>984233376</v>
      </c>
      <c r="V1323" s="62" t="s">
        <v>6302</v>
      </c>
      <c r="W1323" s="62" t="s">
        <v>1141</v>
      </c>
      <c r="X1323" s="62" t="s">
        <v>142</v>
      </c>
      <c r="Y1323" s="68">
        <v>3701010</v>
      </c>
    </row>
    <row r="1324" spans="1:25" ht="105" x14ac:dyDescent="0.25">
      <c r="A1324" s="28">
        <v>16504811</v>
      </c>
      <c r="B1324" s="29" t="s">
        <v>52</v>
      </c>
      <c r="C1324" s="30">
        <v>43789894</v>
      </c>
      <c r="D1324" s="29" t="s">
        <v>36</v>
      </c>
      <c r="E1324" s="31" t="s">
        <v>6303</v>
      </c>
      <c r="F1324" s="31" t="s">
        <v>220</v>
      </c>
      <c r="G1324" s="31" t="s">
        <v>124</v>
      </c>
      <c r="H1324" s="31" t="s">
        <v>171</v>
      </c>
      <c r="I1324" s="31" t="s">
        <v>80</v>
      </c>
      <c r="J1324" s="29" t="s">
        <v>43</v>
      </c>
      <c r="K1324" s="32">
        <v>34373</v>
      </c>
      <c r="L1324" s="32">
        <v>41996</v>
      </c>
      <c r="M1324" s="29">
        <v>30</v>
      </c>
      <c r="N1324" s="29" t="s">
        <v>93</v>
      </c>
      <c r="O1324" s="33" t="s">
        <v>220</v>
      </c>
      <c r="P1324" s="34" t="e">
        <f>CONCATENATE([1]!Tabela_FREQUENCIA_05_01_12[[#This Row],[QUANTITATIVO]]," - ",[1]!Tabela_FREQUENCIA_05_01_12[[#This Row],[GERÊNCIA]])</f>
        <v>#REF!</v>
      </c>
      <c r="Q1324" s="29">
        <v>508</v>
      </c>
      <c r="R1324" s="29" t="s">
        <v>6304</v>
      </c>
      <c r="S1324" s="35">
        <v>41375292803</v>
      </c>
      <c r="T1324" s="36">
        <v>24322378</v>
      </c>
      <c r="U1324" s="37">
        <v>954915874</v>
      </c>
      <c r="V1324" s="31" t="s">
        <v>6305</v>
      </c>
      <c r="W1324" s="31" t="s">
        <v>164</v>
      </c>
      <c r="X1324" s="31" t="s">
        <v>64</v>
      </c>
      <c r="Y1324" s="38">
        <v>7171100</v>
      </c>
    </row>
    <row r="1325" spans="1:25" ht="105" x14ac:dyDescent="0.25">
      <c r="A1325" s="39">
        <v>15104758</v>
      </c>
      <c r="B1325" s="40" t="s">
        <v>66</v>
      </c>
      <c r="C1325" s="41" t="s">
        <v>6306</v>
      </c>
      <c r="D1325" s="40" t="s">
        <v>49</v>
      </c>
      <c r="E1325" s="42" t="s">
        <v>6307</v>
      </c>
      <c r="F1325" s="42" t="s">
        <v>268</v>
      </c>
      <c r="G1325" s="42" t="s">
        <v>944</v>
      </c>
      <c r="H1325" s="42" t="s">
        <v>945</v>
      </c>
      <c r="I1325" s="42" t="s">
        <v>92</v>
      </c>
      <c r="J1325" s="40" t="s">
        <v>43</v>
      </c>
      <c r="K1325" s="43">
        <v>29392</v>
      </c>
      <c r="L1325" s="43">
        <v>41214</v>
      </c>
      <c r="M1325" s="40">
        <v>20</v>
      </c>
      <c r="N1325" s="40" t="s">
        <v>44</v>
      </c>
      <c r="O1325" s="33" t="s">
        <v>268</v>
      </c>
      <c r="P1325" s="34" t="e">
        <f>CONCATENATE([1]!Tabela_FREQUENCIA_05_01_12[[#This Row],[QUANTITATIVO]]," - ",[1]!Tabela_FREQUENCIA_05_01_12[[#This Row],[GERÊNCIA]])</f>
        <v>#REF!</v>
      </c>
      <c r="Q1325" s="40">
        <v>1166</v>
      </c>
      <c r="R1325" s="40" t="s">
        <v>6308</v>
      </c>
      <c r="S1325" s="44">
        <v>28163536802</v>
      </c>
      <c r="T1325" s="45">
        <v>30819465</v>
      </c>
      <c r="U1325" s="46">
        <v>981837707</v>
      </c>
      <c r="V1325" s="42" t="s">
        <v>6309</v>
      </c>
      <c r="W1325" s="42" t="s">
        <v>2536</v>
      </c>
      <c r="X1325" s="42" t="s">
        <v>142</v>
      </c>
      <c r="Y1325" s="47">
        <v>1415008</v>
      </c>
    </row>
    <row r="1326" spans="1:25" ht="120" x14ac:dyDescent="0.25">
      <c r="A1326" s="98">
        <v>14394558</v>
      </c>
      <c r="B1326" s="99" t="s">
        <v>36</v>
      </c>
      <c r="C1326" s="100" t="s">
        <v>6310</v>
      </c>
      <c r="D1326" s="99" t="s">
        <v>806</v>
      </c>
      <c r="E1326" s="101" t="s">
        <v>6311</v>
      </c>
      <c r="F1326" s="101" t="s">
        <v>268</v>
      </c>
      <c r="G1326" s="31" t="s">
        <v>114</v>
      </c>
      <c r="H1326" s="31" t="s">
        <v>114</v>
      </c>
      <c r="I1326" s="101" t="s">
        <v>115</v>
      </c>
      <c r="J1326" s="99" t="s">
        <v>43</v>
      </c>
      <c r="K1326" s="32">
        <v>27475</v>
      </c>
      <c r="L1326" s="32">
        <v>41043</v>
      </c>
      <c r="M1326" s="99">
        <v>20</v>
      </c>
      <c r="N1326" s="99" t="s">
        <v>6312</v>
      </c>
      <c r="O1326" s="94" t="s">
        <v>268</v>
      </c>
      <c r="P1326" s="95" t="e">
        <f>CONCATENATE([1]!Tabela_FREQUENCIA_05_01_12[[#This Row],[QUANTITATIVO]]," - ",[1]!Tabela_FREQUENCIA_05_01_12[[#This Row],[GERÊNCIA]])</f>
        <v>#REF!</v>
      </c>
      <c r="Q1326" s="29">
        <v>372</v>
      </c>
      <c r="R1326" s="29" t="s">
        <v>6313</v>
      </c>
      <c r="S1326" s="35">
        <v>85144223672</v>
      </c>
      <c r="T1326" s="36">
        <v>24512178</v>
      </c>
      <c r="U1326" s="37">
        <v>982025970</v>
      </c>
      <c r="V1326" s="31" t="s">
        <v>6314</v>
      </c>
      <c r="W1326" s="31" t="s">
        <v>1096</v>
      </c>
      <c r="X1326" s="31" t="s">
        <v>142</v>
      </c>
      <c r="Y1326" s="38">
        <v>2402600</v>
      </c>
    </row>
    <row r="1327" spans="1:25" ht="105" x14ac:dyDescent="0.25">
      <c r="A1327" s="103">
        <v>4602638</v>
      </c>
      <c r="B1327" s="104" t="s">
        <v>52</v>
      </c>
      <c r="C1327" s="105" t="s">
        <v>6315</v>
      </c>
      <c r="D1327" s="104"/>
      <c r="E1327" s="106" t="s">
        <v>6316</v>
      </c>
      <c r="F1327" s="106" t="s">
        <v>197</v>
      </c>
      <c r="G1327" s="106"/>
      <c r="H1327" s="106"/>
      <c r="I1327" s="106" t="s">
        <v>895</v>
      </c>
      <c r="J1327" s="104" t="s">
        <v>43</v>
      </c>
      <c r="K1327" s="107">
        <v>19534</v>
      </c>
      <c r="L1327" s="107">
        <v>31049</v>
      </c>
      <c r="M1327" s="104">
        <v>20</v>
      </c>
      <c r="N1327" s="104"/>
      <c r="O1327" s="106" t="s">
        <v>6317</v>
      </c>
      <c r="P1327" s="108" t="e">
        <f>CONCATENATE([1]!Tabela_FREQUENCIA_05_01_12[[#This Row],[QUANTITATIVO]]," - ",[1]!Tabela_FREQUENCIA_05_01_12[[#This Row],[GERÊNCIA]])</f>
        <v>#REF!</v>
      </c>
      <c r="Q1327" s="104">
        <v>338</v>
      </c>
      <c r="R1327" s="104" t="s">
        <v>6318</v>
      </c>
      <c r="S1327" s="109">
        <v>66964695834</v>
      </c>
      <c r="T1327" s="110"/>
      <c r="U1327" s="111">
        <v>999335692</v>
      </c>
      <c r="V1327" s="106" t="s">
        <v>6319</v>
      </c>
      <c r="W1327" s="106" t="s">
        <v>347</v>
      </c>
      <c r="X1327" s="106" t="s">
        <v>142</v>
      </c>
      <c r="Y1327" s="112">
        <v>5406000</v>
      </c>
    </row>
    <row r="1328" spans="1:25" ht="120" x14ac:dyDescent="0.25">
      <c r="A1328" s="59">
        <v>13416492</v>
      </c>
      <c r="B1328" s="60" t="s">
        <v>66</v>
      </c>
      <c r="C1328" s="61" t="s">
        <v>6320</v>
      </c>
      <c r="D1328" s="60" t="s">
        <v>175</v>
      </c>
      <c r="E1328" s="62" t="s">
        <v>6321</v>
      </c>
      <c r="F1328" s="62" t="s">
        <v>89</v>
      </c>
      <c r="G1328" s="62"/>
      <c r="H1328" s="62" t="s">
        <v>124</v>
      </c>
      <c r="I1328" s="62" t="s">
        <v>80</v>
      </c>
      <c r="J1328" s="60" t="s">
        <v>137</v>
      </c>
      <c r="K1328" s="63">
        <v>29790</v>
      </c>
      <c r="L1328" s="63">
        <v>39426</v>
      </c>
      <c r="M1328" s="60">
        <v>30</v>
      </c>
      <c r="N1328" s="60" t="s">
        <v>93</v>
      </c>
      <c r="O1328" s="62" t="s">
        <v>426</v>
      </c>
      <c r="P1328" s="64" t="e">
        <f>CONCATENATE([1]!Tabela_FREQUENCIA_05_01_12[[#This Row],[QUANTITATIVO]]," - ",[1]!Tabela_FREQUENCIA_05_01_12[[#This Row],[GERÊNCIA]])</f>
        <v>#REF!</v>
      </c>
      <c r="Q1328" s="60">
        <v>761</v>
      </c>
      <c r="R1328" s="60" t="s">
        <v>6322</v>
      </c>
      <c r="S1328" s="65">
        <v>29815101854</v>
      </c>
      <c r="T1328" s="66">
        <v>26942419</v>
      </c>
      <c r="U1328" s="67">
        <v>997320361</v>
      </c>
      <c r="V1328" s="62" t="s">
        <v>6323</v>
      </c>
      <c r="W1328" s="62" t="s">
        <v>6324</v>
      </c>
      <c r="X1328" s="62" t="s">
        <v>142</v>
      </c>
      <c r="Y1328" s="68">
        <v>3020030</v>
      </c>
    </row>
    <row r="1329" spans="1:25" ht="75" x14ac:dyDescent="0.25">
      <c r="A1329" s="39">
        <v>11595668</v>
      </c>
      <c r="B1329" s="40" t="s">
        <v>175</v>
      </c>
      <c r="C1329" s="41" t="s">
        <v>6325</v>
      </c>
      <c r="D1329" s="40" t="s">
        <v>38</v>
      </c>
      <c r="E1329" s="42" t="s">
        <v>6326</v>
      </c>
      <c r="F1329" s="42" t="s">
        <v>268</v>
      </c>
      <c r="G1329" s="42" t="s">
        <v>198</v>
      </c>
      <c r="H1329" s="42" t="s">
        <v>864</v>
      </c>
      <c r="I1329" s="42" t="s">
        <v>92</v>
      </c>
      <c r="J1329" s="40" t="s">
        <v>43</v>
      </c>
      <c r="K1329" s="43">
        <v>27526</v>
      </c>
      <c r="L1329" s="43">
        <v>37271</v>
      </c>
      <c r="M1329" s="40">
        <v>20</v>
      </c>
      <c r="N1329" s="40" t="s">
        <v>6327</v>
      </c>
      <c r="O1329" s="33" t="s">
        <v>268</v>
      </c>
      <c r="P1329" s="34" t="e">
        <f>CONCATENATE([1]!Tabela_FREQUENCIA_05_01_12[[#This Row],[QUANTITATIVO]]," - ",[1]!Tabela_FREQUENCIA_05_01_12[[#This Row],[GERÊNCIA]])</f>
        <v>#REF!</v>
      </c>
      <c r="Q1329" s="40">
        <v>201</v>
      </c>
      <c r="R1329" s="40" t="s">
        <v>6328</v>
      </c>
      <c r="S1329" s="44">
        <v>24636424832</v>
      </c>
      <c r="T1329" s="45">
        <v>43861216</v>
      </c>
      <c r="U1329" s="46">
        <v>996028678</v>
      </c>
      <c r="V1329" s="42" t="s">
        <v>6329</v>
      </c>
      <c r="W1329" s="42" t="s">
        <v>1540</v>
      </c>
      <c r="X1329" s="42" t="s">
        <v>64</v>
      </c>
      <c r="Y1329" s="47">
        <v>7023030</v>
      </c>
    </row>
    <row r="1330" spans="1:25" ht="105" x14ac:dyDescent="0.25">
      <c r="A1330" s="28">
        <v>15166752</v>
      </c>
      <c r="B1330" s="29" t="s">
        <v>52</v>
      </c>
      <c r="C1330" s="30" t="s">
        <v>6330</v>
      </c>
      <c r="D1330" s="29" t="s">
        <v>52</v>
      </c>
      <c r="E1330" s="31" t="s">
        <v>6331</v>
      </c>
      <c r="F1330" s="31" t="s">
        <v>220</v>
      </c>
      <c r="G1330" s="31" t="s">
        <v>221</v>
      </c>
      <c r="H1330" s="31" t="s">
        <v>222</v>
      </c>
      <c r="I1330" s="31" t="s">
        <v>223</v>
      </c>
      <c r="J1330" s="29" t="s">
        <v>43</v>
      </c>
      <c r="K1330" s="32">
        <v>33630</v>
      </c>
      <c r="L1330" s="32">
        <v>40777</v>
      </c>
      <c r="M1330" s="29">
        <v>30</v>
      </c>
      <c r="N1330" s="29" t="s">
        <v>2139</v>
      </c>
      <c r="O1330" s="33" t="s">
        <v>220</v>
      </c>
      <c r="P1330" s="34" t="e">
        <f>CONCATENATE([1]!Tabela_FREQUENCIA_05_01_12[[#This Row],[QUANTITATIVO]]," - ",[1]!Tabela_FREQUENCIA_05_01_12[[#This Row],[GERÊNCIA]])</f>
        <v>#REF!</v>
      </c>
      <c r="Q1330" s="29">
        <v>3</v>
      </c>
      <c r="R1330" s="29" t="s">
        <v>6332</v>
      </c>
      <c r="S1330" s="35">
        <v>39818006801</v>
      </c>
      <c r="T1330" s="36">
        <v>22793151</v>
      </c>
      <c r="U1330" s="37">
        <v>992172843</v>
      </c>
      <c r="V1330" s="31" t="s">
        <v>6333</v>
      </c>
      <c r="W1330" s="31" t="s">
        <v>2021</v>
      </c>
      <c r="X1330" s="31" t="s">
        <v>64</v>
      </c>
      <c r="Y1330" s="38">
        <v>7144170</v>
      </c>
    </row>
    <row r="1331" spans="1:25" ht="90" x14ac:dyDescent="0.25">
      <c r="A1331" s="39">
        <v>10562709</v>
      </c>
      <c r="B1331" s="40" t="s">
        <v>38</v>
      </c>
      <c r="C1331" s="41" t="s">
        <v>6334</v>
      </c>
      <c r="D1331" s="40" t="s">
        <v>206</v>
      </c>
      <c r="E1331" s="42" t="s">
        <v>6335</v>
      </c>
      <c r="F1331" s="42" t="s">
        <v>89</v>
      </c>
      <c r="G1331" s="42" t="s">
        <v>171</v>
      </c>
      <c r="H1331" s="42" t="s">
        <v>171</v>
      </c>
      <c r="I1331" s="42" t="s">
        <v>80</v>
      </c>
      <c r="J1331" s="40" t="s">
        <v>137</v>
      </c>
      <c r="K1331" s="43">
        <v>24059</v>
      </c>
      <c r="L1331" s="43">
        <v>37077</v>
      </c>
      <c r="M1331" s="40">
        <v>30</v>
      </c>
      <c r="N1331" s="40" t="s">
        <v>294</v>
      </c>
      <c r="O1331" s="33" t="s">
        <v>89</v>
      </c>
      <c r="P1331" s="34" t="e">
        <f>CONCATENATE([1]!Tabela_FREQUENCIA_05_01_12[[#This Row],[QUANTITATIVO]]," - ",[1]!Tabela_FREQUENCIA_05_01_12[[#This Row],[GERÊNCIA]])</f>
        <v>#REF!</v>
      </c>
      <c r="Q1331" s="40">
        <v>873</v>
      </c>
      <c r="R1331" s="40" t="s">
        <v>6336</v>
      </c>
      <c r="S1331" s="44">
        <v>12518893873</v>
      </c>
      <c r="T1331" s="45">
        <v>25864849</v>
      </c>
      <c r="U1331" s="46">
        <v>954395401</v>
      </c>
      <c r="V1331" s="42" t="s">
        <v>6337</v>
      </c>
      <c r="W1331" s="42" t="s">
        <v>1580</v>
      </c>
      <c r="X1331" s="42" t="s">
        <v>142</v>
      </c>
      <c r="Y1331" s="47">
        <v>8180370</v>
      </c>
    </row>
    <row r="1332" spans="1:25" ht="90" x14ac:dyDescent="0.25">
      <c r="A1332" s="28">
        <v>7296927</v>
      </c>
      <c r="B1332" s="29" t="s">
        <v>66</v>
      </c>
      <c r="C1332" s="30" t="s">
        <v>6338</v>
      </c>
      <c r="D1332" s="29"/>
      <c r="E1332" s="31" t="s">
        <v>6339</v>
      </c>
      <c r="F1332" s="31" t="s">
        <v>330</v>
      </c>
      <c r="G1332" s="31" t="s">
        <v>376</v>
      </c>
      <c r="H1332" s="31" t="s">
        <v>283</v>
      </c>
      <c r="I1332" s="31" t="s">
        <v>115</v>
      </c>
      <c r="J1332" s="29" t="s">
        <v>43</v>
      </c>
      <c r="K1332" s="32">
        <v>20034</v>
      </c>
      <c r="L1332" s="32">
        <v>34310</v>
      </c>
      <c r="M1332" s="29">
        <v>20</v>
      </c>
      <c r="N1332" s="29" t="s">
        <v>6340</v>
      </c>
      <c r="O1332" s="33" t="s">
        <v>330</v>
      </c>
      <c r="P1332" s="34" t="e">
        <f>CONCATENATE([1]!Tabela_FREQUENCIA_05_01_12[[#This Row],[QUANTITATIVO]]," - ",[1]!Tabela_FREQUENCIA_05_01_12[[#This Row],[GERÊNCIA]])</f>
        <v>#REF!</v>
      </c>
      <c r="Q1332" s="29">
        <v>380</v>
      </c>
      <c r="R1332" s="29" t="s">
        <v>6341</v>
      </c>
      <c r="S1332" s="35">
        <v>12309532487</v>
      </c>
      <c r="T1332" s="36">
        <v>24405786</v>
      </c>
      <c r="U1332" s="37">
        <v>964536850</v>
      </c>
      <c r="V1332" s="31" t="s">
        <v>6342</v>
      </c>
      <c r="W1332" s="31" t="s">
        <v>156</v>
      </c>
      <c r="X1332" s="31" t="s">
        <v>64</v>
      </c>
      <c r="Y1332" s="38">
        <v>7051080</v>
      </c>
    </row>
    <row r="1333" spans="1:25" ht="75" x14ac:dyDescent="0.25">
      <c r="A1333" s="39">
        <v>3108156</v>
      </c>
      <c r="B1333" s="40" t="s">
        <v>36</v>
      </c>
      <c r="C1333" s="41" t="s">
        <v>6343</v>
      </c>
      <c r="D1333" s="40" t="s">
        <v>52</v>
      </c>
      <c r="E1333" s="42" t="s">
        <v>6344</v>
      </c>
      <c r="F1333" s="42" t="s">
        <v>268</v>
      </c>
      <c r="G1333" s="42" t="s">
        <v>1010</v>
      </c>
      <c r="H1333" s="42" t="s">
        <v>1010</v>
      </c>
      <c r="I1333" s="42" t="s">
        <v>59</v>
      </c>
      <c r="J1333" s="40" t="s">
        <v>43</v>
      </c>
      <c r="K1333" s="43">
        <v>22714</v>
      </c>
      <c r="L1333" s="43">
        <v>38278</v>
      </c>
      <c r="M1333" s="40">
        <v>20</v>
      </c>
      <c r="N1333" s="40" t="s">
        <v>2289</v>
      </c>
      <c r="O1333" s="33" t="s">
        <v>268</v>
      </c>
      <c r="P1333" s="34" t="e">
        <f>CONCATENATE([1]!Tabela_FREQUENCIA_05_01_12[[#This Row],[QUANTITATIVO]]," - ",[1]!Tabela_FREQUENCIA_05_01_12[[#This Row],[GERÊNCIA]])</f>
        <v>#REF!</v>
      </c>
      <c r="Q1333" s="40">
        <v>498</v>
      </c>
      <c r="R1333" s="40" t="s">
        <v>6345</v>
      </c>
      <c r="S1333" s="44">
        <v>2310389846</v>
      </c>
      <c r="T1333" s="45"/>
      <c r="U1333" s="46">
        <v>999336586</v>
      </c>
      <c r="V1333" s="42" t="s">
        <v>6346</v>
      </c>
      <c r="W1333" s="42" t="s">
        <v>768</v>
      </c>
      <c r="X1333" s="42" t="s">
        <v>142</v>
      </c>
      <c r="Y1333" s="47">
        <v>3086030</v>
      </c>
    </row>
    <row r="1334" spans="1:25" ht="90" x14ac:dyDescent="0.25">
      <c r="A1334" s="28">
        <v>12006221</v>
      </c>
      <c r="B1334" s="29" t="s">
        <v>66</v>
      </c>
      <c r="C1334" s="30" t="s">
        <v>6347</v>
      </c>
      <c r="D1334" s="29" t="s">
        <v>66</v>
      </c>
      <c r="E1334" s="31" t="s">
        <v>6348</v>
      </c>
      <c r="F1334" s="31" t="s">
        <v>3242</v>
      </c>
      <c r="G1334" s="31" t="s">
        <v>5262</v>
      </c>
      <c r="H1334" s="31" t="s">
        <v>6349</v>
      </c>
      <c r="I1334" s="31" t="s">
        <v>125</v>
      </c>
      <c r="J1334" s="29" t="s">
        <v>137</v>
      </c>
      <c r="K1334" s="32">
        <v>28270</v>
      </c>
      <c r="L1334" s="32">
        <v>37008</v>
      </c>
      <c r="M1334" s="29">
        <v>30</v>
      </c>
      <c r="N1334" s="29" t="s">
        <v>478</v>
      </c>
      <c r="O1334" s="33" t="s">
        <v>229</v>
      </c>
      <c r="P1334" s="34" t="e">
        <f>CONCATENATE([1]!Tabela_FREQUENCIA_05_01_12[[#This Row],[QUANTITATIVO]]," - ",[1]!Tabela_FREQUENCIA_05_01_12[[#This Row],[GERÊNCIA]])</f>
        <v>#REF!</v>
      </c>
      <c r="Q1334" s="29">
        <v>877</v>
      </c>
      <c r="R1334" s="29" t="s">
        <v>6350</v>
      </c>
      <c r="S1334" s="35">
        <v>26736863805</v>
      </c>
      <c r="T1334" s="36">
        <v>24865593</v>
      </c>
      <c r="U1334" s="37">
        <v>992018376</v>
      </c>
      <c r="V1334" s="31" t="s">
        <v>6351</v>
      </c>
      <c r="W1334" s="31" t="s">
        <v>2268</v>
      </c>
      <c r="X1334" s="31" t="s">
        <v>2268</v>
      </c>
      <c r="Y1334" s="38">
        <v>7244240</v>
      </c>
    </row>
    <row r="1335" spans="1:25" ht="120" x14ac:dyDescent="0.25">
      <c r="A1335" s="39">
        <v>7247382</v>
      </c>
      <c r="B1335" s="40" t="s">
        <v>52</v>
      </c>
      <c r="C1335" s="41" t="s">
        <v>6352</v>
      </c>
      <c r="D1335" s="40"/>
      <c r="E1335" s="42" t="s">
        <v>6353</v>
      </c>
      <c r="F1335" s="42" t="s">
        <v>316</v>
      </c>
      <c r="G1335" s="42" t="s">
        <v>6354</v>
      </c>
      <c r="H1335" s="42" t="s">
        <v>1293</v>
      </c>
      <c r="I1335" s="42" t="s">
        <v>59</v>
      </c>
      <c r="J1335" s="40" t="s">
        <v>106</v>
      </c>
      <c r="K1335" s="43">
        <v>20333</v>
      </c>
      <c r="L1335" s="43">
        <v>32108</v>
      </c>
      <c r="M1335" s="40">
        <v>30</v>
      </c>
      <c r="N1335" s="40" t="s">
        <v>6355</v>
      </c>
      <c r="O1335" s="33" t="s">
        <v>1594</v>
      </c>
      <c r="P1335" s="34" t="e">
        <f>CONCATENATE([1]!Tabela_FREQUENCIA_05_01_12[[#This Row],[QUANTITATIVO]]," - ",[1]!Tabela_FREQUENCIA_05_01_12[[#This Row],[GERÊNCIA]])</f>
        <v>#REF!</v>
      </c>
      <c r="Q1335" s="40">
        <v>32</v>
      </c>
      <c r="R1335" s="40" t="s">
        <v>6356</v>
      </c>
      <c r="S1335" s="44">
        <v>3438631890</v>
      </c>
      <c r="T1335" s="45">
        <v>29818999</v>
      </c>
      <c r="U1335" s="46">
        <v>982490016</v>
      </c>
      <c r="V1335" s="42" t="s">
        <v>6357</v>
      </c>
      <c r="W1335" s="42" t="s">
        <v>1017</v>
      </c>
      <c r="X1335" s="42" t="s">
        <v>142</v>
      </c>
      <c r="Y1335" s="47">
        <v>2254000</v>
      </c>
    </row>
    <row r="1336" spans="1:25" ht="60" x14ac:dyDescent="0.25">
      <c r="A1336" s="98">
        <v>9117726</v>
      </c>
      <c r="B1336" s="99" t="s">
        <v>52</v>
      </c>
      <c r="C1336" s="100" t="s">
        <v>6358</v>
      </c>
      <c r="D1336" s="99"/>
      <c r="E1336" s="101" t="s">
        <v>6359</v>
      </c>
      <c r="F1336" s="101" t="s">
        <v>40</v>
      </c>
      <c r="G1336" s="31" t="s">
        <v>184</v>
      </c>
      <c r="H1336" s="31" t="s">
        <v>114</v>
      </c>
      <c r="I1336" s="101" t="s">
        <v>115</v>
      </c>
      <c r="J1336" s="99" t="s">
        <v>106</v>
      </c>
      <c r="K1336" s="32">
        <v>21286</v>
      </c>
      <c r="L1336" s="32">
        <v>34299</v>
      </c>
      <c r="M1336" s="99">
        <v>24</v>
      </c>
      <c r="N1336" s="99" t="s">
        <v>3546</v>
      </c>
      <c r="O1336" s="94" t="s">
        <v>40</v>
      </c>
      <c r="P1336" s="95" t="e">
        <f>CONCATENATE([1]!Tabela_FREQUENCIA_05_01_12[[#This Row],[QUANTITATIVO]]," - ",[1]!Tabela_FREQUENCIA_05_01_12[[#This Row],[GERÊNCIA]])</f>
        <v>#REF!</v>
      </c>
      <c r="Q1336" s="29">
        <v>357</v>
      </c>
      <c r="R1336" s="29" t="s">
        <v>6360</v>
      </c>
      <c r="S1336" s="35">
        <v>6526351808</v>
      </c>
      <c r="T1336" s="36">
        <v>32881046</v>
      </c>
      <c r="U1336" s="37">
        <v>993285510</v>
      </c>
      <c r="V1336" s="31" t="s">
        <v>6361</v>
      </c>
      <c r="W1336" s="31" t="s">
        <v>468</v>
      </c>
      <c r="X1336" s="31" t="s">
        <v>142</v>
      </c>
      <c r="Y1336" s="38">
        <v>1329000</v>
      </c>
    </row>
    <row r="1337" spans="1:25" ht="105" x14ac:dyDescent="0.25">
      <c r="A1337" s="39">
        <v>10372120</v>
      </c>
      <c r="B1337" s="40" t="s">
        <v>66</v>
      </c>
      <c r="C1337" s="41" t="s">
        <v>6362</v>
      </c>
      <c r="D1337" s="40" t="s">
        <v>36</v>
      </c>
      <c r="E1337" s="42" t="s">
        <v>6363</v>
      </c>
      <c r="F1337" s="42" t="s">
        <v>89</v>
      </c>
      <c r="G1337" s="42" t="s">
        <v>90</v>
      </c>
      <c r="H1337" s="42" t="s">
        <v>91</v>
      </c>
      <c r="I1337" s="42" t="s">
        <v>92</v>
      </c>
      <c r="J1337" s="40" t="s">
        <v>43</v>
      </c>
      <c r="K1337" s="43">
        <v>27148</v>
      </c>
      <c r="L1337" s="43">
        <v>36025</v>
      </c>
      <c r="M1337" s="40">
        <v>30</v>
      </c>
      <c r="N1337" s="40" t="s">
        <v>93</v>
      </c>
      <c r="O1337" s="33" t="s">
        <v>89</v>
      </c>
      <c r="P1337" s="34" t="e">
        <f>CONCATENATE([1]!Tabela_FREQUENCIA_05_01_12[[#This Row],[QUANTITATIVO]]," - ",[1]!Tabela_FREQUENCIA_05_01_12[[#This Row],[GERÊNCIA]])</f>
        <v>#REF!</v>
      </c>
      <c r="Q1337" s="40">
        <v>238</v>
      </c>
      <c r="R1337" s="40" t="s">
        <v>6364</v>
      </c>
      <c r="S1337" s="44">
        <v>14538940801</v>
      </c>
      <c r="T1337" s="45">
        <v>23035083</v>
      </c>
      <c r="U1337" s="46">
        <v>960888603</v>
      </c>
      <c r="V1337" s="42" t="s">
        <v>6365</v>
      </c>
      <c r="W1337" s="42" t="s">
        <v>1173</v>
      </c>
      <c r="X1337" s="42" t="s">
        <v>64</v>
      </c>
      <c r="Y1337" s="47">
        <v>7024900</v>
      </c>
    </row>
    <row r="1338" spans="1:25" ht="60" x14ac:dyDescent="0.25">
      <c r="A1338" s="28">
        <v>15687399</v>
      </c>
      <c r="B1338" s="29" t="s">
        <v>52</v>
      </c>
      <c r="C1338" s="30" t="s">
        <v>6366</v>
      </c>
      <c r="D1338" s="29" t="s">
        <v>49</v>
      </c>
      <c r="E1338" s="31" t="s">
        <v>6367</v>
      </c>
      <c r="F1338" s="31" t="s">
        <v>113</v>
      </c>
      <c r="G1338" s="31" t="s">
        <v>184</v>
      </c>
      <c r="H1338" s="31" t="s">
        <v>114</v>
      </c>
      <c r="I1338" s="31" t="s">
        <v>115</v>
      </c>
      <c r="J1338" s="29" t="s">
        <v>43</v>
      </c>
      <c r="K1338" s="32">
        <v>29325</v>
      </c>
      <c r="L1338" s="32">
        <v>41143</v>
      </c>
      <c r="M1338" s="29">
        <v>20</v>
      </c>
      <c r="N1338" s="29" t="s">
        <v>6368</v>
      </c>
      <c r="O1338" s="33" t="s">
        <v>113</v>
      </c>
      <c r="P1338" s="34" t="e">
        <f>CONCATENATE([1]!Tabela_FREQUENCIA_05_01_12[[#This Row],[QUANTITATIVO]]," - ",[1]!Tabela_FREQUENCIA_05_01_12[[#This Row],[GERÊNCIA]])</f>
        <v>#REF!</v>
      </c>
      <c r="Q1338" s="29">
        <v>298</v>
      </c>
      <c r="R1338" s="29" t="s">
        <v>6369</v>
      </c>
      <c r="S1338" s="35">
        <v>29478105892</v>
      </c>
      <c r="T1338" s="36">
        <v>43072954</v>
      </c>
      <c r="U1338" s="37">
        <v>946240295</v>
      </c>
      <c r="V1338" s="31" t="s">
        <v>6370</v>
      </c>
      <c r="W1338" s="31" t="s">
        <v>1754</v>
      </c>
      <c r="X1338" s="31" t="s">
        <v>64</v>
      </c>
      <c r="Y1338" s="38">
        <v>7135030</v>
      </c>
    </row>
    <row r="1339" spans="1:25" ht="105" x14ac:dyDescent="0.25">
      <c r="A1339" s="39">
        <v>16504215</v>
      </c>
      <c r="B1339" s="40" t="s">
        <v>52</v>
      </c>
      <c r="C1339" s="41" t="s">
        <v>6371</v>
      </c>
      <c r="D1339" s="40" t="s">
        <v>52</v>
      </c>
      <c r="E1339" s="42" t="s">
        <v>6372</v>
      </c>
      <c r="F1339" s="42" t="s">
        <v>220</v>
      </c>
      <c r="G1339" s="42" t="s">
        <v>221</v>
      </c>
      <c r="H1339" s="42" t="s">
        <v>222</v>
      </c>
      <c r="I1339" s="42" t="s">
        <v>223</v>
      </c>
      <c r="J1339" s="40" t="s">
        <v>43</v>
      </c>
      <c r="K1339" s="43">
        <v>29959</v>
      </c>
      <c r="L1339" s="43">
        <v>41988</v>
      </c>
      <c r="M1339" s="40">
        <v>30</v>
      </c>
      <c r="N1339" s="40" t="s">
        <v>161</v>
      </c>
      <c r="O1339" s="33" t="s">
        <v>220</v>
      </c>
      <c r="P1339" s="34" t="e">
        <f>CONCATENATE([1]!Tabela_FREQUENCIA_05_01_12[[#This Row],[QUANTITATIVO]]," - ",[1]!Tabela_FREQUENCIA_05_01_12[[#This Row],[GERÊNCIA]])</f>
        <v>#REF!</v>
      </c>
      <c r="Q1339" s="40">
        <v>235</v>
      </c>
      <c r="R1339" s="40" t="s">
        <v>6373</v>
      </c>
      <c r="S1339" s="44">
        <v>31135525838</v>
      </c>
      <c r="T1339" s="45"/>
      <c r="U1339" s="46">
        <v>957470787</v>
      </c>
      <c r="V1339" s="42" t="s">
        <v>6374</v>
      </c>
      <c r="W1339" s="42" t="s">
        <v>3970</v>
      </c>
      <c r="X1339" s="42" t="s">
        <v>64</v>
      </c>
      <c r="Y1339" s="47">
        <v>7083370</v>
      </c>
    </row>
    <row r="1340" spans="1:25" ht="75" x14ac:dyDescent="0.25">
      <c r="A1340" s="28">
        <v>14737991</v>
      </c>
      <c r="B1340" s="29" t="s">
        <v>66</v>
      </c>
      <c r="C1340" s="30" t="s">
        <v>6375</v>
      </c>
      <c r="D1340" s="29" t="s">
        <v>54</v>
      </c>
      <c r="E1340" s="31" t="s">
        <v>6376</v>
      </c>
      <c r="F1340" s="31" t="s">
        <v>89</v>
      </c>
      <c r="G1340" s="31"/>
      <c r="H1340" s="31"/>
      <c r="I1340" s="31" t="s">
        <v>59</v>
      </c>
      <c r="J1340" s="29" t="s">
        <v>43</v>
      </c>
      <c r="K1340" s="32">
        <v>32209</v>
      </c>
      <c r="L1340" s="32">
        <v>40725</v>
      </c>
      <c r="M1340" s="29">
        <v>30</v>
      </c>
      <c r="N1340" s="29" t="s">
        <v>508</v>
      </c>
      <c r="O1340" s="33" t="s">
        <v>89</v>
      </c>
      <c r="P1340" s="34" t="e">
        <f>CONCATENATE([1]!Tabela_FREQUENCIA_05_01_12[[#This Row],[QUANTITATIVO]]," - ",[1]!Tabela_FREQUENCIA_05_01_12[[#This Row],[GERÊNCIA]])</f>
        <v>#REF!</v>
      </c>
      <c r="Q1340" s="29">
        <v>1096</v>
      </c>
      <c r="R1340" s="29" t="s">
        <v>6377</v>
      </c>
      <c r="S1340" s="35">
        <v>6435563462</v>
      </c>
      <c r="T1340" s="36">
        <v>43780184</v>
      </c>
      <c r="U1340" s="37">
        <v>951206304</v>
      </c>
      <c r="V1340" s="31" t="s">
        <v>6378</v>
      </c>
      <c r="W1340" s="31" t="s">
        <v>932</v>
      </c>
      <c r="X1340" s="31" t="s">
        <v>64</v>
      </c>
      <c r="Y1340" s="38">
        <v>7093040</v>
      </c>
    </row>
    <row r="1341" spans="1:25" ht="105" x14ac:dyDescent="0.25">
      <c r="A1341" s="39">
        <v>15263083</v>
      </c>
      <c r="B1341" s="40" t="s">
        <v>52</v>
      </c>
      <c r="C1341" s="41" t="s">
        <v>6379</v>
      </c>
      <c r="D1341" s="40" t="s">
        <v>206</v>
      </c>
      <c r="E1341" s="42" t="s">
        <v>6380</v>
      </c>
      <c r="F1341" s="42" t="s">
        <v>220</v>
      </c>
      <c r="G1341" s="42" t="s">
        <v>57</v>
      </c>
      <c r="H1341" s="42" t="s">
        <v>58</v>
      </c>
      <c r="I1341" s="42" t="s">
        <v>59</v>
      </c>
      <c r="J1341" s="40" t="s">
        <v>43</v>
      </c>
      <c r="K1341" s="43">
        <v>27251</v>
      </c>
      <c r="L1341" s="43">
        <v>40863</v>
      </c>
      <c r="M1341" s="40">
        <v>30</v>
      </c>
      <c r="N1341" s="40" t="s">
        <v>60</v>
      </c>
      <c r="O1341" s="33" t="s">
        <v>220</v>
      </c>
      <c r="P1341" s="34" t="e">
        <f>CONCATENATE([1]!Tabela_FREQUENCIA_05_01_12[[#This Row],[QUANTITATIVO]]," - ",[1]!Tabela_FREQUENCIA_05_01_12[[#This Row],[GERÊNCIA]])</f>
        <v>#REF!</v>
      </c>
      <c r="Q1341" s="40">
        <v>242</v>
      </c>
      <c r="R1341" s="40" t="s">
        <v>6381</v>
      </c>
      <c r="S1341" s="44">
        <v>20624235866</v>
      </c>
      <c r="T1341" s="45">
        <v>24045561</v>
      </c>
      <c r="U1341" s="46">
        <v>977762288</v>
      </c>
      <c r="V1341" s="42" t="s">
        <v>6382</v>
      </c>
      <c r="W1341" s="42" t="s">
        <v>2962</v>
      </c>
      <c r="X1341" s="42" t="s">
        <v>64</v>
      </c>
      <c r="Y1341" s="47">
        <v>7130530</v>
      </c>
    </row>
    <row r="1342" spans="1:25" ht="105" x14ac:dyDescent="0.25">
      <c r="A1342" s="28">
        <v>8907640</v>
      </c>
      <c r="B1342" s="29" t="s">
        <v>36</v>
      </c>
      <c r="C1342" s="30" t="s">
        <v>6383</v>
      </c>
      <c r="D1342" s="29" t="s">
        <v>101</v>
      </c>
      <c r="E1342" s="31" t="s">
        <v>6384</v>
      </c>
      <c r="F1342" s="31" t="s">
        <v>78</v>
      </c>
      <c r="G1342" s="31" t="s">
        <v>502</v>
      </c>
      <c r="H1342" s="31" t="s">
        <v>6385</v>
      </c>
      <c r="I1342" s="31" t="s">
        <v>59</v>
      </c>
      <c r="J1342" s="29" t="s">
        <v>43</v>
      </c>
      <c r="K1342" s="32">
        <v>23049</v>
      </c>
      <c r="L1342" s="32">
        <v>41841</v>
      </c>
      <c r="M1342" s="29">
        <v>30</v>
      </c>
      <c r="N1342" s="29" t="s">
        <v>93</v>
      </c>
      <c r="O1342" s="33" t="s">
        <v>78</v>
      </c>
      <c r="P1342" s="34" t="e">
        <f>CONCATENATE([1]!Tabela_FREQUENCIA_05_01_12[[#This Row],[QUANTITATIVO]]," - ",[1]!Tabela_FREQUENCIA_05_01_12[[#This Row],[GERÊNCIA]])</f>
        <v>#REF!</v>
      </c>
      <c r="Q1342" s="29">
        <v>697</v>
      </c>
      <c r="R1342" s="29" t="s">
        <v>6386</v>
      </c>
      <c r="S1342" s="35">
        <v>43814654668</v>
      </c>
      <c r="T1342" s="36"/>
      <c r="U1342" s="37">
        <v>971977145</v>
      </c>
      <c r="V1342" s="31" t="s">
        <v>6387</v>
      </c>
      <c r="W1342" s="31" t="s">
        <v>1469</v>
      </c>
      <c r="X1342" s="31" t="s">
        <v>142</v>
      </c>
      <c r="Y1342" s="38">
        <v>8420130</v>
      </c>
    </row>
    <row r="1343" spans="1:25" ht="120" x14ac:dyDescent="0.25">
      <c r="A1343" s="39">
        <v>4018590</v>
      </c>
      <c r="B1343" s="40" t="s">
        <v>36</v>
      </c>
      <c r="C1343" s="41" t="s">
        <v>6388</v>
      </c>
      <c r="D1343" s="40"/>
      <c r="E1343" s="42" t="s">
        <v>6389</v>
      </c>
      <c r="F1343" s="42" t="s">
        <v>2841</v>
      </c>
      <c r="G1343" s="42" t="s">
        <v>68</v>
      </c>
      <c r="H1343" s="42" t="s">
        <v>68</v>
      </c>
      <c r="I1343" s="42" t="s">
        <v>69</v>
      </c>
      <c r="J1343" s="40" t="s">
        <v>43</v>
      </c>
      <c r="K1343" s="43">
        <v>22388</v>
      </c>
      <c r="L1343" s="43">
        <v>30589</v>
      </c>
      <c r="M1343" s="40">
        <v>40</v>
      </c>
      <c r="N1343" s="40" t="s">
        <v>6390</v>
      </c>
      <c r="O1343" s="33" t="s">
        <v>2841</v>
      </c>
      <c r="P1343" s="34" t="e">
        <f>CONCATENATE([1]!Tabela_FREQUENCIA_05_01_12[[#This Row],[QUANTITATIVO]]," - ",[1]!Tabela_FREQUENCIA_05_01_12[[#This Row],[GERÊNCIA]])</f>
        <v>#REF!</v>
      </c>
      <c r="Q1343" s="40">
        <v>541</v>
      </c>
      <c r="R1343" s="40" t="s">
        <v>6391</v>
      </c>
      <c r="S1343" s="44">
        <v>985156830</v>
      </c>
      <c r="T1343" s="45">
        <v>24408408</v>
      </c>
      <c r="U1343" s="46">
        <v>993158397</v>
      </c>
      <c r="V1343" s="42" t="s">
        <v>6392</v>
      </c>
      <c r="W1343" s="42" t="s">
        <v>693</v>
      </c>
      <c r="X1343" s="42" t="s">
        <v>64</v>
      </c>
      <c r="Y1343" s="47">
        <v>7190033</v>
      </c>
    </row>
    <row r="1344" spans="1:25" ht="120" x14ac:dyDescent="0.25">
      <c r="A1344" s="28">
        <v>9314994</v>
      </c>
      <c r="B1344" s="29" t="s">
        <v>38</v>
      </c>
      <c r="C1344" s="30" t="s">
        <v>6393</v>
      </c>
      <c r="D1344" s="29">
        <v>9</v>
      </c>
      <c r="E1344" s="31" t="s">
        <v>6394</v>
      </c>
      <c r="F1344" s="31" t="s">
        <v>316</v>
      </c>
      <c r="G1344" s="31" t="s">
        <v>463</v>
      </c>
      <c r="H1344" s="31" t="s">
        <v>464</v>
      </c>
      <c r="I1344" s="31" t="s">
        <v>59</v>
      </c>
      <c r="J1344" s="29" t="s">
        <v>137</v>
      </c>
      <c r="K1344" s="32">
        <v>24209</v>
      </c>
      <c r="L1344" s="32">
        <v>35354</v>
      </c>
      <c r="M1344" s="29">
        <v>30</v>
      </c>
      <c r="N1344" s="29" t="s">
        <v>6395</v>
      </c>
      <c r="O1344" s="33" t="s">
        <v>40</v>
      </c>
      <c r="P1344" s="34" t="e">
        <f>CONCATENATE([1]!Tabela_FREQUENCIA_05_01_12[[#This Row],[QUANTITATIVO]]," - ",[1]!Tabela_FREQUENCIA_05_01_12[[#This Row],[GERÊNCIA]])</f>
        <v>#REF!</v>
      </c>
      <c r="Q1344" s="29">
        <v>657</v>
      </c>
      <c r="R1344" s="29" t="s">
        <v>6396</v>
      </c>
      <c r="S1344" s="35">
        <v>7675638832</v>
      </c>
      <c r="T1344" s="36">
        <v>24430408</v>
      </c>
      <c r="U1344" s="37">
        <v>987400468</v>
      </c>
      <c r="V1344" s="31" t="s">
        <v>6397</v>
      </c>
      <c r="W1344" s="31" t="s">
        <v>47</v>
      </c>
      <c r="X1344" s="31" t="s">
        <v>64</v>
      </c>
      <c r="Y1344" s="38">
        <v>7012010</v>
      </c>
    </row>
    <row r="1345" spans="1:25" ht="75" x14ac:dyDescent="0.25">
      <c r="A1345" s="39">
        <v>9314994</v>
      </c>
      <c r="B1345" s="40" t="s">
        <v>52</v>
      </c>
      <c r="C1345" s="41" t="s">
        <v>6393</v>
      </c>
      <c r="D1345" s="40">
        <v>9</v>
      </c>
      <c r="E1345" s="42" t="s">
        <v>6398</v>
      </c>
      <c r="F1345" s="42" t="s">
        <v>40</v>
      </c>
      <c r="G1345" s="42" t="s">
        <v>463</v>
      </c>
      <c r="H1345" s="42" t="s">
        <v>464</v>
      </c>
      <c r="I1345" s="42" t="s">
        <v>59</v>
      </c>
      <c r="J1345" s="40" t="s">
        <v>106</v>
      </c>
      <c r="K1345" s="43">
        <v>24209</v>
      </c>
      <c r="L1345" s="43">
        <v>34480</v>
      </c>
      <c r="M1345" s="40">
        <v>20</v>
      </c>
      <c r="N1345" s="40" t="s">
        <v>6399</v>
      </c>
      <c r="O1345" s="33" t="s">
        <v>40</v>
      </c>
      <c r="P1345" s="34" t="e">
        <f>CONCATENATE([1]!Tabela_FREQUENCIA_05_01_12[[#This Row],[QUANTITATIVO]]," - ",[1]!Tabela_FREQUENCIA_05_01_12[[#This Row],[GERÊNCIA]])</f>
        <v>#REF!</v>
      </c>
      <c r="Q1345" s="40">
        <v>402</v>
      </c>
      <c r="R1345" s="40" t="s">
        <v>6396</v>
      </c>
      <c r="S1345" s="44">
        <v>7675638832</v>
      </c>
      <c r="T1345" s="45">
        <v>24430408</v>
      </c>
      <c r="U1345" s="46">
        <v>987400468</v>
      </c>
      <c r="V1345" s="42" t="s">
        <v>6397</v>
      </c>
      <c r="W1345" s="42" t="s">
        <v>47</v>
      </c>
      <c r="X1345" s="42" t="s">
        <v>64</v>
      </c>
      <c r="Y1345" s="47">
        <v>7012010</v>
      </c>
    </row>
    <row r="1346" spans="1:25" ht="75" x14ac:dyDescent="0.25">
      <c r="A1346" s="28">
        <v>7809232</v>
      </c>
      <c r="B1346" s="29" t="s">
        <v>52</v>
      </c>
      <c r="C1346" s="30" t="s">
        <v>6400</v>
      </c>
      <c r="D1346" s="29"/>
      <c r="E1346" s="31" t="s">
        <v>6401</v>
      </c>
      <c r="F1346" s="31" t="s">
        <v>679</v>
      </c>
      <c r="G1346" s="31" t="s">
        <v>191</v>
      </c>
      <c r="H1346" s="31" t="s">
        <v>191</v>
      </c>
      <c r="I1346" s="31" t="s">
        <v>69</v>
      </c>
      <c r="J1346" s="29" t="s">
        <v>106</v>
      </c>
      <c r="K1346" s="32">
        <v>17480</v>
      </c>
      <c r="L1346" s="32">
        <v>33522</v>
      </c>
      <c r="M1346" s="29">
        <v>40</v>
      </c>
      <c r="N1346" s="29" t="s">
        <v>93</v>
      </c>
      <c r="O1346" s="33" t="s">
        <v>679</v>
      </c>
      <c r="P1346" s="34" t="e">
        <f>CONCATENATE([1]!Tabela_FREQUENCIA_05_01_12[[#This Row],[QUANTITATIVO]]," - ",[1]!Tabela_FREQUENCIA_05_01_12[[#This Row],[GERÊNCIA]])</f>
        <v>#REF!</v>
      </c>
      <c r="Q1346" s="29">
        <v>193</v>
      </c>
      <c r="R1346" s="29" t="s">
        <v>6402</v>
      </c>
      <c r="S1346" s="35">
        <v>23675020800</v>
      </c>
      <c r="T1346" s="36">
        <v>24591154</v>
      </c>
      <c r="U1346" s="37">
        <v>973824075</v>
      </c>
      <c r="V1346" s="31" t="s">
        <v>6403</v>
      </c>
      <c r="W1346" s="31" t="s">
        <v>505</v>
      </c>
      <c r="X1346" s="31" t="s">
        <v>64</v>
      </c>
      <c r="Y1346" s="38">
        <v>7097220</v>
      </c>
    </row>
    <row r="1347" spans="1:25" ht="90" x14ac:dyDescent="0.25">
      <c r="A1347" s="39">
        <v>10096012</v>
      </c>
      <c r="B1347" s="40" t="s">
        <v>66</v>
      </c>
      <c r="C1347" s="41" t="s">
        <v>6404</v>
      </c>
      <c r="D1347" s="40">
        <v>1</v>
      </c>
      <c r="E1347" s="42" t="s">
        <v>6405</v>
      </c>
      <c r="F1347" s="42" t="s">
        <v>268</v>
      </c>
      <c r="G1347" s="42" t="s">
        <v>171</v>
      </c>
      <c r="H1347" s="42" t="s">
        <v>171</v>
      </c>
      <c r="I1347" s="42" t="s">
        <v>80</v>
      </c>
      <c r="J1347" s="40" t="s">
        <v>137</v>
      </c>
      <c r="K1347" s="43">
        <v>23127</v>
      </c>
      <c r="L1347" s="43">
        <v>40248</v>
      </c>
      <c r="M1347" s="40">
        <v>20</v>
      </c>
      <c r="N1347" s="40" t="s">
        <v>305</v>
      </c>
      <c r="O1347" s="33" t="s">
        <v>268</v>
      </c>
      <c r="P1347" s="34" t="e">
        <f>CONCATENATE([1]!Tabela_FREQUENCIA_05_01_12[[#This Row],[QUANTITATIVO]]," - ",[1]!Tabela_FREQUENCIA_05_01_12[[#This Row],[GERÊNCIA]])</f>
        <v>#REF!</v>
      </c>
      <c r="Q1347" s="40">
        <v>86</v>
      </c>
      <c r="R1347" s="40" t="s">
        <v>6406</v>
      </c>
      <c r="S1347" s="44">
        <v>29344280525</v>
      </c>
      <c r="T1347" s="45"/>
      <c r="U1347" s="46"/>
      <c r="V1347" s="42" t="s">
        <v>6407</v>
      </c>
      <c r="W1347" s="42" t="s">
        <v>5020</v>
      </c>
      <c r="X1347" s="42" t="s">
        <v>142</v>
      </c>
      <c r="Y1347" s="47">
        <v>3408020</v>
      </c>
    </row>
    <row r="1348" spans="1:25" ht="90" x14ac:dyDescent="0.25">
      <c r="A1348" s="28">
        <v>16226744</v>
      </c>
      <c r="B1348" s="29" t="s">
        <v>52</v>
      </c>
      <c r="C1348" s="30" t="s">
        <v>6408</v>
      </c>
      <c r="D1348" s="29" t="s">
        <v>101</v>
      </c>
      <c r="E1348" s="31" t="s">
        <v>6409</v>
      </c>
      <c r="F1348" s="31" t="s">
        <v>268</v>
      </c>
      <c r="G1348" s="31" t="s">
        <v>463</v>
      </c>
      <c r="H1348" s="31" t="s">
        <v>463</v>
      </c>
      <c r="I1348" s="31" t="s">
        <v>59</v>
      </c>
      <c r="J1348" s="29" t="s">
        <v>43</v>
      </c>
      <c r="K1348" s="32">
        <v>30475</v>
      </c>
      <c r="L1348" s="32">
        <v>41610</v>
      </c>
      <c r="M1348" s="29">
        <v>20</v>
      </c>
      <c r="N1348" s="29" t="s">
        <v>6410</v>
      </c>
      <c r="O1348" s="33" t="s">
        <v>268</v>
      </c>
      <c r="P1348" s="34" t="e">
        <f>CONCATENATE([1]!Tabela_FREQUENCIA_05_01_12[[#This Row],[QUANTITATIVO]]," - ",[1]!Tabela_FREQUENCIA_05_01_12[[#This Row],[GERÊNCIA]])</f>
        <v>#REF!</v>
      </c>
      <c r="Q1348" s="29">
        <v>362</v>
      </c>
      <c r="R1348" s="29" t="s">
        <v>6411</v>
      </c>
      <c r="S1348" s="35">
        <v>29877055813</v>
      </c>
      <c r="T1348" s="36"/>
      <c r="U1348" s="37">
        <v>999526665</v>
      </c>
      <c r="V1348" s="31" t="s">
        <v>6412</v>
      </c>
      <c r="W1348" s="31" t="s">
        <v>6413</v>
      </c>
      <c r="X1348" s="31" t="s">
        <v>142</v>
      </c>
      <c r="Y1348" s="38">
        <v>3344015</v>
      </c>
    </row>
    <row r="1349" spans="1:25" ht="90" x14ac:dyDescent="0.25">
      <c r="A1349" s="39">
        <v>14028451</v>
      </c>
      <c r="B1349" s="40">
        <v>4</v>
      </c>
      <c r="C1349" s="41" t="s">
        <v>6414</v>
      </c>
      <c r="D1349" s="40" t="s">
        <v>76</v>
      </c>
      <c r="E1349" s="42" t="s">
        <v>6415</v>
      </c>
      <c r="F1349" s="42" t="s">
        <v>268</v>
      </c>
      <c r="G1349" s="42" t="s">
        <v>171</v>
      </c>
      <c r="H1349" s="42" t="s">
        <v>171</v>
      </c>
      <c r="I1349" s="42" t="s">
        <v>80</v>
      </c>
      <c r="J1349" s="40" t="s">
        <v>43</v>
      </c>
      <c r="K1349" s="43">
        <v>29432</v>
      </c>
      <c r="L1349" s="43">
        <v>39527</v>
      </c>
      <c r="M1349" s="40">
        <v>20</v>
      </c>
      <c r="N1349" s="40" t="s">
        <v>6416</v>
      </c>
      <c r="O1349" s="33" t="s">
        <v>268</v>
      </c>
      <c r="P1349" s="34" t="e">
        <f>CONCATENATE([1]!Tabela_FREQUENCIA_05_01_12[[#This Row],[QUANTITATIVO]]," - ",[1]!Tabela_FREQUENCIA_05_01_12[[#This Row],[GERÊNCIA]])</f>
        <v>#REF!</v>
      </c>
      <c r="Q1349" s="40">
        <v>966</v>
      </c>
      <c r="R1349" s="40" t="s">
        <v>6417</v>
      </c>
      <c r="S1349" s="44">
        <v>28959443859</v>
      </c>
      <c r="T1349" s="45">
        <v>24065222</v>
      </c>
      <c r="U1349" s="46">
        <v>996084259</v>
      </c>
      <c r="V1349" s="42" t="s">
        <v>6418</v>
      </c>
      <c r="W1349" s="42" t="s">
        <v>6419</v>
      </c>
      <c r="X1349" s="42" t="s">
        <v>142</v>
      </c>
      <c r="Y1349" s="47">
        <v>3335000</v>
      </c>
    </row>
    <row r="1350" spans="1:25" ht="75" x14ac:dyDescent="0.25">
      <c r="A1350" s="28">
        <v>10080703</v>
      </c>
      <c r="B1350" s="29" t="s">
        <v>66</v>
      </c>
      <c r="C1350" s="30" t="s">
        <v>6420</v>
      </c>
      <c r="D1350" s="29"/>
      <c r="E1350" s="31" t="s">
        <v>6421</v>
      </c>
      <c r="F1350" s="31" t="s">
        <v>89</v>
      </c>
      <c r="G1350" s="31" t="s">
        <v>502</v>
      </c>
      <c r="H1350" s="31" t="s">
        <v>1010</v>
      </c>
      <c r="I1350" s="31" t="s">
        <v>59</v>
      </c>
      <c r="J1350" s="29" t="s">
        <v>137</v>
      </c>
      <c r="K1350" s="32">
        <v>24635</v>
      </c>
      <c r="L1350" s="32">
        <v>35032</v>
      </c>
      <c r="M1350" s="29">
        <v>30</v>
      </c>
      <c r="N1350" s="29" t="s">
        <v>93</v>
      </c>
      <c r="O1350" s="33" t="s">
        <v>89</v>
      </c>
      <c r="P1350" s="34" t="e">
        <f>CONCATENATE([1]!Tabela_FREQUENCIA_05_01_12[[#This Row],[QUANTITATIVO]]," - ",[1]!Tabela_FREQUENCIA_05_01_12[[#This Row],[GERÊNCIA]])</f>
        <v>#REF!</v>
      </c>
      <c r="Q1350" s="29">
        <v>378</v>
      </c>
      <c r="R1350" s="29" t="s">
        <v>6422</v>
      </c>
      <c r="S1350" s="35">
        <v>12695151870</v>
      </c>
      <c r="T1350" s="36">
        <v>23825537</v>
      </c>
      <c r="U1350" s="37">
        <v>948730444</v>
      </c>
      <c r="V1350" s="31" t="s">
        <v>6423</v>
      </c>
      <c r="W1350" s="31" t="s">
        <v>499</v>
      </c>
      <c r="X1350" s="31" t="s">
        <v>64</v>
      </c>
      <c r="Y1350" s="38">
        <v>7050330</v>
      </c>
    </row>
    <row r="1351" spans="1:25" ht="60" x14ac:dyDescent="0.25">
      <c r="A1351" s="48">
        <v>7735029</v>
      </c>
      <c r="B1351" s="49">
        <v>2</v>
      </c>
      <c r="C1351" s="50">
        <v>8420873</v>
      </c>
      <c r="D1351" s="49">
        <v>9</v>
      </c>
      <c r="E1351" s="51" t="s">
        <v>6424</v>
      </c>
      <c r="F1351" s="51" t="s">
        <v>89</v>
      </c>
      <c r="G1351" s="51"/>
      <c r="H1351" s="51"/>
      <c r="I1351" s="51"/>
      <c r="J1351" s="49"/>
      <c r="K1351" s="52"/>
      <c r="L1351" s="52"/>
      <c r="M1351" s="49"/>
      <c r="N1351" s="49"/>
      <c r="O1351" s="51" t="s">
        <v>489</v>
      </c>
      <c r="P1351" s="53" t="e">
        <f>CONCATENATE([1]!Tabela_FREQUENCIA_05_01_12[[#This Row],[QUANTITATIVO]]," - ",[1]!Tabela_FREQUENCIA_05_01_12[[#This Row],[GERÊNCIA]])</f>
        <v>#REF!</v>
      </c>
      <c r="Q1351" s="49"/>
      <c r="R1351" s="49">
        <v>12302207027</v>
      </c>
      <c r="S1351" s="54">
        <v>70195960882</v>
      </c>
      <c r="T1351" s="55"/>
      <c r="U1351" s="56"/>
      <c r="V1351" s="51"/>
      <c r="W1351" s="51"/>
      <c r="X1351" s="51"/>
      <c r="Y1351" s="57"/>
    </row>
    <row r="1352" spans="1:25" ht="75" x14ac:dyDescent="0.25">
      <c r="A1352" s="28">
        <v>13217628</v>
      </c>
      <c r="B1352" s="29" t="s">
        <v>66</v>
      </c>
      <c r="C1352" s="30" t="s">
        <v>6425</v>
      </c>
      <c r="D1352" s="29" t="s">
        <v>76</v>
      </c>
      <c r="E1352" s="31" t="s">
        <v>6426</v>
      </c>
      <c r="F1352" s="31" t="s">
        <v>89</v>
      </c>
      <c r="G1352" s="31" t="s">
        <v>851</v>
      </c>
      <c r="H1352" s="31" t="s">
        <v>91</v>
      </c>
      <c r="I1352" s="31" t="s">
        <v>92</v>
      </c>
      <c r="J1352" s="29" t="s">
        <v>43</v>
      </c>
      <c r="K1352" s="32">
        <v>24272</v>
      </c>
      <c r="L1352" s="32">
        <v>38677</v>
      </c>
      <c r="M1352" s="29">
        <v>30</v>
      </c>
      <c r="N1352" s="29" t="s">
        <v>81</v>
      </c>
      <c r="O1352" s="33" t="s">
        <v>89</v>
      </c>
      <c r="P1352" s="34" t="e">
        <f>CONCATENATE([1]!Tabela_FREQUENCIA_05_01_12[[#This Row],[QUANTITATIVO]]," - ",[1]!Tabela_FREQUENCIA_05_01_12[[#This Row],[GERÊNCIA]])</f>
        <v>#REF!</v>
      </c>
      <c r="Q1352" s="29">
        <v>61</v>
      </c>
      <c r="R1352" s="29" t="s">
        <v>6427</v>
      </c>
      <c r="S1352" s="35">
        <v>6714843895</v>
      </c>
      <c r="T1352" s="36">
        <v>24383069</v>
      </c>
      <c r="U1352" s="37">
        <v>961573965</v>
      </c>
      <c r="V1352" s="31" t="s">
        <v>6428</v>
      </c>
      <c r="W1352" s="31" t="s">
        <v>4178</v>
      </c>
      <c r="X1352" s="31" t="s">
        <v>64</v>
      </c>
      <c r="Y1352" s="38">
        <v>7179360</v>
      </c>
    </row>
    <row r="1353" spans="1:25" ht="120" x14ac:dyDescent="0.25">
      <c r="A1353" s="39">
        <v>10068041</v>
      </c>
      <c r="B1353" s="40" t="s">
        <v>66</v>
      </c>
      <c r="C1353" s="41" t="s">
        <v>6429</v>
      </c>
      <c r="D1353" s="40" t="s">
        <v>54</v>
      </c>
      <c r="E1353" s="42" t="s">
        <v>6430</v>
      </c>
      <c r="F1353" s="42" t="s">
        <v>229</v>
      </c>
      <c r="G1353" s="42" t="s">
        <v>587</v>
      </c>
      <c r="H1353" s="42" t="s">
        <v>587</v>
      </c>
      <c r="I1353" s="42" t="s">
        <v>588</v>
      </c>
      <c r="J1353" s="40" t="s">
        <v>43</v>
      </c>
      <c r="K1353" s="43">
        <v>22642</v>
      </c>
      <c r="L1353" s="43">
        <v>39511</v>
      </c>
      <c r="M1353" s="40">
        <v>30</v>
      </c>
      <c r="N1353" s="40" t="s">
        <v>294</v>
      </c>
      <c r="O1353" s="33" t="s">
        <v>229</v>
      </c>
      <c r="P1353" s="34" t="e">
        <f>CONCATENATE([1]!Tabela_FREQUENCIA_05_01_12[[#This Row],[QUANTITATIVO]]," - ",[1]!Tabela_FREQUENCIA_05_01_12[[#This Row],[GERÊNCIA]])</f>
        <v>#REF!</v>
      </c>
      <c r="Q1353" s="40">
        <v>289</v>
      </c>
      <c r="R1353" s="40" t="s">
        <v>6431</v>
      </c>
      <c r="S1353" s="44">
        <v>2726554814</v>
      </c>
      <c r="T1353" s="45">
        <v>23580607</v>
      </c>
      <c r="U1353" s="46">
        <v>985759984</v>
      </c>
      <c r="V1353" s="42" t="s">
        <v>6432</v>
      </c>
      <c r="W1353" s="42" t="s">
        <v>499</v>
      </c>
      <c r="X1353" s="42" t="s">
        <v>64</v>
      </c>
      <c r="Y1353" s="47">
        <v>7051011</v>
      </c>
    </row>
    <row r="1354" spans="1:25" ht="105" x14ac:dyDescent="0.25">
      <c r="A1354" s="28">
        <v>10161260</v>
      </c>
      <c r="B1354" s="29" t="s">
        <v>66</v>
      </c>
      <c r="C1354" s="30" t="s">
        <v>6433</v>
      </c>
      <c r="D1354" s="29"/>
      <c r="E1354" s="31" t="s">
        <v>6434</v>
      </c>
      <c r="F1354" s="31" t="s">
        <v>330</v>
      </c>
      <c r="G1354" s="31" t="s">
        <v>331</v>
      </c>
      <c r="H1354" s="31" t="s">
        <v>283</v>
      </c>
      <c r="I1354" s="31" t="s">
        <v>115</v>
      </c>
      <c r="J1354" s="29" t="s">
        <v>137</v>
      </c>
      <c r="K1354" s="32">
        <v>23485</v>
      </c>
      <c r="L1354" s="32">
        <v>35696</v>
      </c>
      <c r="M1354" s="29">
        <v>20</v>
      </c>
      <c r="N1354" s="29" t="s">
        <v>81</v>
      </c>
      <c r="O1354" s="33" t="s">
        <v>330</v>
      </c>
      <c r="P1354" s="34" t="e">
        <f>CONCATENATE([1]!Tabela_FREQUENCIA_05_01_12[[#This Row],[QUANTITATIVO]]," - ",[1]!Tabela_FREQUENCIA_05_01_12[[#This Row],[GERÊNCIA]])</f>
        <v>#REF!</v>
      </c>
      <c r="Q1354" s="29">
        <v>532</v>
      </c>
      <c r="R1354" s="29" t="s">
        <v>6435</v>
      </c>
      <c r="S1354" s="35">
        <v>89725280644</v>
      </c>
      <c r="T1354" s="36">
        <v>24528455</v>
      </c>
      <c r="U1354" s="37"/>
      <c r="V1354" s="31" t="s">
        <v>6436</v>
      </c>
      <c r="W1354" s="31" t="s">
        <v>591</v>
      </c>
      <c r="X1354" s="31" t="s">
        <v>64</v>
      </c>
      <c r="Y1354" s="38">
        <v>7064040</v>
      </c>
    </row>
    <row r="1355" spans="1:25" ht="105" x14ac:dyDescent="0.25">
      <c r="A1355" s="58">
        <v>3742490</v>
      </c>
      <c r="B1355" s="49" t="s">
        <v>52</v>
      </c>
      <c r="C1355" s="50" t="s">
        <v>6437</v>
      </c>
      <c r="D1355" s="49" t="s">
        <v>54</v>
      </c>
      <c r="E1355" s="51" t="s">
        <v>6438</v>
      </c>
      <c r="F1355" s="51" t="s">
        <v>56</v>
      </c>
      <c r="G1355" s="51" t="s">
        <v>393</v>
      </c>
      <c r="H1355" s="51" t="s">
        <v>393</v>
      </c>
      <c r="I1355" s="51" t="s">
        <v>69</v>
      </c>
      <c r="J1355" s="49" t="s">
        <v>137</v>
      </c>
      <c r="K1355" s="52">
        <v>22179</v>
      </c>
      <c r="L1355" s="52">
        <v>30559</v>
      </c>
      <c r="M1355" s="49">
        <v>40</v>
      </c>
      <c r="N1355" s="49" t="s">
        <v>153</v>
      </c>
      <c r="O1355" s="51" t="s">
        <v>71</v>
      </c>
      <c r="P1355" s="53" t="e">
        <f>CONCATENATE([1]!Tabela_FREQUENCIA_05_01_12[[#This Row],[QUANTITATIVO]]," - ",[1]!Tabela_FREQUENCIA_05_01_12[[#This Row],[GERÊNCIA]])</f>
        <v>#REF!</v>
      </c>
      <c r="Q1355" s="49">
        <v>274</v>
      </c>
      <c r="R1355" s="49" t="s">
        <v>6439</v>
      </c>
      <c r="S1355" s="54">
        <v>6141518800</v>
      </c>
      <c r="T1355" s="55">
        <v>54034852</v>
      </c>
      <c r="U1355" s="56">
        <v>934612012</v>
      </c>
      <c r="V1355" s="51" t="s">
        <v>6440</v>
      </c>
      <c r="W1355" s="51" t="s">
        <v>6441</v>
      </c>
      <c r="X1355" s="51" t="s">
        <v>64</v>
      </c>
      <c r="Y1355" s="57">
        <v>7132280</v>
      </c>
    </row>
    <row r="1356" spans="1:25" ht="75" x14ac:dyDescent="0.25">
      <c r="A1356" s="215">
        <v>9419457</v>
      </c>
      <c r="B1356" s="216" t="s">
        <v>52</v>
      </c>
      <c r="C1356" s="217" t="s">
        <v>6442</v>
      </c>
      <c r="D1356" s="216"/>
      <c r="E1356" s="218" t="s">
        <v>6443</v>
      </c>
      <c r="F1356" s="218" t="s">
        <v>56</v>
      </c>
      <c r="G1356" s="218" t="s">
        <v>243</v>
      </c>
      <c r="H1356" s="218" t="s">
        <v>243</v>
      </c>
      <c r="I1356" s="218" t="s">
        <v>42</v>
      </c>
      <c r="J1356" s="216" t="s">
        <v>43</v>
      </c>
      <c r="K1356" s="219">
        <v>23567</v>
      </c>
      <c r="L1356" s="219">
        <v>34505</v>
      </c>
      <c r="M1356" s="217">
        <v>30</v>
      </c>
      <c r="N1356" s="216" t="s">
        <v>60</v>
      </c>
      <c r="O1356" s="220" t="s">
        <v>56</v>
      </c>
      <c r="P1356" s="221" t="e">
        <f>CONCATENATE([1]!Tabela_FREQUENCIA_05_01_12[[#This Row],[QUANTITATIVO]]," - ",[1]!Tabela_FREQUENCIA_05_01_12[[#This Row],[GERÊNCIA]])</f>
        <v>#REF!</v>
      </c>
      <c r="Q1356" s="216">
        <v>234</v>
      </c>
      <c r="R1356" s="216" t="s">
        <v>6444</v>
      </c>
      <c r="S1356" s="222">
        <v>6692221862</v>
      </c>
      <c r="T1356" s="223">
        <v>24675255</v>
      </c>
      <c r="U1356" s="224">
        <v>968866812</v>
      </c>
      <c r="V1356" s="218" t="s">
        <v>6445</v>
      </c>
      <c r="W1356" s="218" t="s">
        <v>6446</v>
      </c>
      <c r="X1356" s="218" t="s">
        <v>64</v>
      </c>
      <c r="Y1356" s="225">
        <v>7152510</v>
      </c>
    </row>
  </sheetData>
  <dataValidations count="1">
    <dataValidation type="whole" allowBlank="1" showInputMessage="1" showErrorMessage="1" sqref="S1:S1356">
      <formula1>1</formula1>
      <formula2>99999999999</formula2>
    </dataValidation>
  </dataValidation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Planilha1</vt:lpstr>
      <vt:lpstr>janeiro</vt:lpstr>
      <vt:lpstr>fevereiro</vt:lpstr>
      <vt:lpstr>março</vt:lpstr>
      <vt:lpstr>abril</vt:lpstr>
      <vt:lpstr>maio</vt:lpstr>
      <vt:lpstr>junho</vt:lpstr>
      <vt:lpstr>CADASTRO</vt:lpstr>
      <vt:lpstr>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PESSOAL</dc:creator>
  <cp:lastModifiedBy>Domingos Junqueira</cp:lastModifiedBy>
  <cp:lastPrinted>2016-11-04T12:35:48Z</cp:lastPrinted>
  <dcterms:created xsi:type="dcterms:W3CDTF">2015-12-04T15:11:50Z</dcterms:created>
  <dcterms:modified xsi:type="dcterms:W3CDTF">2016-12-09T16:09:01Z</dcterms:modified>
</cp:coreProperties>
</file>