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5iTECC PASTA AUXILIAR\0 FERRAMENTAS 5iTECC\"/>
    </mc:Choice>
  </mc:AlternateContent>
  <bookViews>
    <workbookView xWindow="0" yWindow="0" windowWidth="19170" windowHeight="7680"/>
  </bookViews>
  <sheets>
    <sheet name="RETORNAR  O FORNCEDOR + BARATO" sheetId="1" r:id="rId1"/>
  </sheets>
  <externalReferences>
    <externalReference r:id="rId2"/>
  </externalReferences>
  <definedNames>
    <definedName name="_xlnm.Print_Area" localSheetId="0">'RETORNAR  O FORNCEDOR + BARATO'!$A$1:$R$29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R6" i="1" l="1"/>
  <c r="M9" i="1"/>
  <c r="X9" i="1" s="1"/>
  <c r="L9" i="1"/>
  <c r="K9" i="1"/>
  <c r="J9" i="1"/>
  <c r="I9" i="1"/>
  <c r="AC26" i="1"/>
  <c r="AB26" i="1"/>
  <c r="AA26" i="1"/>
  <c r="Z26" i="1"/>
  <c r="Y26" i="1"/>
  <c r="X26" i="1"/>
  <c r="W26" i="1"/>
  <c r="V26" i="1"/>
  <c r="U26" i="1"/>
  <c r="T26" i="1"/>
  <c r="AC23" i="1"/>
  <c r="AB23" i="1"/>
  <c r="AA23" i="1"/>
  <c r="Z23" i="1"/>
  <c r="Y23" i="1"/>
  <c r="X23" i="1"/>
  <c r="W23" i="1"/>
  <c r="V23" i="1"/>
  <c r="U23" i="1"/>
  <c r="T23" i="1"/>
  <c r="AC20" i="1"/>
  <c r="AB20" i="1"/>
  <c r="AA20" i="1"/>
  <c r="Z20" i="1"/>
  <c r="Y20" i="1"/>
  <c r="X20" i="1"/>
  <c r="W20" i="1"/>
  <c r="V20" i="1"/>
  <c r="U20" i="1"/>
  <c r="T20" i="1"/>
  <c r="AC17" i="1"/>
  <c r="AB17" i="1"/>
  <c r="AA17" i="1"/>
  <c r="Z17" i="1"/>
  <c r="Y17" i="1"/>
  <c r="X17" i="1"/>
  <c r="W17" i="1"/>
  <c r="V17" i="1"/>
  <c r="U17" i="1"/>
  <c r="T17" i="1"/>
  <c r="AC14" i="1"/>
  <c r="AB14" i="1"/>
  <c r="AA14" i="1"/>
  <c r="Z14" i="1"/>
  <c r="Y14" i="1"/>
  <c r="X14" i="1"/>
  <c r="W14" i="1"/>
  <c r="V14" i="1"/>
  <c r="U14" i="1"/>
  <c r="T14" i="1"/>
  <c r="AC11" i="1"/>
  <c r="AB11" i="1"/>
  <c r="AA11" i="1"/>
  <c r="Z11" i="1"/>
  <c r="Y11" i="1"/>
  <c r="X11" i="1"/>
  <c r="W11" i="1"/>
  <c r="V11" i="1"/>
  <c r="U11" i="1"/>
  <c r="T11" i="1"/>
  <c r="AC8" i="1"/>
  <c r="AB8" i="1"/>
  <c r="AA8" i="1"/>
  <c r="Z8" i="1"/>
  <c r="Y8" i="1"/>
  <c r="X8" i="1"/>
  <c r="W8" i="1"/>
  <c r="V8" i="1"/>
  <c r="U8" i="1"/>
  <c r="T8" i="1"/>
  <c r="R28" i="1"/>
  <c r="Q28" i="1"/>
  <c r="P28" i="1"/>
  <c r="O28" i="1"/>
  <c r="N28" i="1"/>
  <c r="AC25" i="1"/>
  <c r="AB25" i="1"/>
  <c r="AA25" i="1"/>
  <c r="Z25" i="1"/>
  <c r="Y25" i="1"/>
  <c r="X25" i="1"/>
  <c r="W25" i="1"/>
  <c r="V25" i="1"/>
  <c r="U25" i="1"/>
  <c r="T25" i="1"/>
  <c r="AC24" i="1"/>
  <c r="AB24" i="1"/>
  <c r="AA24" i="1"/>
  <c r="Z24" i="1"/>
  <c r="Y24" i="1"/>
  <c r="X24" i="1"/>
  <c r="W24" i="1"/>
  <c r="V24" i="1"/>
  <c r="U24" i="1"/>
  <c r="T24" i="1"/>
  <c r="AC22" i="1"/>
  <c r="AB22" i="1"/>
  <c r="AA22" i="1"/>
  <c r="Z22" i="1"/>
  <c r="Y22" i="1"/>
  <c r="X22" i="1"/>
  <c r="W22" i="1"/>
  <c r="V22" i="1"/>
  <c r="U22" i="1"/>
  <c r="T22" i="1"/>
  <c r="AC21" i="1"/>
  <c r="AB21" i="1"/>
  <c r="AA21" i="1"/>
  <c r="Z21" i="1"/>
  <c r="Y21" i="1"/>
  <c r="X21" i="1"/>
  <c r="W21" i="1"/>
  <c r="V21" i="1"/>
  <c r="U21" i="1"/>
  <c r="T21" i="1"/>
  <c r="AC19" i="1"/>
  <c r="AB19" i="1"/>
  <c r="AA19" i="1"/>
  <c r="Z19" i="1"/>
  <c r="Y19" i="1"/>
  <c r="X19" i="1"/>
  <c r="W19" i="1"/>
  <c r="V19" i="1"/>
  <c r="U19" i="1"/>
  <c r="T19" i="1"/>
  <c r="AC18" i="1"/>
  <c r="AB18" i="1"/>
  <c r="AA18" i="1"/>
  <c r="Z18" i="1"/>
  <c r="Y18" i="1"/>
  <c r="X18" i="1"/>
  <c r="T18" i="1"/>
  <c r="W18" i="1"/>
  <c r="V18" i="1"/>
  <c r="U18" i="1"/>
  <c r="AC16" i="1"/>
  <c r="AB16" i="1"/>
  <c r="AA16" i="1"/>
  <c r="Z16" i="1"/>
  <c r="Y16" i="1"/>
  <c r="X16" i="1"/>
  <c r="W16" i="1"/>
  <c r="V16" i="1"/>
  <c r="U16" i="1"/>
  <c r="T16" i="1"/>
  <c r="AC15" i="1"/>
  <c r="AB15" i="1"/>
  <c r="AA15" i="1"/>
  <c r="Z15" i="1"/>
  <c r="Y15" i="1"/>
  <c r="X15" i="1"/>
  <c r="W15" i="1"/>
  <c r="V15" i="1"/>
  <c r="U15" i="1"/>
  <c r="T15" i="1"/>
  <c r="AC13" i="1"/>
  <c r="AB13" i="1"/>
  <c r="AA13" i="1"/>
  <c r="Z13" i="1"/>
  <c r="Y13" i="1"/>
  <c r="X13" i="1"/>
  <c r="W13" i="1"/>
  <c r="V13" i="1"/>
  <c r="U13" i="1"/>
  <c r="T13" i="1"/>
  <c r="AC12" i="1"/>
  <c r="AB12" i="1"/>
  <c r="AA12" i="1"/>
  <c r="Z12" i="1"/>
  <c r="Y12" i="1"/>
  <c r="V12" i="1"/>
  <c r="X12" i="1"/>
  <c r="W12" i="1"/>
  <c r="U12" i="1"/>
  <c r="T12" i="1"/>
  <c r="AC10" i="1"/>
  <c r="AB10" i="1"/>
  <c r="AA10" i="1"/>
  <c r="Z10" i="1"/>
  <c r="Y10" i="1"/>
  <c r="X10" i="1"/>
  <c r="W10" i="1"/>
  <c r="V10" i="1"/>
  <c r="U10" i="1"/>
  <c r="T10" i="1"/>
  <c r="AC9" i="1"/>
  <c r="AB9" i="1"/>
  <c r="AA9" i="1"/>
  <c r="Z9" i="1"/>
  <c r="Y9" i="1"/>
  <c r="W9" i="1"/>
  <c r="V9" i="1"/>
  <c r="U9" i="1"/>
  <c r="T9" i="1"/>
  <c r="AC7" i="1"/>
  <c r="AB7" i="1"/>
  <c r="AA7" i="1"/>
  <c r="Z7" i="1"/>
  <c r="Y7" i="1"/>
  <c r="X7" i="1"/>
  <c r="W7" i="1"/>
  <c r="V7" i="1"/>
  <c r="U7" i="1"/>
  <c r="T7" i="1"/>
  <c r="M6" i="1"/>
  <c r="L6" i="1"/>
  <c r="L28" i="1" s="1"/>
  <c r="K6" i="1"/>
  <c r="J6" i="1"/>
  <c r="I6" i="1"/>
  <c r="I28" i="1" s="1"/>
  <c r="R2" i="1"/>
  <c r="Q2" i="1"/>
  <c r="P2" i="1"/>
  <c r="O2" i="1"/>
  <c r="N2" i="1"/>
  <c r="M2" i="1"/>
  <c r="L2" i="1"/>
  <c r="K2" i="1"/>
  <c r="J2" i="1"/>
  <c r="I2" i="1"/>
  <c r="M28" i="1" l="1"/>
  <c r="J28" i="1"/>
  <c r="K28" i="1"/>
</calcChain>
</file>

<file path=xl/sharedStrings.xml><?xml version="1.0" encoding="utf-8"?>
<sst xmlns="http://schemas.openxmlformats.org/spreadsheetml/2006/main" count="47" uniqueCount="24">
  <si>
    <t>DIST.COD</t>
  </si>
  <si>
    <t>QTD</t>
  </si>
  <si>
    <t>IMAGEM</t>
  </si>
  <si>
    <t xml:space="preserve">DESCRIÇÃO </t>
  </si>
  <si>
    <t>MARCA</t>
  </si>
  <si>
    <t>EXT. PORTEIRO COLETIVO PAREDE</t>
  </si>
  <si>
    <t>INTELBRAS</t>
  </si>
  <si>
    <t>TOTAL ►</t>
  </si>
  <si>
    <t>3305 0579 Kesia</t>
  </si>
  <si>
    <t>FORNECEDOR A</t>
  </si>
  <si>
    <t>FORNECEDOR B</t>
  </si>
  <si>
    <t>FORNECEDOR C</t>
  </si>
  <si>
    <t>FORNECEDOR D</t>
  </si>
  <si>
    <t>FORNECEDOR E</t>
  </si>
  <si>
    <t>FORNECEDOR F</t>
  </si>
  <si>
    <t>FORNECEDOR G</t>
  </si>
  <si>
    <t>FORNECEDOR H</t>
  </si>
  <si>
    <t>FORNECEDOR i</t>
  </si>
  <si>
    <t>FORNECEDOR J</t>
  </si>
  <si>
    <t>CODIGO ►</t>
  </si>
  <si>
    <t>UNITARIO ►</t>
  </si>
  <si>
    <t>D 000514</t>
  </si>
  <si>
    <t>HG555001</t>
  </si>
  <si>
    <t>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</si>
</sst>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000000"/>
    <numFmt numFmtId="165" formatCode="00.0"/>
    <numFmt numFmtId="166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sz val="18"/>
      <color theme="1"/>
      <name val="Arial Narrow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0"/>
      <name val="Arial Narrow"/>
      <family val="2"/>
    </font>
    <font>
      <sz val="6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FE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7F7F2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165" fontId="2" fillId="2" borderId="0" xfId="0" applyNumberFormat="1" applyFont="1" applyFill="1" applyAlignment="1" applyProtection="1">
      <alignment horizontal="center" vertical="center"/>
    </xf>
    <xf numFmtId="44" fontId="1" fillId="2" borderId="0" xfId="1" applyFont="1" applyFill="1" applyAlignment="1" applyProtection="1">
      <alignment horizontal="left" vertical="center" indent="1"/>
    </xf>
    <xf numFmtId="165" fontId="2" fillId="2" borderId="0" xfId="0" applyNumberFormat="1" applyFont="1" applyFill="1" applyAlignment="1" applyProtection="1">
      <alignment horizontal="left" vertical="center" wrapText="1"/>
    </xf>
    <xf numFmtId="165" fontId="0" fillId="2" borderId="0" xfId="0" applyNumberFormat="1" applyFill="1" applyAlignment="1" applyProtection="1">
      <alignment horizontal="left" vertical="center" indent="1"/>
    </xf>
    <xf numFmtId="44" fontId="1" fillId="2" borderId="0" xfId="1" applyFont="1" applyFill="1" applyProtection="1"/>
    <xf numFmtId="44" fontId="2" fillId="2" borderId="0" xfId="1" applyFont="1" applyFill="1" applyAlignment="1" applyProtection="1">
      <alignment horizontal="left" vertical="center" indent="1"/>
    </xf>
    <xf numFmtId="44" fontId="1" fillId="2" borderId="0" xfId="1" applyFont="1" applyFill="1" applyAlignment="1" applyProtection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9" fontId="3" fillId="3" borderId="3" xfId="2" applyFont="1" applyFill="1" applyBorder="1" applyAlignment="1" applyProtection="1">
      <alignment horizontal="center" vertical="center"/>
    </xf>
    <xf numFmtId="9" fontId="2" fillId="2" borderId="3" xfId="2" applyFont="1" applyFill="1" applyBorder="1" applyAlignment="1" applyProtection="1">
      <alignment horizontal="center" vertical="center"/>
      <protection locked="0"/>
    </xf>
    <xf numFmtId="44" fontId="1" fillId="2" borderId="0" xfId="1" applyFont="1" applyFill="1" applyBorder="1" applyAlignment="1" applyProtection="1">
      <alignment horizontal="center" vertical="center"/>
    </xf>
    <xf numFmtId="44" fontId="1" fillId="2" borderId="0" xfId="1" applyFont="1" applyFill="1" applyBorder="1" applyProtection="1"/>
    <xf numFmtId="165" fontId="4" fillId="2" borderId="6" xfId="0" applyNumberFormat="1" applyFont="1" applyFill="1" applyBorder="1" applyAlignment="1" applyProtection="1">
      <alignment horizontal="center" vertical="center"/>
    </xf>
    <xf numFmtId="44" fontId="4" fillId="2" borderId="6" xfId="1" applyFont="1" applyFill="1" applyBorder="1" applyAlignment="1" applyProtection="1">
      <alignment horizontal="center" vertical="center"/>
    </xf>
    <xf numFmtId="165" fontId="4" fillId="2" borderId="6" xfId="0" applyNumberFormat="1" applyFont="1" applyFill="1" applyBorder="1" applyAlignment="1" applyProtection="1">
      <alignment horizontal="left" vertical="center" wrapText="1" indent="1"/>
    </xf>
    <xf numFmtId="44" fontId="4" fillId="2" borderId="3" xfId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horizontal="center" vertical="center"/>
    </xf>
    <xf numFmtId="44" fontId="5" fillId="2" borderId="0" xfId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44" fontId="4" fillId="2" borderId="0" xfId="1" applyFont="1" applyFill="1" applyBorder="1" applyAlignment="1" applyProtection="1">
      <alignment horizontal="center" vertical="center"/>
    </xf>
    <xf numFmtId="165" fontId="6" fillId="3" borderId="3" xfId="0" applyNumberFormat="1" applyFont="1" applyFill="1" applyBorder="1" applyAlignment="1" applyProtection="1">
      <alignment vertical="center"/>
    </xf>
    <xf numFmtId="44" fontId="4" fillId="3" borderId="3" xfId="1" applyFont="1" applyFill="1" applyBorder="1" applyAlignment="1" applyProtection="1">
      <alignment vertical="center"/>
    </xf>
    <xf numFmtId="44" fontId="5" fillId="2" borderId="0" xfId="1" applyFont="1" applyFill="1" applyProtection="1"/>
    <xf numFmtId="165" fontId="6" fillId="2" borderId="3" xfId="0" applyNumberFormat="1" applyFont="1" applyFill="1" applyBorder="1" applyAlignment="1" applyProtection="1">
      <alignment vertical="center"/>
      <protection locked="0"/>
    </xf>
    <xf numFmtId="44" fontId="4" fillId="4" borderId="3" xfId="1" applyFont="1" applyFill="1" applyBorder="1" applyAlignment="1" applyProtection="1">
      <alignment vertical="center"/>
      <protection locked="0"/>
    </xf>
    <xf numFmtId="44" fontId="4" fillId="2" borderId="3" xfId="1" applyFont="1" applyFill="1" applyBorder="1" applyAlignment="1" applyProtection="1">
      <alignment vertical="center"/>
      <protection locked="0"/>
    </xf>
    <xf numFmtId="165" fontId="2" fillId="2" borderId="10" xfId="0" applyNumberFormat="1" applyFont="1" applyFill="1" applyBorder="1" applyAlignment="1" applyProtection="1">
      <alignment horizontal="center" vertical="center"/>
    </xf>
    <xf numFmtId="44" fontId="1" fillId="2" borderId="10" xfId="1" applyFont="1" applyFill="1" applyBorder="1" applyAlignment="1" applyProtection="1">
      <alignment horizontal="left" vertical="center" indent="1"/>
    </xf>
    <xf numFmtId="165" fontId="2" fillId="2" borderId="10" xfId="0" applyNumberFormat="1" applyFont="1" applyFill="1" applyBorder="1" applyAlignment="1" applyProtection="1">
      <alignment horizontal="center" vertical="center" wrapText="1"/>
    </xf>
    <xf numFmtId="44" fontId="1" fillId="2" borderId="10" xfId="1" applyFont="1" applyFill="1" applyBorder="1" applyProtection="1"/>
    <xf numFmtId="44" fontId="2" fillId="2" borderId="10" xfId="1" applyFont="1" applyFill="1" applyBorder="1" applyAlignment="1" applyProtection="1">
      <alignment horizontal="left" vertical="center" indent="1"/>
    </xf>
    <xf numFmtId="166" fontId="1" fillId="2" borderId="0" xfId="1" applyNumberFormat="1" applyFont="1" applyFill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44" fontId="2" fillId="2" borderId="9" xfId="1" applyFont="1" applyFill="1" applyBorder="1" applyAlignment="1" applyProtection="1">
      <alignment horizontal="left" vertical="center" indent="1"/>
    </xf>
    <xf numFmtId="165" fontId="2" fillId="2" borderId="9" xfId="0" applyNumberFormat="1" applyFont="1" applyFill="1" applyBorder="1" applyAlignment="1" applyProtection="1">
      <alignment horizontal="right" vertical="center" wrapText="1"/>
    </xf>
    <xf numFmtId="165" fontId="2" fillId="2" borderId="9" xfId="0" applyNumberFormat="1" applyFont="1" applyFill="1" applyBorder="1" applyAlignment="1" applyProtection="1">
      <alignment horizontal="left" vertical="center" indent="1"/>
    </xf>
    <xf numFmtId="44" fontId="5" fillId="3" borderId="12" xfId="1" applyFont="1" applyFill="1" applyBorder="1" applyProtection="1"/>
    <xf numFmtId="44" fontId="2" fillId="2" borderId="12" xfId="1" applyFont="1" applyFill="1" applyBorder="1" applyProtection="1"/>
    <xf numFmtId="165" fontId="8" fillId="2" borderId="0" xfId="3" applyNumberFormat="1" applyFill="1" applyAlignment="1" applyProtection="1">
      <alignment horizontal="left" vertical="center" indent="1"/>
    </xf>
    <xf numFmtId="0" fontId="7" fillId="2" borderId="13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3" xfId="0" applyNumberFormat="1" applyFont="1" applyFill="1" applyBorder="1" applyAlignment="1" applyProtection="1">
      <alignment horizontal="center" vertical="center"/>
    </xf>
    <xf numFmtId="164" fontId="4" fillId="5" borderId="3" xfId="1" applyNumberFormat="1" applyFont="1" applyFill="1" applyBorder="1" applyAlignment="1" applyProtection="1">
      <alignment horizontal="center" vertical="center"/>
      <protection locked="0"/>
    </xf>
    <xf numFmtId="165" fontId="0" fillId="2" borderId="10" xfId="0" applyNumberFormat="1" applyFill="1" applyBorder="1" applyAlignment="1" applyProtection="1">
      <alignment horizontal="right" vertical="center" indent="1"/>
    </xf>
    <xf numFmtId="44" fontId="7" fillId="2" borderId="3" xfId="1" applyFont="1" applyFill="1" applyBorder="1" applyAlignment="1" applyProtection="1">
      <alignment horizontal="right"/>
    </xf>
    <xf numFmtId="44" fontId="7" fillId="2" borderId="8" xfId="1" applyFont="1" applyFill="1" applyBorder="1" applyAlignment="1" applyProtection="1">
      <alignment horizontal="right"/>
    </xf>
    <xf numFmtId="44" fontId="7" fillId="2" borderId="13" xfId="1" applyFont="1" applyFill="1" applyBorder="1" applyAlignment="1" applyProtection="1">
      <alignment horizontal="right"/>
    </xf>
    <xf numFmtId="44" fontId="7" fillId="2" borderId="9" xfId="1" applyFont="1" applyFill="1" applyBorder="1" applyAlignment="1" applyProtection="1">
      <alignment horizontal="right"/>
    </xf>
    <xf numFmtId="44" fontId="4" fillId="6" borderId="3" xfId="1" applyFont="1" applyFill="1" applyBorder="1" applyAlignment="1" applyProtection="1">
      <alignment horizontal="center" vertical="center"/>
    </xf>
    <xf numFmtId="44" fontId="4" fillId="7" borderId="3" xfId="1" applyFont="1" applyFill="1" applyBorder="1" applyAlignment="1" applyProtection="1">
      <alignment horizontal="center" vertical="center"/>
    </xf>
    <xf numFmtId="44" fontId="4" fillId="7" borderId="3" xfId="1" applyFont="1" applyFill="1" applyBorder="1" applyAlignment="1" applyProtection="1">
      <alignment vertical="center"/>
      <protection locked="0"/>
    </xf>
    <xf numFmtId="44" fontId="4" fillId="8" borderId="3" xfId="1" applyFont="1" applyFill="1" applyBorder="1" applyAlignment="1" applyProtection="1">
      <alignment vertical="center"/>
      <protection locked="0"/>
    </xf>
    <xf numFmtId="44" fontId="4" fillId="4" borderId="3" xfId="1" applyFont="1" applyFill="1" applyBorder="1" applyAlignment="1" applyProtection="1">
      <alignment horizontal="center" vertical="center"/>
    </xf>
    <xf numFmtId="44" fontId="4" fillId="10" borderId="3" xfId="1" applyFont="1" applyFill="1" applyBorder="1" applyAlignment="1" applyProtection="1">
      <alignment horizontal="center" vertical="center"/>
    </xf>
    <xf numFmtId="44" fontId="4" fillId="10" borderId="3" xfId="1" applyFont="1" applyFill="1" applyBorder="1" applyAlignment="1" applyProtection="1">
      <alignment vertical="center"/>
      <protection locked="0"/>
    </xf>
    <xf numFmtId="44" fontId="4" fillId="11" borderId="3" xfId="1" applyFont="1" applyFill="1" applyBorder="1" applyAlignment="1" applyProtection="1">
      <alignment horizontal="center" vertical="center"/>
    </xf>
    <xf numFmtId="44" fontId="4" fillId="12" borderId="3" xfId="1" applyFont="1" applyFill="1" applyBorder="1" applyAlignment="1" applyProtection="1">
      <alignment horizontal="center" vertical="center"/>
    </xf>
    <xf numFmtId="44" fontId="10" fillId="9" borderId="3" xfId="1" applyFont="1" applyFill="1" applyBorder="1" applyAlignment="1" applyProtection="1">
      <alignment horizontal="center" vertical="center"/>
    </xf>
    <xf numFmtId="44" fontId="10" fillId="13" borderId="3" xfId="1" applyFont="1" applyFill="1" applyBorder="1" applyAlignment="1" applyProtection="1">
      <alignment horizontal="center" vertical="center"/>
    </xf>
    <xf numFmtId="44" fontId="10" fillId="2" borderId="6" xfId="1" applyFont="1" applyFill="1" applyBorder="1" applyAlignment="1" applyProtection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2" borderId="9" xfId="1" applyFont="1" applyFill="1" applyBorder="1" applyAlignment="1" applyProtection="1">
      <alignment horizontal="center" vertical="center"/>
    </xf>
    <xf numFmtId="44" fontId="7" fillId="2" borderId="16" xfId="1" applyFont="1" applyFill="1" applyBorder="1" applyAlignment="1" applyProtection="1">
      <alignment horizontal="right"/>
    </xf>
    <xf numFmtId="44" fontId="4" fillId="8" borderId="17" xfId="1" applyFont="1" applyFill="1" applyBorder="1" applyAlignment="1" applyProtection="1">
      <alignment vertical="center"/>
    </xf>
    <xf numFmtId="44" fontId="4" fillId="7" borderId="17" xfId="1" applyFont="1" applyFill="1" applyBorder="1" applyAlignment="1" applyProtection="1">
      <alignment vertical="center"/>
    </xf>
    <xf numFmtId="44" fontId="4" fillId="2" borderId="17" xfId="1" applyFont="1" applyFill="1" applyBorder="1" applyAlignment="1" applyProtection="1">
      <alignment vertical="center"/>
    </xf>
    <xf numFmtId="44" fontId="4" fillId="10" borderId="17" xfId="1" applyFont="1" applyFill="1" applyBorder="1" applyAlignment="1" applyProtection="1">
      <alignment vertical="center"/>
    </xf>
    <xf numFmtId="44" fontId="4" fillId="4" borderId="17" xfId="1" applyFont="1" applyFill="1" applyBorder="1" applyAlignment="1" applyProtection="1">
      <alignment vertical="center"/>
    </xf>
    <xf numFmtId="44" fontId="10" fillId="9" borderId="17" xfId="1" applyFont="1" applyFill="1" applyBorder="1" applyAlignment="1" applyProtection="1">
      <alignment horizontal="center" vertical="center"/>
    </xf>
    <xf numFmtId="44" fontId="4" fillId="12" borderId="17" xfId="1" applyFont="1" applyFill="1" applyBorder="1" applyAlignment="1" applyProtection="1">
      <alignment horizontal="center" vertical="center"/>
    </xf>
    <xf numFmtId="44" fontId="4" fillId="6" borderId="17" xfId="1" applyFont="1" applyFill="1" applyBorder="1" applyAlignment="1" applyProtection="1">
      <alignment horizontal="center" vertical="center"/>
    </xf>
    <xf numFmtId="44" fontId="10" fillId="13" borderId="17" xfId="1" applyFont="1" applyFill="1" applyBorder="1" applyAlignment="1" applyProtection="1">
      <alignment horizontal="center" vertical="center"/>
    </xf>
    <xf numFmtId="44" fontId="4" fillId="11" borderId="18" xfId="1" applyFont="1" applyFill="1" applyBorder="1" applyAlignment="1" applyProtection="1">
      <alignment horizontal="center" vertical="center"/>
    </xf>
    <xf numFmtId="44" fontId="7" fillId="2" borderId="19" xfId="1" applyFont="1" applyFill="1" applyBorder="1" applyAlignment="1" applyProtection="1">
      <alignment horizontal="right"/>
    </xf>
    <xf numFmtId="44" fontId="4" fillId="11" borderId="20" xfId="1" applyFont="1" applyFill="1" applyBorder="1" applyAlignment="1" applyProtection="1">
      <alignment horizontal="center" vertical="center"/>
    </xf>
    <xf numFmtId="44" fontId="7" fillId="2" borderId="21" xfId="1" applyFont="1" applyFill="1" applyBorder="1" applyAlignment="1" applyProtection="1">
      <alignment horizontal="right"/>
    </xf>
    <xf numFmtId="164" fontId="4" fillId="8" borderId="22" xfId="1" applyNumberFormat="1" applyFont="1" applyFill="1" applyBorder="1" applyAlignment="1" applyProtection="1">
      <alignment horizontal="center" vertical="center"/>
      <protection locked="0"/>
    </xf>
    <xf numFmtId="164" fontId="4" fillId="7" borderId="22" xfId="1" applyNumberFormat="1" applyFont="1" applyFill="1" applyBorder="1" applyAlignment="1" applyProtection="1">
      <alignment horizontal="center" vertical="center"/>
      <protection locked="0"/>
    </xf>
    <xf numFmtId="164" fontId="4" fillId="2" borderId="22" xfId="1" applyNumberFormat="1" applyFont="1" applyFill="1" applyBorder="1" applyAlignment="1" applyProtection="1">
      <alignment horizontal="center" vertical="center"/>
      <protection locked="0"/>
    </xf>
    <xf numFmtId="164" fontId="4" fillId="10" borderId="22" xfId="1" applyNumberFormat="1" applyFont="1" applyFill="1" applyBorder="1" applyAlignment="1" applyProtection="1">
      <alignment horizontal="center" vertical="center"/>
      <protection locked="0"/>
    </xf>
    <xf numFmtId="164" fontId="4" fillId="4" borderId="22" xfId="1" applyNumberFormat="1" applyFont="1" applyFill="1" applyBorder="1" applyAlignment="1" applyProtection="1">
      <alignment horizontal="center" vertical="center"/>
      <protection locked="0"/>
    </xf>
    <xf numFmtId="164" fontId="10" fillId="9" borderId="22" xfId="1" applyNumberFormat="1" applyFont="1" applyFill="1" applyBorder="1" applyAlignment="1" applyProtection="1">
      <alignment horizontal="center" vertical="center"/>
      <protection locked="0"/>
    </xf>
    <xf numFmtId="164" fontId="4" fillId="12" borderId="22" xfId="1" applyNumberFormat="1" applyFont="1" applyFill="1" applyBorder="1" applyAlignment="1" applyProtection="1">
      <alignment horizontal="center" vertical="center"/>
      <protection locked="0"/>
    </xf>
    <xf numFmtId="164" fontId="4" fillId="6" borderId="22" xfId="1" applyNumberFormat="1" applyFont="1" applyFill="1" applyBorder="1" applyAlignment="1" applyProtection="1">
      <alignment horizontal="center" vertical="center"/>
      <protection locked="0"/>
    </xf>
    <xf numFmtId="164" fontId="10" fillId="13" borderId="22" xfId="1" applyNumberFormat="1" applyFont="1" applyFill="1" applyBorder="1" applyAlignment="1" applyProtection="1">
      <alignment horizontal="center" vertical="center"/>
      <protection locked="0"/>
    </xf>
    <xf numFmtId="164" fontId="4" fillId="11" borderId="23" xfId="1" applyNumberFormat="1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164" fontId="9" fillId="2" borderId="0" xfId="0" applyNumberFormat="1" applyFont="1" applyFill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9" fontId="3" fillId="3" borderId="11" xfId="2" applyFont="1" applyFill="1" applyBorder="1" applyAlignment="1" applyProtection="1">
      <alignment horizontal="center" vertical="center"/>
    </xf>
    <xf numFmtId="9" fontId="2" fillId="2" borderId="11" xfId="2" applyFont="1" applyFill="1" applyBorder="1" applyAlignment="1" applyProtection="1">
      <alignment horizontal="center" vertical="center"/>
      <protection locked="0"/>
    </xf>
    <xf numFmtId="44" fontId="4" fillId="8" borderId="11" xfId="1" applyFont="1" applyFill="1" applyBorder="1" applyAlignment="1" applyProtection="1">
      <alignment horizontal="center" vertical="center"/>
    </xf>
    <xf numFmtId="165" fontId="4" fillId="2" borderId="8" xfId="0" applyNumberFormat="1" applyFont="1" applyFill="1" applyBorder="1" applyAlignment="1" applyProtection="1">
      <alignment horizontal="center" vertical="center"/>
    </xf>
    <xf numFmtId="165" fontId="4" fillId="2" borderId="9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center" vertical="center"/>
    </xf>
    <xf numFmtId="164" fontId="2" fillId="2" borderId="4" xfId="0" applyNumberFormat="1" applyFont="1" applyFill="1" applyBorder="1" applyAlignment="1" applyProtection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165" fontId="4" fillId="2" borderId="8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9" xfId="0" applyNumberFormat="1" applyFont="1" applyFill="1" applyBorder="1" applyAlignment="1" applyProtection="1">
      <alignment horizontal="left" vertical="center" wrapText="1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</xf>
    <xf numFmtId="165" fontId="4" fillId="2" borderId="15" xfId="0" applyNumberFormat="1" applyFont="1" applyFill="1" applyBorder="1" applyAlignment="1" applyProtection="1">
      <alignment horizontal="center" vertical="center"/>
    </xf>
    <xf numFmtId="164" fontId="4" fillId="4" borderId="8" xfId="0" applyNumberFormat="1" applyFont="1" applyFill="1" applyBorder="1" applyAlignment="1" applyProtection="1">
      <alignment horizontal="center" vertical="center"/>
    </xf>
    <xf numFmtId="164" fontId="4" fillId="4" borderId="9" xfId="0" applyNumberFormat="1" applyFont="1" applyFill="1" applyBorder="1" applyAlignment="1" applyProtection="1">
      <alignment horizontal="center" vertical="center"/>
    </xf>
    <xf numFmtId="164" fontId="11" fillId="2" borderId="24" xfId="0" applyNumberFormat="1" applyFont="1" applyFill="1" applyBorder="1" applyAlignment="1" applyProtection="1">
      <alignment horizontal="center" vertical="center"/>
    </xf>
    <xf numFmtId="164" fontId="11" fillId="2" borderId="25" xfId="0" applyNumberFormat="1" applyFont="1" applyFill="1" applyBorder="1" applyAlignment="1" applyProtection="1">
      <alignment horizontal="center" vertical="center"/>
    </xf>
    <xf numFmtId="164" fontId="11" fillId="2" borderId="26" xfId="0" applyNumberFormat="1" applyFont="1" applyFill="1" applyBorder="1" applyAlignment="1" applyProtection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00FF"/>
      <color rgb="FFC198E0"/>
      <color rgb="FFCEEAB0"/>
      <color rgb="FF97F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40191</xdr:colOff>
      <xdr:row>5</xdr:row>
      <xdr:rowOff>44526</xdr:rowOff>
    </xdr:from>
    <xdr:to>
      <xdr:col>4</xdr:col>
      <xdr:colOff>1123954</xdr:colOff>
      <xdr:row>7</xdr:row>
      <xdr:rowOff>228599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3290386" y="1137731"/>
          <a:ext cx="698423" cy="1083763"/>
        </a:xfrm>
        <a:prstGeom prst="rect">
          <a:avLst/>
        </a:prstGeom>
      </xdr:spPr>
    </xdr:pic>
    <xdr:clientData/>
  </xdr:twoCellAnchor>
  <xdr:twoCellAnchor>
    <xdr:from>
      <xdr:col>1</xdr:col>
      <xdr:colOff>85724</xdr:colOff>
      <xdr:row>10</xdr:row>
      <xdr:rowOff>180975</xdr:rowOff>
    </xdr:from>
    <xdr:to>
      <xdr:col>5</xdr:col>
      <xdr:colOff>1838324</xdr:colOff>
      <xdr:row>17</xdr:row>
      <xdr:rowOff>133350</xdr:rowOff>
    </xdr:to>
    <xdr:sp macro="" textlink="">
      <xdr:nvSpPr>
        <xdr:cNvPr id="12" name="CaixaDeTexto 11"/>
        <xdr:cNvSpPr txBox="1"/>
      </xdr:nvSpPr>
      <xdr:spPr>
        <a:xfrm>
          <a:off x="171449" y="2952750"/>
          <a:ext cx="5857875" cy="20288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/>
            <a:t>FUNÇÃO</a:t>
          </a:r>
          <a:r>
            <a:rPr lang="pt-BR" sz="2000" baseline="0"/>
            <a:t> SE RETORNAR O NOME DO FORNECEDOR MAIS EM CONTA COM MENOR PREÇO E O RESPECTIVO CODIGO DO PRODUTO OBS </a:t>
          </a:r>
        </a:p>
        <a:p>
          <a:pPr algn="ctr"/>
          <a:r>
            <a:rPr lang="pt-BR" sz="2000" baseline="0"/>
            <a:t>NESSE EXEMPLO M7 FOI O FORNECEDOR QUE TINHA O PREÇO MELHOR COM O CODIGO </a:t>
          </a:r>
          <a:r>
            <a:rPr lang="pt-BR" sz="2000" baseline="0">
              <a:solidFill>
                <a:srgbClr val="FF0000"/>
              </a:solidFill>
            </a:rPr>
            <a:t>000071</a:t>
          </a:r>
          <a:endParaRPr lang="pt-BR" sz="2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466725</xdr:colOff>
      <xdr:row>8</xdr:row>
      <xdr:rowOff>19050</xdr:rowOff>
    </xdr:from>
    <xdr:to>
      <xdr:col>2</xdr:col>
      <xdr:colOff>1085850</xdr:colOff>
      <xdr:row>10</xdr:row>
      <xdr:rowOff>247650</xdr:rowOff>
    </xdr:to>
    <xdr:sp macro="" textlink="">
      <xdr:nvSpPr>
        <xdr:cNvPr id="15" name="Seta para cima 14"/>
        <xdr:cNvSpPr/>
      </xdr:nvSpPr>
      <xdr:spPr>
        <a:xfrm>
          <a:off x="1447800" y="2200275"/>
          <a:ext cx="619125" cy="819150"/>
        </a:xfrm>
        <a:prstGeom prst="up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-sitecc\d\5iTECC%20CLIENTES%202017\5iTECC%20001%20-%20Planilhas%20UNICAS\SITECC%20PRODUTOS%20&amp;%20SERVI&#199;OS...........................44%203042%202221%20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AS FOTO"/>
      <sheetName val="COMPRAS FOTO"/>
      <sheetName val="LIXAR "/>
      <sheetName val="VER DD Alls"/>
      <sheetName val="PABX"/>
      <sheetName val="SITECC ATUAL"/>
      <sheetName val="REVENDA"/>
      <sheetName val="O S DT"/>
      <sheetName val="O S LISTONA"/>
      <sheetName val="STi"/>
      <sheetName val="Nº"/>
      <sheetName val="AC- CTR"/>
      <sheetName val="VM"/>
      <sheetName val="&lt;&lt;&lt;"/>
      <sheetName val="CONFIG"/>
      <sheetName val="PAISSAGEM"/>
      <sheetName val="AM-002"/>
      <sheetName val="CB"/>
      <sheetName val="BD"/>
      <sheetName val="VERSO"/>
    </sheetNames>
    <sheetDataSet>
      <sheetData sheetId="0">
        <row r="3">
          <cell r="H3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9"/>
  <sheetViews>
    <sheetView tabSelected="1" view="pageBreakPreview" zoomScaleNormal="100" zoomScaleSheetLayoutView="100" workbookViewId="0">
      <selection activeCell="I12" sqref="I12"/>
    </sheetView>
  </sheetViews>
  <sheetFormatPr defaultRowHeight="23.25" x14ac:dyDescent="0.25"/>
  <cols>
    <col min="1" max="1" width="1.28515625" style="8" customWidth="1"/>
    <col min="2" max="2" width="13.42578125" style="92" customWidth="1"/>
    <col min="3" max="3" width="21.7109375" style="92" customWidth="1"/>
    <col min="4" max="4" width="9.42578125" style="1" customWidth="1"/>
    <col min="5" max="5" width="17" style="2" customWidth="1"/>
    <col min="6" max="6" width="32.85546875" style="3" customWidth="1"/>
    <col min="7" max="7" width="16.42578125" style="4" customWidth="1"/>
    <col min="8" max="8" width="13.42578125" style="5" customWidth="1"/>
    <col min="9" max="18" width="24.28515625" style="6" customWidth="1"/>
    <col min="19" max="19" width="6.85546875" style="7" customWidth="1"/>
    <col min="20" max="20" width="22.140625" style="5" customWidth="1"/>
    <col min="21" max="21" width="19.5703125" style="5" customWidth="1"/>
    <col min="22" max="22" width="19.5703125" style="8" customWidth="1"/>
    <col min="23" max="27" width="19.5703125" style="9" customWidth="1"/>
    <col min="28" max="30" width="19.5703125" style="8" customWidth="1"/>
    <col min="31" max="16384" width="9.140625" style="8"/>
  </cols>
  <sheetData>
    <row r="1" spans="2:30" ht="24" thickBot="1" x14ac:dyDescent="0.3"/>
    <row r="2" spans="2:30" ht="24" customHeight="1" thickTop="1" x14ac:dyDescent="0.25">
      <c r="B2" s="8"/>
      <c r="C2" s="101"/>
      <c r="D2" s="102"/>
      <c r="E2" s="102"/>
      <c r="F2" s="102"/>
      <c r="G2" s="102"/>
      <c r="H2" s="113" t="s">
        <v>23</v>
      </c>
      <c r="I2" s="96">
        <f>(I3*10)+'[1]VENDAS FOTO'!H3</f>
        <v>4.0999999999999996</v>
      </c>
      <c r="J2" s="10">
        <f t="shared" ref="J2:R2" si="0">J3*2</f>
        <v>0.8</v>
      </c>
      <c r="K2" s="10">
        <f t="shared" si="0"/>
        <v>0.8</v>
      </c>
      <c r="L2" s="10">
        <f t="shared" si="0"/>
        <v>0.8</v>
      </c>
      <c r="M2" s="10">
        <f t="shared" si="0"/>
        <v>0.8</v>
      </c>
      <c r="N2" s="10">
        <f t="shared" si="0"/>
        <v>0.8</v>
      </c>
      <c r="O2" s="10">
        <f t="shared" si="0"/>
        <v>0.8</v>
      </c>
      <c r="P2" s="10">
        <f t="shared" si="0"/>
        <v>0.8</v>
      </c>
      <c r="Q2" s="10">
        <f t="shared" si="0"/>
        <v>0.8</v>
      </c>
      <c r="R2" s="10">
        <f t="shared" si="0"/>
        <v>0.8</v>
      </c>
    </row>
    <row r="3" spans="2:30" ht="24" thickBot="1" x14ac:dyDescent="0.3">
      <c r="B3" s="8"/>
      <c r="C3" s="103"/>
      <c r="D3" s="104"/>
      <c r="E3" s="104"/>
      <c r="F3" s="104"/>
      <c r="G3" s="104"/>
      <c r="H3" s="114"/>
      <c r="I3" s="97">
        <v>0.4</v>
      </c>
      <c r="J3" s="11">
        <v>0.4</v>
      </c>
      <c r="K3" s="11">
        <v>0.4</v>
      </c>
      <c r="L3" s="11">
        <v>0.4</v>
      </c>
      <c r="M3" s="11">
        <v>0.4</v>
      </c>
      <c r="N3" s="11">
        <v>0.4</v>
      </c>
      <c r="O3" s="11">
        <v>0.4</v>
      </c>
      <c r="P3" s="11">
        <v>0.4</v>
      </c>
      <c r="Q3" s="11">
        <v>0.4</v>
      </c>
      <c r="R3" s="11">
        <v>0.4</v>
      </c>
      <c r="S3" s="12"/>
      <c r="T3" s="13"/>
      <c r="U3" s="13"/>
    </row>
    <row r="4" spans="2:30" s="20" customFormat="1" ht="22.5" thickTop="1" thickBot="1" x14ac:dyDescent="0.3">
      <c r="B4" s="21"/>
      <c r="C4" s="21" t="s">
        <v>0</v>
      </c>
      <c r="D4" s="14" t="s">
        <v>1</v>
      </c>
      <c r="E4" s="15" t="s">
        <v>2</v>
      </c>
      <c r="F4" s="16" t="s">
        <v>3</v>
      </c>
      <c r="G4" s="14" t="s">
        <v>4</v>
      </c>
      <c r="H4" s="115"/>
      <c r="I4" s="98" t="s">
        <v>9</v>
      </c>
      <c r="J4" s="52" t="s">
        <v>10</v>
      </c>
      <c r="K4" s="17" t="s">
        <v>11</v>
      </c>
      <c r="L4" s="56" t="s">
        <v>12</v>
      </c>
      <c r="M4" s="55" t="s">
        <v>13</v>
      </c>
      <c r="N4" s="60" t="s">
        <v>14</v>
      </c>
      <c r="O4" s="59" t="s">
        <v>15</v>
      </c>
      <c r="P4" s="51" t="s">
        <v>16</v>
      </c>
      <c r="Q4" s="61" t="s">
        <v>17</v>
      </c>
      <c r="R4" s="58" t="s">
        <v>18</v>
      </c>
      <c r="S4" s="18"/>
      <c r="T4" s="19"/>
      <c r="U4" s="19"/>
    </row>
    <row r="5" spans="2:30" s="20" customFormat="1" ht="6.75" customHeight="1" thickBot="1" x14ac:dyDescent="0.3">
      <c r="B5" s="21"/>
      <c r="C5" s="21"/>
      <c r="D5" s="14"/>
      <c r="E5" s="15"/>
      <c r="F5" s="16"/>
      <c r="G5" s="14"/>
      <c r="H5" s="22"/>
      <c r="I5" s="15"/>
      <c r="J5" s="15"/>
      <c r="K5" s="15"/>
      <c r="L5" s="15"/>
      <c r="M5" s="15"/>
      <c r="N5" s="62"/>
      <c r="O5" s="15"/>
      <c r="P5" s="15"/>
      <c r="Q5" s="62"/>
      <c r="R5" s="15"/>
      <c r="S5" s="18"/>
      <c r="T5" s="19"/>
      <c r="U5" s="19"/>
    </row>
    <row r="6" spans="2:30" ht="20.25" customHeight="1" x14ac:dyDescent="0.35">
      <c r="B6" s="66" t="s">
        <v>7</v>
      </c>
      <c r="C6" s="111" t="str">
        <f>CHOOSE(MATCH($C8,$I7:$R7,0),$I$4,$J$4,$K$4,$L$4,$M$4,$N$4,$O$4,$P$4,$Q$4,$R$4)</f>
        <v>FORNECEDOR E</v>
      </c>
      <c r="D6" s="23">
        <v>3</v>
      </c>
      <c r="E6" s="105"/>
      <c r="F6" s="107" t="s">
        <v>5</v>
      </c>
      <c r="G6" s="109" t="s">
        <v>6</v>
      </c>
      <c r="H6" s="66" t="s">
        <v>7</v>
      </c>
      <c r="I6" s="67">
        <f>I7*$D6</f>
        <v>240</v>
      </c>
      <c r="J6" s="68">
        <f>J7*$D6</f>
        <v>300</v>
      </c>
      <c r="K6" s="69">
        <f>K7*$D6</f>
        <v>360</v>
      </c>
      <c r="L6" s="70">
        <f>L7*$D6</f>
        <v>600</v>
      </c>
      <c r="M6" s="71">
        <f>M7*$D6</f>
        <v>214.27499999999998</v>
      </c>
      <c r="N6" s="72"/>
      <c r="O6" s="73"/>
      <c r="P6" s="74"/>
      <c r="Q6" s="75"/>
      <c r="R6" s="76">
        <f>R7*D6</f>
        <v>900</v>
      </c>
      <c r="S6" s="19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2:30" ht="20.25" customHeight="1" x14ac:dyDescent="0.35">
      <c r="B7" s="77" t="s">
        <v>20</v>
      </c>
      <c r="C7" s="112"/>
      <c r="D7" s="26"/>
      <c r="E7" s="106"/>
      <c r="F7" s="108"/>
      <c r="G7" s="110"/>
      <c r="H7" s="77" t="s">
        <v>20</v>
      </c>
      <c r="I7" s="54">
        <v>80</v>
      </c>
      <c r="J7" s="53">
        <v>100</v>
      </c>
      <c r="K7" s="28">
        <v>120</v>
      </c>
      <c r="L7" s="57">
        <v>200</v>
      </c>
      <c r="M7" s="27">
        <v>71.424999999999997</v>
      </c>
      <c r="N7" s="60"/>
      <c r="O7" s="59"/>
      <c r="P7" s="51"/>
      <c r="Q7" s="61"/>
      <c r="R7" s="78">
        <v>300</v>
      </c>
      <c r="S7" s="18"/>
      <c r="T7" s="25">
        <f>I7*(100%+I$3)</f>
        <v>112</v>
      </c>
      <c r="U7" s="25">
        <f t="shared" ref="U7:AC25" si="1">J7*(100%+J$3)</f>
        <v>140</v>
      </c>
      <c r="V7" s="25">
        <f t="shared" si="1"/>
        <v>168</v>
      </c>
      <c r="W7" s="25">
        <f t="shared" si="1"/>
        <v>280</v>
      </c>
      <c r="X7" s="25">
        <f t="shared" si="1"/>
        <v>99.99499999999999</v>
      </c>
      <c r="Y7" s="25">
        <f t="shared" si="1"/>
        <v>0</v>
      </c>
      <c r="Z7" s="25">
        <f t="shared" si="1"/>
        <v>0</v>
      </c>
      <c r="AA7" s="25">
        <f t="shared" si="1"/>
        <v>0</v>
      </c>
      <c r="AB7" s="25">
        <f t="shared" si="1"/>
        <v>0</v>
      </c>
      <c r="AC7" s="25">
        <f t="shared" si="1"/>
        <v>420</v>
      </c>
      <c r="AD7" s="25"/>
    </row>
    <row r="8" spans="2:30" ht="20.25" customHeight="1" thickBot="1" x14ac:dyDescent="0.4">
      <c r="B8" s="79" t="s">
        <v>19</v>
      </c>
      <c r="C8" s="90">
        <f>MIN(I8:R8)</f>
        <v>71.424999999999997</v>
      </c>
      <c r="D8" s="26"/>
      <c r="E8" s="42"/>
      <c r="F8" s="43"/>
      <c r="G8" s="63"/>
      <c r="H8" s="79" t="s">
        <v>19</v>
      </c>
      <c r="I8" s="80" t="s">
        <v>21</v>
      </c>
      <c r="J8" s="81">
        <v>740</v>
      </c>
      <c r="K8" s="82">
        <v>123564</v>
      </c>
      <c r="L8" s="83"/>
      <c r="M8" s="84">
        <v>71.424999999999997</v>
      </c>
      <c r="N8" s="85"/>
      <c r="O8" s="86"/>
      <c r="P8" s="87"/>
      <c r="Q8" s="88"/>
      <c r="R8" s="89" t="s">
        <v>22</v>
      </c>
      <c r="S8" s="18"/>
      <c r="T8" s="25" t="e">
        <f>I8*(100%+I$3)</f>
        <v>#VALUE!</v>
      </c>
      <c r="U8" s="25">
        <f t="shared" ref="U8" si="2">J8*(100%+J$3)</f>
        <v>1036</v>
      </c>
      <c r="V8" s="25">
        <f t="shared" ref="V8" si="3">K8*(100%+K$3)</f>
        <v>172989.59999999998</v>
      </c>
      <c r="W8" s="25">
        <f t="shared" ref="W8" si="4">L8*(100%+L$3)</f>
        <v>0</v>
      </c>
      <c r="X8" s="25">
        <f t="shared" ref="X8" si="5">M8*(100%+M$3)</f>
        <v>99.99499999999999</v>
      </c>
      <c r="Y8" s="25">
        <f t="shared" ref="Y8" si="6">N8*(100%+N$3)</f>
        <v>0</v>
      </c>
      <c r="Z8" s="25">
        <f t="shared" ref="Z8" si="7">O8*(100%+O$3)</f>
        <v>0</v>
      </c>
      <c r="AA8" s="25">
        <f t="shared" ref="AA8" si="8">P8*(100%+P$3)</f>
        <v>0</v>
      </c>
      <c r="AB8" s="25">
        <f t="shared" ref="AB8" si="9">Q8*(100%+Q$3)</f>
        <v>0</v>
      </c>
      <c r="AC8" s="25" t="e">
        <f t="shared" ref="AC8" si="10">R8*(100%+R$3)</f>
        <v>#VALUE!</v>
      </c>
      <c r="AD8" s="25"/>
    </row>
    <row r="9" spans="2:30" x14ac:dyDescent="0.35">
      <c r="B9" s="91"/>
      <c r="C9" s="91"/>
      <c r="D9" s="23">
        <v>5</v>
      </c>
      <c r="E9" s="105"/>
      <c r="F9" s="107"/>
      <c r="G9" s="109"/>
      <c r="H9" s="66" t="s">
        <v>7</v>
      </c>
      <c r="I9" s="67">
        <f>I10*$D9</f>
        <v>357.125</v>
      </c>
      <c r="J9" s="68">
        <f>J10*$D9</f>
        <v>5</v>
      </c>
      <c r="K9" s="69">
        <f>K10*$D9</f>
        <v>150</v>
      </c>
      <c r="L9" s="70">
        <f>L10*$D9</f>
        <v>200</v>
      </c>
      <c r="M9" s="71">
        <f>M10*$D9</f>
        <v>500</v>
      </c>
      <c r="N9" s="72"/>
      <c r="O9" s="73"/>
      <c r="P9" s="74"/>
      <c r="Q9" s="75"/>
      <c r="R9" s="76"/>
      <c r="S9" s="19"/>
      <c r="T9" s="25">
        <f t="shared" ref="T9:T25" si="11">I9*(100%+I$3)</f>
        <v>499.97499999999997</v>
      </c>
      <c r="U9" s="25">
        <f t="shared" si="1"/>
        <v>7</v>
      </c>
      <c r="V9" s="25">
        <f t="shared" si="1"/>
        <v>210</v>
      </c>
      <c r="W9" s="25">
        <f t="shared" si="1"/>
        <v>280</v>
      </c>
      <c r="X9" s="25">
        <f t="shared" si="1"/>
        <v>700</v>
      </c>
      <c r="Y9" s="25">
        <f t="shared" si="1"/>
        <v>0</v>
      </c>
      <c r="Z9" s="25">
        <f t="shared" si="1"/>
        <v>0</v>
      </c>
      <c r="AA9" s="25">
        <f t="shared" si="1"/>
        <v>0</v>
      </c>
      <c r="AB9" s="25">
        <f t="shared" si="1"/>
        <v>0</v>
      </c>
      <c r="AC9" s="25">
        <f t="shared" si="1"/>
        <v>0</v>
      </c>
    </row>
    <row r="10" spans="2:30" x14ac:dyDescent="0.35">
      <c r="B10" s="91"/>
      <c r="C10" s="91"/>
      <c r="D10" s="26"/>
      <c r="E10" s="106"/>
      <c r="F10" s="108"/>
      <c r="G10" s="110"/>
      <c r="H10" s="77" t="s">
        <v>20</v>
      </c>
      <c r="I10" s="54">
        <v>71.424999999999997</v>
      </c>
      <c r="J10" s="53">
        <v>1</v>
      </c>
      <c r="K10" s="28">
        <v>30</v>
      </c>
      <c r="L10" s="57">
        <v>40</v>
      </c>
      <c r="M10" s="27">
        <v>100</v>
      </c>
      <c r="N10" s="60"/>
      <c r="O10" s="59"/>
      <c r="P10" s="51"/>
      <c r="Q10" s="61"/>
      <c r="R10" s="78">
        <v>10</v>
      </c>
      <c r="S10" s="18"/>
      <c r="T10" s="25">
        <f t="shared" si="11"/>
        <v>99.99499999999999</v>
      </c>
      <c r="U10" s="25">
        <f t="shared" si="1"/>
        <v>1.4</v>
      </c>
      <c r="V10" s="25">
        <f t="shared" si="1"/>
        <v>42</v>
      </c>
      <c r="W10" s="25">
        <f t="shared" si="1"/>
        <v>56</v>
      </c>
      <c r="X10" s="25">
        <f t="shared" si="1"/>
        <v>140</v>
      </c>
      <c r="Y10" s="25">
        <f t="shared" si="1"/>
        <v>0</v>
      </c>
      <c r="Z10" s="25">
        <f t="shared" si="1"/>
        <v>0</v>
      </c>
      <c r="AA10" s="25">
        <f t="shared" si="1"/>
        <v>0</v>
      </c>
      <c r="AB10" s="25">
        <f t="shared" si="1"/>
        <v>0</v>
      </c>
      <c r="AC10" s="25">
        <f t="shared" si="1"/>
        <v>14</v>
      </c>
    </row>
    <row r="11" spans="2:30" ht="24" thickBot="1" x14ac:dyDescent="0.4">
      <c r="B11" s="91"/>
      <c r="C11" s="91"/>
      <c r="D11" s="26"/>
      <c r="E11" s="42"/>
      <c r="F11" s="43"/>
      <c r="G11" s="63"/>
      <c r="H11" s="79" t="s">
        <v>19</v>
      </c>
      <c r="I11" s="80">
        <v>2</v>
      </c>
      <c r="J11" s="81">
        <v>1</v>
      </c>
      <c r="K11" s="82">
        <v>12</v>
      </c>
      <c r="L11" s="83"/>
      <c r="M11" s="84"/>
      <c r="N11" s="85"/>
      <c r="O11" s="86"/>
      <c r="P11" s="87"/>
      <c r="Q11" s="88"/>
      <c r="R11" s="89"/>
      <c r="S11" s="18"/>
      <c r="T11" s="25">
        <f>I11*(100%+I$3)</f>
        <v>2.8</v>
      </c>
      <c r="U11" s="25">
        <f t="shared" si="1"/>
        <v>1.4</v>
      </c>
      <c r="V11" s="25">
        <f t="shared" si="1"/>
        <v>16.799999999999997</v>
      </c>
      <c r="W11" s="25">
        <f t="shared" si="1"/>
        <v>0</v>
      </c>
      <c r="X11" s="25">
        <f t="shared" si="1"/>
        <v>0</v>
      </c>
      <c r="Y11" s="25">
        <f t="shared" si="1"/>
        <v>0</v>
      </c>
      <c r="Z11" s="25">
        <f t="shared" si="1"/>
        <v>0</v>
      </c>
      <c r="AA11" s="25">
        <f t="shared" si="1"/>
        <v>0</v>
      </c>
      <c r="AB11" s="25">
        <f t="shared" si="1"/>
        <v>0</v>
      </c>
      <c r="AC11" s="25">
        <f t="shared" si="1"/>
        <v>0</v>
      </c>
      <c r="AD11" s="25"/>
    </row>
    <row r="12" spans="2:30" x14ac:dyDescent="0.35">
      <c r="B12" s="91"/>
      <c r="C12" s="91"/>
      <c r="D12" s="23"/>
      <c r="E12" s="105"/>
      <c r="F12" s="107"/>
      <c r="G12" s="99"/>
      <c r="H12" s="49" t="s">
        <v>7</v>
      </c>
      <c r="I12" s="64"/>
      <c r="J12" s="64"/>
      <c r="K12" s="64"/>
      <c r="L12" s="64"/>
      <c r="M12" s="64"/>
      <c r="N12" s="65"/>
      <c r="O12" s="65"/>
      <c r="P12" s="65"/>
      <c r="Q12" s="65"/>
      <c r="R12" s="65"/>
      <c r="S12" s="19"/>
      <c r="T12" s="25">
        <f t="shared" si="11"/>
        <v>0</v>
      </c>
      <c r="U12" s="25">
        <f t="shared" si="1"/>
        <v>0</v>
      </c>
      <c r="V12" s="25">
        <f t="shared" si="1"/>
        <v>0</v>
      </c>
      <c r="W12" s="25">
        <f t="shared" si="1"/>
        <v>0</v>
      </c>
      <c r="X12" s="25">
        <f t="shared" si="1"/>
        <v>0</v>
      </c>
      <c r="Y12" s="25">
        <f t="shared" si="1"/>
        <v>0</v>
      </c>
      <c r="Z12" s="25">
        <f t="shared" si="1"/>
        <v>0</v>
      </c>
      <c r="AA12" s="25">
        <f t="shared" si="1"/>
        <v>0</v>
      </c>
      <c r="AB12" s="25">
        <f t="shared" si="1"/>
        <v>0</v>
      </c>
      <c r="AC12" s="25">
        <f t="shared" si="1"/>
        <v>0</v>
      </c>
    </row>
    <row r="13" spans="2:30" x14ac:dyDescent="0.35">
      <c r="B13" s="91"/>
      <c r="C13" s="91"/>
      <c r="D13" s="26"/>
      <c r="E13" s="106"/>
      <c r="F13" s="108"/>
      <c r="G13" s="100"/>
      <c r="H13" s="49" t="s">
        <v>20</v>
      </c>
      <c r="I13" s="27"/>
      <c r="J13" s="28"/>
      <c r="K13" s="28"/>
      <c r="L13" s="28"/>
      <c r="M13" s="28"/>
      <c r="N13" s="17"/>
      <c r="O13" s="17"/>
      <c r="P13" s="17"/>
      <c r="Q13" s="17"/>
      <c r="R13" s="17"/>
      <c r="S13" s="18"/>
      <c r="T13" s="25">
        <f t="shared" si="11"/>
        <v>0</v>
      </c>
      <c r="U13" s="25">
        <f t="shared" si="1"/>
        <v>0</v>
      </c>
      <c r="V13" s="25">
        <f t="shared" si="1"/>
        <v>0</v>
      </c>
      <c r="W13" s="25">
        <f t="shared" si="1"/>
        <v>0</v>
      </c>
      <c r="X13" s="25">
        <f t="shared" si="1"/>
        <v>0</v>
      </c>
      <c r="Y13" s="25">
        <f t="shared" si="1"/>
        <v>0</v>
      </c>
      <c r="Z13" s="25">
        <f t="shared" si="1"/>
        <v>0</v>
      </c>
      <c r="AA13" s="25">
        <f t="shared" si="1"/>
        <v>0</v>
      </c>
      <c r="AB13" s="25">
        <f t="shared" si="1"/>
        <v>0</v>
      </c>
      <c r="AC13" s="25">
        <f t="shared" si="1"/>
        <v>0</v>
      </c>
    </row>
    <row r="14" spans="2:30" x14ac:dyDescent="0.35">
      <c r="B14" s="91"/>
      <c r="C14" s="91"/>
      <c r="D14" s="26"/>
      <c r="E14" s="42"/>
      <c r="F14" s="43"/>
      <c r="G14" s="44"/>
      <c r="H14" s="50" t="s">
        <v>19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18"/>
      <c r="T14" s="25">
        <f>I14*(100%+I$3)</f>
        <v>0</v>
      </c>
      <c r="U14" s="25">
        <f t="shared" si="1"/>
        <v>0</v>
      </c>
      <c r="V14" s="25">
        <f t="shared" si="1"/>
        <v>0</v>
      </c>
      <c r="W14" s="25">
        <f t="shared" si="1"/>
        <v>0</v>
      </c>
      <c r="X14" s="25">
        <f t="shared" si="1"/>
        <v>0</v>
      </c>
      <c r="Y14" s="25">
        <f t="shared" si="1"/>
        <v>0</v>
      </c>
      <c r="Z14" s="25">
        <f t="shared" si="1"/>
        <v>0</v>
      </c>
      <c r="AA14" s="25">
        <f t="shared" si="1"/>
        <v>0</v>
      </c>
      <c r="AB14" s="25">
        <f t="shared" si="1"/>
        <v>0</v>
      </c>
      <c r="AC14" s="25">
        <f t="shared" si="1"/>
        <v>0</v>
      </c>
      <c r="AD14" s="25"/>
    </row>
    <row r="15" spans="2:30" x14ac:dyDescent="0.35">
      <c r="B15" s="91"/>
      <c r="C15" s="91"/>
      <c r="D15" s="23"/>
      <c r="E15" s="105"/>
      <c r="F15" s="107"/>
      <c r="G15" s="99"/>
      <c r="H15" s="48" t="s">
        <v>7</v>
      </c>
      <c r="I15" s="24"/>
      <c r="J15" s="24"/>
      <c r="K15" s="24"/>
      <c r="L15" s="24"/>
      <c r="M15" s="24"/>
      <c r="N15" s="17"/>
      <c r="O15" s="17"/>
      <c r="P15" s="17"/>
      <c r="Q15" s="17"/>
      <c r="R15" s="17"/>
      <c r="S15" s="19"/>
      <c r="T15" s="25">
        <f t="shared" si="1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25">
        <f t="shared" si="1"/>
        <v>0</v>
      </c>
      <c r="Z15" s="25">
        <f t="shared" si="1"/>
        <v>0</v>
      </c>
      <c r="AA15" s="25">
        <f t="shared" si="1"/>
        <v>0</v>
      </c>
      <c r="AB15" s="25">
        <f t="shared" si="1"/>
        <v>0</v>
      </c>
      <c r="AC15" s="25">
        <f t="shared" si="1"/>
        <v>0</v>
      </c>
    </row>
    <row r="16" spans="2:30" x14ac:dyDescent="0.35">
      <c r="B16" s="91"/>
      <c r="C16" s="91"/>
      <c r="D16" s="26"/>
      <c r="E16" s="106"/>
      <c r="F16" s="108"/>
      <c r="G16" s="100"/>
      <c r="H16" s="49" t="s">
        <v>20</v>
      </c>
      <c r="I16" s="27"/>
      <c r="J16" s="28"/>
      <c r="K16" s="28"/>
      <c r="L16" s="28"/>
      <c r="M16" s="28"/>
      <c r="N16" s="17"/>
      <c r="O16" s="17"/>
      <c r="P16" s="17"/>
      <c r="Q16" s="17"/>
      <c r="R16" s="17"/>
      <c r="S16" s="18"/>
      <c r="T16" s="25">
        <f t="shared" si="11"/>
        <v>0</v>
      </c>
      <c r="U16" s="25">
        <f t="shared" si="1"/>
        <v>0</v>
      </c>
      <c r="V16" s="25">
        <f t="shared" si="1"/>
        <v>0</v>
      </c>
      <c r="W16" s="25">
        <f t="shared" si="1"/>
        <v>0</v>
      </c>
      <c r="X16" s="25">
        <f t="shared" si="1"/>
        <v>0</v>
      </c>
      <c r="Y16" s="25">
        <f t="shared" si="1"/>
        <v>0</v>
      </c>
      <c r="Z16" s="25">
        <f t="shared" si="1"/>
        <v>0</v>
      </c>
      <c r="AA16" s="25">
        <f t="shared" si="1"/>
        <v>0</v>
      </c>
      <c r="AB16" s="25">
        <f t="shared" si="1"/>
        <v>0</v>
      </c>
      <c r="AC16" s="25">
        <f t="shared" si="1"/>
        <v>0</v>
      </c>
    </row>
    <row r="17" spans="2:30" x14ac:dyDescent="0.35">
      <c r="B17" s="91"/>
      <c r="C17" s="91"/>
      <c r="D17" s="26"/>
      <c r="E17" s="42"/>
      <c r="F17" s="43"/>
      <c r="G17" s="44"/>
      <c r="H17" s="50" t="s">
        <v>19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8"/>
      <c r="T17" s="25">
        <f>I17*(100%+I$3)</f>
        <v>0</v>
      </c>
      <c r="U17" s="25">
        <f t="shared" ref="U17" si="12">J17*(100%+J$3)</f>
        <v>0</v>
      </c>
      <c r="V17" s="25">
        <f t="shared" ref="V17" si="13">K17*(100%+K$3)</f>
        <v>0</v>
      </c>
      <c r="W17" s="25">
        <f t="shared" ref="W17" si="14">L17*(100%+L$3)</f>
        <v>0</v>
      </c>
      <c r="X17" s="25">
        <f t="shared" ref="X17" si="15">M17*(100%+M$3)</f>
        <v>0</v>
      </c>
      <c r="Y17" s="25">
        <f t="shared" ref="Y17" si="16">N17*(100%+N$3)</f>
        <v>0</v>
      </c>
      <c r="Z17" s="25">
        <f t="shared" ref="Z17" si="17">O17*(100%+O$3)</f>
        <v>0</v>
      </c>
      <c r="AA17" s="25">
        <f t="shared" ref="AA17" si="18">P17*(100%+P$3)</f>
        <v>0</v>
      </c>
      <c r="AB17" s="25">
        <f t="shared" ref="AB17" si="19">Q17*(100%+Q$3)</f>
        <v>0</v>
      </c>
      <c r="AC17" s="25">
        <f t="shared" ref="AC17" si="20">R17*(100%+R$3)</f>
        <v>0</v>
      </c>
      <c r="AD17" s="25"/>
    </row>
    <row r="18" spans="2:30" x14ac:dyDescent="0.35">
      <c r="B18" s="91"/>
      <c r="C18" s="91"/>
      <c r="D18" s="23"/>
      <c r="E18" s="105"/>
      <c r="F18" s="107"/>
      <c r="G18" s="99"/>
      <c r="H18" s="48" t="s">
        <v>7</v>
      </c>
      <c r="I18" s="24"/>
      <c r="J18" s="24"/>
      <c r="K18" s="24"/>
      <c r="L18" s="24"/>
      <c r="M18" s="24"/>
      <c r="N18" s="17"/>
      <c r="O18" s="17"/>
      <c r="P18" s="17"/>
      <c r="Q18" s="17"/>
      <c r="R18" s="17"/>
      <c r="S18" s="19"/>
      <c r="T18" s="25">
        <f t="shared" si="11"/>
        <v>0</v>
      </c>
      <c r="U18" s="25">
        <f t="shared" si="1"/>
        <v>0</v>
      </c>
      <c r="V18" s="25">
        <f t="shared" si="1"/>
        <v>0</v>
      </c>
      <c r="W18" s="25">
        <f t="shared" si="1"/>
        <v>0</v>
      </c>
      <c r="X18" s="25">
        <f t="shared" si="1"/>
        <v>0</v>
      </c>
      <c r="Y18" s="25">
        <f t="shared" si="1"/>
        <v>0</v>
      </c>
      <c r="Z18" s="25">
        <f t="shared" si="1"/>
        <v>0</v>
      </c>
      <c r="AA18" s="25">
        <f t="shared" si="1"/>
        <v>0</v>
      </c>
      <c r="AB18" s="25">
        <f t="shared" si="1"/>
        <v>0</v>
      </c>
      <c r="AC18" s="25">
        <f t="shared" si="1"/>
        <v>0</v>
      </c>
    </row>
    <row r="19" spans="2:30" x14ac:dyDescent="0.35">
      <c r="B19" s="91"/>
      <c r="C19" s="91"/>
      <c r="D19" s="26"/>
      <c r="E19" s="106"/>
      <c r="F19" s="108"/>
      <c r="G19" s="100"/>
      <c r="H19" s="49" t="s">
        <v>20</v>
      </c>
      <c r="I19" s="27"/>
      <c r="J19" s="28"/>
      <c r="K19" s="28"/>
      <c r="L19" s="28"/>
      <c r="M19" s="28"/>
      <c r="N19" s="17"/>
      <c r="O19" s="17"/>
      <c r="P19" s="17"/>
      <c r="Q19" s="17"/>
      <c r="R19" s="17"/>
      <c r="S19" s="18"/>
      <c r="T19" s="25">
        <f t="shared" si="11"/>
        <v>0</v>
      </c>
      <c r="U19" s="25">
        <f t="shared" si="1"/>
        <v>0</v>
      </c>
      <c r="V19" s="25">
        <f t="shared" si="1"/>
        <v>0</v>
      </c>
      <c r="W19" s="25">
        <f t="shared" si="1"/>
        <v>0</v>
      </c>
      <c r="X19" s="25">
        <f t="shared" si="1"/>
        <v>0</v>
      </c>
      <c r="Y19" s="25">
        <f t="shared" si="1"/>
        <v>0</v>
      </c>
      <c r="Z19" s="25">
        <f t="shared" si="1"/>
        <v>0</v>
      </c>
      <c r="AA19" s="25">
        <f t="shared" si="1"/>
        <v>0</v>
      </c>
      <c r="AB19" s="25">
        <f t="shared" si="1"/>
        <v>0</v>
      </c>
      <c r="AC19" s="25">
        <f t="shared" si="1"/>
        <v>0</v>
      </c>
    </row>
    <row r="20" spans="2:30" x14ac:dyDescent="0.35">
      <c r="B20" s="91"/>
      <c r="C20" s="91"/>
      <c r="D20" s="26"/>
      <c r="E20" s="42"/>
      <c r="F20" s="43"/>
      <c r="G20" s="44"/>
      <c r="H20" s="50" t="s">
        <v>19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18"/>
      <c r="T20" s="25">
        <f>I20*(100%+I$3)</f>
        <v>0</v>
      </c>
      <c r="U20" s="25">
        <f t="shared" si="1"/>
        <v>0</v>
      </c>
      <c r="V20" s="25">
        <f t="shared" si="1"/>
        <v>0</v>
      </c>
      <c r="W20" s="25">
        <f t="shared" si="1"/>
        <v>0</v>
      </c>
      <c r="X20" s="25">
        <f t="shared" si="1"/>
        <v>0</v>
      </c>
      <c r="Y20" s="25">
        <f t="shared" si="1"/>
        <v>0</v>
      </c>
      <c r="Z20" s="25">
        <f t="shared" si="1"/>
        <v>0</v>
      </c>
      <c r="AA20" s="25">
        <f t="shared" si="1"/>
        <v>0</v>
      </c>
      <c r="AB20" s="25">
        <f t="shared" si="1"/>
        <v>0</v>
      </c>
      <c r="AC20" s="25">
        <f t="shared" si="1"/>
        <v>0</v>
      </c>
      <c r="AD20" s="25"/>
    </row>
    <row r="21" spans="2:30" x14ac:dyDescent="0.35">
      <c r="B21" s="91"/>
      <c r="C21" s="91"/>
      <c r="D21" s="23"/>
      <c r="E21" s="105"/>
      <c r="F21" s="107"/>
      <c r="G21" s="99"/>
      <c r="H21" s="48" t="s">
        <v>7</v>
      </c>
      <c r="I21" s="24"/>
      <c r="J21" s="24"/>
      <c r="K21" s="24"/>
      <c r="L21" s="24"/>
      <c r="M21" s="24"/>
      <c r="N21" s="17"/>
      <c r="O21" s="17"/>
      <c r="P21" s="17"/>
      <c r="Q21" s="17"/>
      <c r="R21" s="17"/>
      <c r="S21" s="19"/>
      <c r="T21" s="25">
        <f t="shared" si="11"/>
        <v>0</v>
      </c>
      <c r="U21" s="25">
        <f t="shared" si="1"/>
        <v>0</v>
      </c>
      <c r="V21" s="25">
        <f t="shared" si="1"/>
        <v>0</v>
      </c>
      <c r="W21" s="25">
        <f t="shared" si="1"/>
        <v>0</v>
      </c>
      <c r="X21" s="25">
        <f t="shared" si="1"/>
        <v>0</v>
      </c>
      <c r="Y21" s="25">
        <f t="shared" si="1"/>
        <v>0</v>
      </c>
      <c r="Z21" s="25">
        <f t="shared" si="1"/>
        <v>0</v>
      </c>
      <c r="AA21" s="25">
        <f t="shared" si="1"/>
        <v>0</v>
      </c>
      <c r="AB21" s="25">
        <f t="shared" si="1"/>
        <v>0</v>
      </c>
      <c r="AC21" s="25">
        <f t="shared" si="1"/>
        <v>0</v>
      </c>
    </row>
    <row r="22" spans="2:30" x14ac:dyDescent="0.35">
      <c r="B22" s="91"/>
      <c r="C22" s="91"/>
      <c r="D22" s="26"/>
      <c r="E22" s="106"/>
      <c r="F22" s="108"/>
      <c r="G22" s="100"/>
      <c r="H22" s="49" t="s">
        <v>20</v>
      </c>
      <c r="I22" s="27"/>
      <c r="J22" s="28"/>
      <c r="K22" s="28"/>
      <c r="L22" s="28"/>
      <c r="M22" s="28"/>
      <c r="N22" s="17"/>
      <c r="O22" s="17"/>
      <c r="P22" s="17"/>
      <c r="Q22" s="17"/>
      <c r="R22" s="17"/>
      <c r="S22" s="18"/>
      <c r="T22" s="25">
        <f t="shared" si="11"/>
        <v>0</v>
      </c>
      <c r="U22" s="25">
        <f t="shared" si="1"/>
        <v>0</v>
      </c>
      <c r="V22" s="25">
        <f t="shared" si="1"/>
        <v>0</v>
      </c>
      <c r="W22" s="25">
        <f t="shared" si="1"/>
        <v>0</v>
      </c>
      <c r="X22" s="25">
        <f t="shared" si="1"/>
        <v>0</v>
      </c>
      <c r="Y22" s="25">
        <f t="shared" si="1"/>
        <v>0</v>
      </c>
      <c r="Z22" s="25">
        <f t="shared" si="1"/>
        <v>0</v>
      </c>
      <c r="AA22" s="25">
        <f t="shared" si="1"/>
        <v>0</v>
      </c>
      <c r="AB22" s="25">
        <f t="shared" si="1"/>
        <v>0</v>
      </c>
      <c r="AC22" s="25">
        <f t="shared" si="1"/>
        <v>0</v>
      </c>
    </row>
    <row r="23" spans="2:30" x14ac:dyDescent="0.35">
      <c r="B23" s="91"/>
      <c r="C23" s="91"/>
      <c r="D23" s="26"/>
      <c r="E23" s="42"/>
      <c r="F23" s="43"/>
      <c r="G23" s="44"/>
      <c r="H23" s="50" t="s">
        <v>19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8"/>
      <c r="T23" s="25">
        <f>I23*(100%+I$3)</f>
        <v>0</v>
      </c>
      <c r="U23" s="25">
        <f t="shared" ref="U23" si="21">J23*(100%+J$3)</f>
        <v>0</v>
      </c>
      <c r="V23" s="25">
        <f t="shared" ref="V23" si="22">K23*(100%+K$3)</f>
        <v>0</v>
      </c>
      <c r="W23" s="25">
        <f t="shared" ref="W23" si="23">L23*(100%+L$3)</f>
        <v>0</v>
      </c>
      <c r="X23" s="25">
        <f t="shared" ref="X23" si="24">M23*(100%+M$3)</f>
        <v>0</v>
      </c>
      <c r="Y23" s="25">
        <f t="shared" ref="Y23" si="25">N23*(100%+N$3)</f>
        <v>0</v>
      </c>
      <c r="Z23" s="25">
        <f t="shared" ref="Z23" si="26">O23*(100%+O$3)</f>
        <v>0</v>
      </c>
      <c r="AA23" s="25">
        <f t="shared" ref="AA23" si="27">P23*(100%+P$3)</f>
        <v>0</v>
      </c>
      <c r="AB23" s="25">
        <f t="shared" ref="AB23" si="28">Q23*(100%+Q$3)</f>
        <v>0</v>
      </c>
      <c r="AC23" s="25">
        <f t="shared" ref="AC23" si="29">R23*(100%+R$3)</f>
        <v>0</v>
      </c>
      <c r="AD23" s="25"/>
    </row>
    <row r="24" spans="2:30" x14ac:dyDescent="0.35">
      <c r="B24" s="91"/>
      <c r="C24" s="91"/>
      <c r="D24" s="23"/>
      <c r="E24" s="105"/>
      <c r="F24" s="107"/>
      <c r="G24" s="99"/>
      <c r="H24" s="48" t="s">
        <v>7</v>
      </c>
      <c r="I24" s="24"/>
      <c r="J24" s="24"/>
      <c r="K24" s="24"/>
      <c r="L24" s="24"/>
      <c r="M24" s="24"/>
      <c r="N24" s="17"/>
      <c r="O24" s="17"/>
      <c r="P24" s="17"/>
      <c r="Q24" s="17"/>
      <c r="R24" s="17"/>
      <c r="S24" s="19"/>
      <c r="T24" s="25">
        <f t="shared" si="11"/>
        <v>0</v>
      </c>
      <c r="U24" s="25">
        <f t="shared" si="1"/>
        <v>0</v>
      </c>
      <c r="V24" s="25">
        <f t="shared" si="1"/>
        <v>0</v>
      </c>
      <c r="W24" s="25">
        <f t="shared" si="1"/>
        <v>0</v>
      </c>
      <c r="X24" s="25">
        <f t="shared" si="1"/>
        <v>0</v>
      </c>
      <c r="Y24" s="25">
        <f t="shared" si="1"/>
        <v>0</v>
      </c>
      <c r="Z24" s="25">
        <f t="shared" si="1"/>
        <v>0</v>
      </c>
      <c r="AA24" s="25">
        <f t="shared" si="1"/>
        <v>0</v>
      </c>
      <c r="AB24" s="25">
        <f t="shared" si="1"/>
        <v>0</v>
      </c>
      <c r="AC24" s="25">
        <f t="shared" si="1"/>
        <v>0</v>
      </c>
    </row>
    <row r="25" spans="2:30" x14ac:dyDescent="0.35">
      <c r="B25" s="91"/>
      <c r="C25" s="91"/>
      <c r="D25" s="26"/>
      <c r="E25" s="106"/>
      <c r="F25" s="108"/>
      <c r="G25" s="100"/>
      <c r="H25" s="49" t="s">
        <v>20</v>
      </c>
      <c r="I25" s="27"/>
      <c r="J25" s="28"/>
      <c r="K25" s="28"/>
      <c r="L25" s="28"/>
      <c r="M25" s="28"/>
      <c r="N25" s="17"/>
      <c r="O25" s="17"/>
      <c r="P25" s="17"/>
      <c r="Q25" s="17"/>
      <c r="R25" s="17"/>
      <c r="S25" s="18"/>
      <c r="T25" s="25">
        <f t="shared" si="1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</row>
    <row r="26" spans="2:30" x14ac:dyDescent="0.35">
      <c r="B26" s="91"/>
      <c r="C26" s="91"/>
      <c r="D26" s="26"/>
      <c r="E26" s="42"/>
      <c r="F26" s="43"/>
      <c r="G26" s="44"/>
      <c r="H26" s="50" t="s">
        <v>19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8"/>
      <c r="T26" s="25">
        <f>I26*(100%+I$3)</f>
        <v>0</v>
      </c>
      <c r="U26" s="25">
        <f t="shared" ref="U26" si="30">J26*(100%+J$3)</f>
        <v>0</v>
      </c>
      <c r="V26" s="25">
        <f t="shared" ref="V26" si="31">K26*(100%+K$3)</f>
        <v>0</v>
      </c>
      <c r="W26" s="25">
        <f t="shared" ref="W26" si="32">L26*(100%+L$3)</f>
        <v>0</v>
      </c>
      <c r="X26" s="25">
        <f t="shared" ref="X26" si="33">M26*(100%+M$3)</f>
        <v>0</v>
      </c>
      <c r="Y26" s="25">
        <f t="shared" ref="Y26" si="34">N26*(100%+N$3)</f>
        <v>0</v>
      </c>
      <c r="Z26" s="25">
        <f t="shared" ref="Z26" si="35">O26*(100%+O$3)</f>
        <v>0</v>
      </c>
      <c r="AA26" s="25">
        <f t="shared" ref="AA26" si="36">P26*(100%+P$3)</f>
        <v>0</v>
      </c>
      <c r="AB26" s="25">
        <f t="shared" ref="AB26" si="37">Q26*(100%+Q$3)</f>
        <v>0</v>
      </c>
      <c r="AC26" s="25">
        <f t="shared" ref="AC26" si="38">R26*(100%+R$3)</f>
        <v>0</v>
      </c>
      <c r="AD26" s="25"/>
    </row>
    <row r="27" spans="2:30" s="5" customFormat="1" ht="6.75" customHeight="1" x14ac:dyDescent="0.25">
      <c r="B27" s="93"/>
      <c r="C27" s="93"/>
      <c r="D27" s="29"/>
      <c r="E27" s="30"/>
      <c r="F27" s="31"/>
      <c r="G27" s="46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4"/>
      <c r="V27" s="8"/>
      <c r="W27" s="9"/>
      <c r="X27" s="9"/>
      <c r="Y27" s="9"/>
      <c r="Z27" s="9"/>
      <c r="AA27" s="9"/>
    </row>
    <row r="28" spans="2:30" x14ac:dyDescent="0.35">
      <c r="B28" s="94"/>
      <c r="C28" s="94"/>
      <c r="D28" s="35"/>
      <c r="E28" s="36"/>
      <c r="F28" s="37" t="s">
        <v>7</v>
      </c>
      <c r="G28" s="38"/>
      <c r="H28" s="47" t="s">
        <v>7</v>
      </c>
      <c r="I28" s="39">
        <f>I6+I10+I13+I16+I19+I22+I25</f>
        <v>311.42500000000001</v>
      </c>
      <c r="J28" s="39">
        <f t="shared" ref="J28:M28" si="39">SUM(J5:J27)</f>
        <v>1147</v>
      </c>
      <c r="K28" s="39">
        <f t="shared" si="39"/>
        <v>124236</v>
      </c>
      <c r="L28" s="39">
        <f t="shared" si="39"/>
        <v>1040</v>
      </c>
      <c r="M28" s="39">
        <f t="shared" si="39"/>
        <v>957.125</v>
      </c>
      <c r="N28" s="40">
        <f>SUM(N5:N27)</f>
        <v>0</v>
      </c>
      <c r="O28" s="40">
        <f>SUM(O5:O27)</f>
        <v>0</v>
      </c>
      <c r="P28" s="40">
        <f>SUM(P5:P27)</f>
        <v>0</v>
      </c>
      <c r="Q28" s="40">
        <f>SUM(Q5:Q27)</f>
        <v>0</v>
      </c>
      <c r="R28" s="40">
        <f>SUM(R5:R27)</f>
        <v>1210</v>
      </c>
      <c r="S28" s="5"/>
      <c r="U28" s="34"/>
      <c r="V28" s="5"/>
      <c r="W28" s="5"/>
      <c r="X28" s="8"/>
      <c r="AB28" s="9"/>
      <c r="AC28" s="9"/>
    </row>
    <row r="29" spans="2:30" x14ac:dyDescent="0.25">
      <c r="B29" s="95"/>
      <c r="C29" s="95"/>
      <c r="F29" s="41"/>
      <c r="G29" s="4" t="s">
        <v>8</v>
      </c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</row>
  </sheetData>
  <mergeCells count="24">
    <mergeCell ref="E24:E25"/>
    <mergeCell ref="F24:F25"/>
    <mergeCell ref="G24:G25"/>
    <mergeCell ref="C6:C7"/>
    <mergeCell ref="H2:H4"/>
    <mergeCell ref="E18:E19"/>
    <mergeCell ref="F18:F19"/>
    <mergeCell ref="G18:G19"/>
    <mergeCell ref="E21:E22"/>
    <mergeCell ref="F21:F22"/>
    <mergeCell ref="G21:G22"/>
    <mergeCell ref="E12:E13"/>
    <mergeCell ref="F12:F13"/>
    <mergeCell ref="G12:G13"/>
    <mergeCell ref="E15:E16"/>
    <mergeCell ref="F15:F16"/>
    <mergeCell ref="G15:G16"/>
    <mergeCell ref="C2:G3"/>
    <mergeCell ref="E6:E7"/>
    <mergeCell ref="F6:F7"/>
    <mergeCell ref="G6:G7"/>
    <mergeCell ref="E9:E10"/>
    <mergeCell ref="F9:F10"/>
    <mergeCell ref="G9:G10"/>
  </mergeCells>
  <printOptions horizontalCentered="1" verticalCentered="1"/>
  <pageMargins left="0.31496062992125984" right="0" top="0" bottom="0" header="0" footer="0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RETORNAR  O FORNCEDOR + BARATO</vt:lpstr>
      <vt:lpstr>'RETORNAR  O FORNCEDOR + BARATO'!Area_de_impressao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5iTECC 2017</dc:creator>
  <cp:lastModifiedBy>5iTECC 2017</cp:lastModifiedBy>
  <cp:lastPrinted>2017-07-13T02:29:37Z</cp:lastPrinted>
  <dcterms:created xsi:type="dcterms:W3CDTF">2017-07-13T02:28:08Z</dcterms:created>
  <dcterms:modified xsi:type="dcterms:W3CDTF">2017-07-14T15:50:28Z</dcterms:modified>
</cp:coreProperties>
</file>