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Trabalho\"/>
    </mc:Choice>
  </mc:AlternateContent>
  <workbookProtection workbookPassword="C74A" lockStructure="1"/>
  <bookViews>
    <workbookView xWindow="0" yWindow="0" windowWidth="23040" windowHeight="9336" tabRatio="443" firstSheet="1" activeTab="11"/>
  </bookViews>
  <sheets>
    <sheet name="JAN" sheetId="1" r:id="rId1"/>
    <sheet name="FEV" sheetId="11" r:id="rId2"/>
    <sheet name="MAR" sheetId="12" r:id="rId3"/>
    <sheet name="ABR" sheetId="13" r:id="rId4"/>
    <sheet name="MAI" sheetId="14" r:id="rId5"/>
    <sheet name="JUN" sheetId="7" r:id="rId6"/>
    <sheet name="JUL" sheetId="8" r:id="rId7"/>
    <sheet name="AGO" sheetId="9" r:id="rId8"/>
    <sheet name="SET" sheetId="10" r:id="rId9"/>
    <sheet name="OUT" sheetId="5" r:id="rId10"/>
    <sheet name="NOV" sheetId="6" r:id="rId11"/>
    <sheet name="DEZ" sheetId="4" r:id="rId12"/>
  </sheets>
  <calcPr calcId="162913"/>
</workbook>
</file>

<file path=xl/calcChain.xml><?xml version="1.0" encoding="utf-8"?>
<calcChain xmlns="http://schemas.openxmlformats.org/spreadsheetml/2006/main">
  <c r="E3" i="4" l="1"/>
  <c r="E3" i="6"/>
  <c r="E3" i="5"/>
  <c r="E3" i="10"/>
  <c r="E3" i="9"/>
  <c r="E3" i="8"/>
  <c r="E3" i="7"/>
  <c r="E3" i="14"/>
  <c r="E3" i="13"/>
  <c r="E3" i="12"/>
  <c r="E3" i="11"/>
  <c r="D9" i="4" l="1"/>
  <c r="D9" i="6"/>
  <c r="C42" i="6" s="1"/>
  <c r="D42" i="6" s="1"/>
  <c r="D9" i="5"/>
  <c r="C42" i="5" s="1"/>
  <c r="D42" i="5" s="1"/>
  <c r="D9" i="10"/>
  <c r="C42" i="10" s="1"/>
  <c r="D42" i="10" s="1"/>
  <c r="D9" i="9"/>
  <c r="C42" i="9" s="1"/>
  <c r="D42" i="9" s="1"/>
  <c r="D9" i="8"/>
  <c r="D9" i="7"/>
  <c r="D9" i="14"/>
  <c r="D9" i="13"/>
  <c r="C42" i="13" s="1"/>
  <c r="D42" i="13" s="1"/>
  <c r="D9" i="12"/>
  <c r="C42" i="12" s="1"/>
  <c r="D42" i="12" s="1"/>
  <c r="D9" i="11"/>
  <c r="C42" i="11" s="1"/>
  <c r="D42" i="11" s="1"/>
  <c r="C42" i="4" l="1"/>
  <c r="D42" i="4" s="1"/>
  <c r="C41" i="4"/>
  <c r="D41" i="4" s="1"/>
  <c r="C40" i="4"/>
  <c r="D40" i="4" s="1"/>
  <c r="C39" i="4"/>
  <c r="D39" i="4" s="1"/>
  <c r="C38" i="4"/>
  <c r="D38" i="4" s="1"/>
  <c r="C37" i="4"/>
  <c r="D37" i="4" s="1"/>
  <c r="C36" i="4"/>
  <c r="D36" i="4" s="1"/>
  <c r="C35" i="4"/>
  <c r="D35" i="4" s="1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U42" i="6"/>
  <c r="I42" i="6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I42" i="5"/>
  <c r="U42" i="5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36" i="5"/>
  <c r="D36" i="5" s="1"/>
  <c r="C37" i="5"/>
  <c r="D37" i="5" s="1"/>
  <c r="C38" i="5"/>
  <c r="D38" i="5" s="1"/>
  <c r="C39" i="5"/>
  <c r="D39" i="5" s="1"/>
  <c r="C40" i="5"/>
  <c r="D40" i="5" s="1"/>
  <c r="C41" i="5"/>
  <c r="D41" i="5" s="1"/>
  <c r="I42" i="10"/>
  <c r="U42" i="10"/>
  <c r="C12" i="10"/>
  <c r="D12" i="10" s="1"/>
  <c r="C13" i="10"/>
  <c r="D13" i="10" s="1"/>
  <c r="C14" i="10"/>
  <c r="D14" i="10" s="1"/>
  <c r="C15" i="10"/>
  <c r="D15" i="10" s="1"/>
  <c r="C16" i="10"/>
  <c r="D16" i="10" s="1"/>
  <c r="C17" i="10"/>
  <c r="D17" i="10" s="1"/>
  <c r="C18" i="10"/>
  <c r="D18" i="10" s="1"/>
  <c r="C19" i="10"/>
  <c r="D19" i="10" s="1"/>
  <c r="C20" i="10"/>
  <c r="D20" i="10" s="1"/>
  <c r="C21" i="10"/>
  <c r="D21" i="10" s="1"/>
  <c r="C22" i="10"/>
  <c r="D22" i="10" s="1"/>
  <c r="C23" i="10"/>
  <c r="D23" i="10" s="1"/>
  <c r="C24" i="10"/>
  <c r="D24" i="10" s="1"/>
  <c r="C25" i="10"/>
  <c r="D25" i="10" s="1"/>
  <c r="C26" i="10"/>
  <c r="D26" i="10" s="1"/>
  <c r="C27" i="10"/>
  <c r="D27" i="10" s="1"/>
  <c r="C28" i="10"/>
  <c r="D28" i="10" s="1"/>
  <c r="C29" i="10"/>
  <c r="D29" i="10" s="1"/>
  <c r="C30" i="10"/>
  <c r="D30" i="10" s="1"/>
  <c r="C31" i="10"/>
  <c r="D31" i="10" s="1"/>
  <c r="C32" i="10"/>
  <c r="D32" i="10" s="1"/>
  <c r="C33" i="10"/>
  <c r="D33" i="10" s="1"/>
  <c r="C34" i="10"/>
  <c r="D34" i="10" s="1"/>
  <c r="C35" i="10"/>
  <c r="D35" i="10" s="1"/>
  <c r="C36" i="10"/>
  <c r="D36" i="10" s="1"/>
  <c r="C37" i="10"/>
  <c r="D37" i="10" s="1"/>
  <c r="C38" i="10"/>
  <c r="D38" i="10" s="1"/>
  <c r="C39" i="10"/>
  <c r="D39" i="10" s="1"/>
  <c r="C40" i="10"/>
  <c r="D40" i="10" s="1"/>
  <c r="C41" i="10"/>
  <c r="D41" i="10" s="1"/>
  <c r="I42" i="9"/>
  <c r="U42" i="9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C36" i="9"/>
  <c r="D36" i="9" s="1"/>
  <c r="C37" i="9"/>
  <c r="D37" i="9" s="1"/>
  <c r="C38" i="9"/>
  <c r="D38" i="9" s="1"/>
  <c r="C39" i="9"/>
  <c r="D39" i="9" s="1"/>
  <c r="C40" i="9"/>
  <c r="D40" i="9" s="1"/>
  <c r="C41" i="9"/>
  <c r="D41" i="9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5" i="8"/>
  <c r="D35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D31" i="7" s="1"/>
  <c r="C30" i="7"/>
  <c r="D30" i="7" s="1"/>
  <c r="C29" i="7"/>
  <c r="D29" i="7" s="1"/>
  <c r="C28" i="7"/>
  <c r="D28" i="7" s="1"/>
  <c r="C27" i="7"/>
  <c r="D27" i="7" s="1"/>
  <c r="C26" i="7"/>
  <c r="D26" i="7" s="1"/>
  <c r="C25" i="7"/>
  <c r="D25" i="7" s="1"/>
  <c r="C24" i="7"/>
  <c r="D24" i="7" s="1"/>
  <c r="C23" i="7"/>
  <c r="D23" i="7" s="1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42" i="14"/>
  <c r="D42" i="14" s="1"/>
  <c r="C41" i="14"/>
  <c r="D41" i="14" s="1"/>
  <c r="C40" i="14"/>
  <c r="D40" i="14" s="1"/>
  <c r="C39" i="14"/>
  <c r="D39" i="14" s="1"/>
  <c r="C38" i="14"/>
  <c r="D38" i="14" s="1"/>
  <c r="C37" i="14"/>
  <c r="D37" i="14" s="1"/>
  <c r="C36" i="14"/>
  <c r="D36" i="14" s="1"/>
  <c r="C35" i="14"/>
  <c r="D35" i="14" s="1"/>
  <c r="C34" i="14"/>
  <c r="D34" i="14" s="1"/>
  <c r="C33" i="14"/>
  <c r="D33" i="14" s="1"/>
  <c r="C32" i="14"/>
  <c r="D32" i="14" s="1"/>
  <c r="C31" i="14"/>
  <c r="D31" i="14" s="1"/>
  <c r="C30" i="14"/>
  <c r="D30" i="14" s="1"/>
  <c r="C29" i="14"/>
  <c r="D29" i="14" s="1"/>
  <c r="C28" i="14"/>
  <c r="D28" i="14" s="1"/>
  <c r="C27" i="14"/>
  <c r="D27" i="14" s="1"/>
  <c r="C26" i="14"/>
  <c r="D26" i="14" s="1"/>
  <c r="C25" i="14"/>
  <c r="D25" i="14" s="1"/>
  <c r="C24" i="14"/>
  <c r="D24" i="14" s="1"/>
  <c r="C23" i="14"/>
  <c r="D23" i="14" s="1"/>
  <c r="C22" i="14"/>
  <c r="D22" i="14" s="1"/>
  <c r="C21" i="14"/>
  <c r="D21" i="14" s="1"/>
  <c r="C20" i="14"/>
  <c r="D20" i="14" s="1"/>
  <c r="C19" i="14"/>
  <c r="D19" i="14" s="1"/>
  <c r="C18" i="14"/>
  <c r="D18" i="14" s="1"/>
  <c r="C17" i="14"/>
  <c r="D17" i="14" s="1"/>
  <c r="C16" i="14"/>
  <c r="D16" i="14" s="1"/>
  <c r="C15" i="14"/>
  <c r="D15" i="14" s="1"/>
  <c r="C14" i="14"/>
  <c r="D14" i="14" s="1"/>
  <c r="C13" i="14"/>
  <c r="D13" i="14" s="1"/>
  <c r="C12" i="14"/>
  <c r="D12" i="14" s="1"/>
  <c r="I42" i="13"/>
  <c r="U42" i="13"/>
  <c r="C12" i="13"/>
  <c r="D12" i="13" s="1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 s="1"/>
  <c r="C19" i="13"/>
  <c r="D19" i="13" s="1"/>
  <c r="C20" i="13"/>
  <c r="D20" i="13" s="1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 s="1"/>
  <c r="C27" i="13"/>
  <c r="D27" i="13" s="1"/>
  <c r="C28" i="13"/>
  <c r="D28" i="13" s="1"/>
  <c r="C29" i="13"/>
  <c r="D29" i="13" s="1"/>
  <c r="C30" i="13"/>
  <c r="D30" i="13" s="1"/>
  <c r="C31" i="13"/>
  <c r="D31" i="13" s="1"/>
  <c r="C32" i="13"/>
  <c r="D32" i="13" s="1"/>
  <c r="C33" i="13"/>
  <c r="D33" i="13" s="1"/>
  <c r="C34" i="13"/>
  <c r="D34" i="13" s="1"/>
  <c r="C35" i="13"/>
  <c r="D35" i="13" s="1"/>
  <c r="C36" i="13"/>
  <c r="D36" i="13" s="1"/>
  <c r="C37" i="13"/>
  <c r="D37" i="13" s="1"/>
  <c r="C38" i="13"/>
  <c r="D38" i="13" s="1"/>
  <c r="C39" i="13"/>
  <c r="D39" i="13" s="1"/>
  <c r="C40" i="13"/>
  <c r="D40" i="13" s="1"/>
  <c r="C41" i="13"/>
  <c r="D41" i="13" s="1"/>
  <c r="U42" i="12"/>
  <c r="I42" i="12"/>
  <c r="C12" i="12"/>
  <c r="D12" i="12" s="1"/>
  <c r="C13" i="12"/>
  <c r="D13" i="12" s="1"/>
  <c r="C14" i="12"/>
  <c r="D14" i="12" s="1"/>
  <c r="C15" i="12"/>
  <c r="D15" i="12" s="1"/>
  <c r="C16" i="12"/>
  <c r="D16" i="12" s="1"/>
  <c r="C17" i="12"/>
  <c r="D17" i="12" s="1"/>
  <c r="C18" i="12"/>
  <c r="D18" i="12" s="1"/>
  <c r="C19" i="12"/>
  <c r="D19" i="12" s="1"/>
  <c r="C20" i="12"/>
  <c r="D20" i="12" s="1"/>
  <c r="C21" i="12"/>
  <c r="D21" i="12" s="1"/>
  <c r="C22" i="12"/>
  <c r="D22" i="12" s="1"/>
  <c r="C23" i="12"/>
  <c r="D23" i="12" s="1"/>
  <c r="C24" i="12"/>
  <c r="D24" i="12" s="1"/>
  <c r="C25" i="12"/>
  <c r="D25" i="12" s="1"/>
  <c r="C26" i="12"/>
  <c r="D26" i="12" s="1"/>
  <c r="C27" i="12"/>
  <c r="D27" i="12" s="1"/>
  <c r="C28" i="12"/>
  <c r="D28" i="12" s="1"/>
  <c r="C29" i="12"/>
  <c r="D29" i="12" s="1"/>
  <c r="C30" i="12"/>
  <c r="D30" i="12" s="1"/>
  <c r="C31" i="12"/>
  <c r="D31" i="12" s="1"/>
  <c r="C32" i="12"/>
  <c r="D32" i="12" s="1"/>
  <c r="C33" i="12"/>
  <c r="D33" i="12" s="1"/>
  <c r="C34" i="12"/>
  <c r="D34" i="12" s="1"/>
  <c r="C35" i="12"/>
  <c r="D35" i="12" s="1"/>
  <c r="C36" i="12"/>
  <c r="D36" i="12" s="1"/>
  <c r="C37" i="12"/>
  <c r="D37" i="12" s="1"/>
  <c r="C38" i="12"/>
  <c r="D38" i="12" s="1"/>
  <c r="C39" i="12"/>
  <c r="D39" i="12" s="1"/>
  <c r="C40" i="12"/>
  <c r="D40" i="12" s="1"/>
  <c r="C41" i="12"/>
  <c r="D41" i="12" s="1"/>
  <c r="I42" i="11"/>
  <c r="U42" i="11"/>
  <c r="C12" i="11"/>
  <c r="D12" i="11" s="1"/>
  <c r="C13" i="11"/>
  <c r="D13" i="11" s="1"/>
  <c r="C14" i="11"/>
  <c r="D14" i="11" s="1"/>
  <c r="C15" i="11"/>
  <c r="D15" i="11" s="1"/>
  <c r="C16" i="11"/>
  <c r="D16" i="11" s="1"/>
  <c r="C17" i="11"/>
  <c r="D17" i="11" s="1"/>
  <c r="C18" i="11"/>
  <c r="D18" i="11" s="1"/>
  <c r="C19" i="11"/>
  <c r="D19" i="11" s="1"/>
  <c r="C20" i="11"/>
  <c r="D20" i="11" s="1"/>
  <c r="C21" i="11"/>
  <c r="D21" i="11" s="1"/>
  <c r="C22" i="11"/>
  <c r="D22" i="11" s="1"/>
  <c r="C23" i="11"/>
  <c r="D23" i="11" s="1"/>
  <c r="C24" i="11"/>
  <c r="D24" i="11" s="1"/>
  <c r="C25" i="11"/>
  <c r="D25" i="11" s="1"/>
  <c r="C26" i="11"/>
  <c r="D26" i="11" s="1"/>
  <c r="C27" i="11"/>
  <c r="D27" i="11" s="1"/>
  <c r="C28" i="11"/>
  <c r="D28" i="11" s="1"/>
  <c r="C29" i="11"/>
  <c r="D29" i="11" s="1"/>
  <c r="C30" i="11"/>
  <c r="D30" i="11" s="1"/>
  <c r="C31" i="11"/>
  <c r="D31" i="11" s="1"/>
  <c r="C32" i="11"/>
  <c r="D32" i="11" s="1"/>
  <c r="C33" i="11"/>
  <c r="D33" i="11" s="1"/>
  <c r="C34" i="11"/>
  <c r="D34" i="11" s="1"/>
  <c r="C35" i="11"/>
  <c r="D35" i="11" s="1"/>
  <c r="C36" i="11"/>
  <c r="D36" i="11" s="1"/>
  <c r="C37" i="11"/>
  <c r="D37" i="11" s="1"/>
  <c r="C38" i="11"/>
  <c r="D38" i="11" s="1"/>
  <c r="C39" i="11"/>
  <c r="D39" i="11" s="1"/>
  <c r="C40" i="11"/>
  <c r="D40" i="11" s="1"/>
  <c r="C41" i="11"/>
  <c r="D41" i="11" s="1"/>
  <c r="U15" i="4" l="1"/>
  <c r="I15" i="4"/>
  <c r="U23" i="4"/>
  <c r="I23" i="4"/>
  <c r="U31" i="4"/>
  <c r="I31" i="4"/>
  <c r="U39" i="4"/>
  <c r="I39" i="4"/>
  <c r="U12" i="4"/>
  <c r="I12" i="4"/>
  <c r="U16" i="4"/>
  <c r="I16" i="4"/>
  <c r="U24" i="4"/>
  <c r="I24" i="4"/>
  <c r="U28" i="4"/>
  <c r="I28" i="4"/>
  <c r="U32" i="4"/>
  <c r="I32" i="4"/>
  <c r="U36" i="4"/>
  <c r="I36" i="4"/>
  <c r="U40" i="4"/>
  <c r="I40" i="4"/>
  <c r="U13" i="4"/>
  <c r="I13" i="4"/>
  <c r="U17" i="4"/>
  <c r="I17" i="4"/>
  <c r="U21" i="4"/>
  <c r="I21" i="4"/>
  <c r="U25" i="4"/>
  <c r="I25" i="4"/>
  <c r="U29" i="4"/>
  <c r="I29" i="4"/>
  <c r="U33" i="4"/>
  <c r="I33" i="4"/>
  <c r="U37" i="4"/>
  <c r="I37" i="4"/>
  <c r="U41" i="4"/>
  <c r="I41" i="4"/>
  <c r="U19" i="4"/>
  <c r="I19" i="4"/>
  <c r="U27" i="4"/>
  <c r="I27" i="4"/>
  <c r="U35" i="4"/>
  <c r="I35" i="4"/>
  <c r="U20" i="4"/>
  <c r="I20" i="4"/>
  <c r="U14" i="4"/>
  <c r="I14" i="4"/>
  <c r="U18" i="4"/>
  <c r="I18" i="4"/>
  <c r="U22" i="4"/>
  <c r="I22" i="4"/>
  <c r="U26" i="4"/>
  <c r="I26" i="4"/>
  <c r="U30" i="4"/>
  <c r="I30" i="4"/>
  <c r="U34" i="4"/>
  <c r="I34" i="4"/>
  <c r="U38" i="4"/>
  <c r="I38" i="4"/>
  <c r="U42" i="4"/>
  <c r="I42" i="4"/>
  <c r="I35" i="6"/>
  <c r="U35" i="6"/>
  <c r="I23" i="6"/>
  <c r="U23" i="6"/>
  <c r="U41" i="6"/>
  <c r="I41" i="6"/>
  <c r="U37" i="6"/>
  <c r="I37" i="6"/>
  <c r="I33" i="6"/>
  <c r="U33" i="6"/>
  <c r="U29" i="6"/>
  <c r="I29" i="6"/>
  <c r="I25" i="6"/>
  <c r="U25" i="6"/>
  <c r="I21" i="6"/>
  <c r="U21" i="6"/>
  <c r="U17" i="6"/>
  <c r="I17" i="6"/>
  <c r="U13" i="6"/>
  <c r="I13" i="6"/>
  <c r="U40" i="6"/>
  <c r="I40" i="6"/>
  <c r="U36" i="6"/>
  <c r="I36" i="6"/>
  <c r="U32" i="6"/>
  <c r="I32" i="6"/>
  <c r="I28" i="6"/>
  <c r="U28" i="6"/>
  <c r="U24" i="6"/>
  <c r="I24" i="6"/>
  <c r="U20" i="6"/>
  <c r="I20" i="6"/>
  <c r="I16" i="6"/>
  <c r="U16" i="6"/>
  <c r="I12" i="6"/>
  <c r="U12" i="6"/>
  <c r="I39" i="6"/>
  <c r="U39" i="6"/>
  <c r="U31" i="6"/>
  <c r="I31" i="6"/>
  <c r="U27" i="6"/>
  <c r="I27" i="6"/>
  <c r="I19" i="6"/>
  <c r="U19" i="6"/>
  <c r="U15" i="6"/>
  <c r="I15" i="6"/>
  <c r="U38" i="6"/>
  <c r="I38" i="6"/>
  <c r="U34" i="6"/>
  <c r="I34" i="6"/>
  <c r="I30" i="6"/>
  <c r="U30" i="6"/>
  <c r="U26" i="6"/>
  <c r="I26" i="6"/>
  <c r="U22" i="6"/>
  <c r="I22" i="6"/>
  <c r="U18" i="6"/>
  <c r="I18" i="6"/>
  <c r="I14" i="6"/>
  <c r="U14" i="6"/>
  <c r="I39" i="5"/>
  <c r="U39" i="5"/>
  <c r="I31" i="5"/>
  <c r="U31" i="5"/>
  <c r="I23" i="5"/>
  <c r="U23" i="5"/>
  <c r="I41" i="5"/>
  <c r="U41" i="5"/>
  <c r="I37" i="5"/>
  <c r="U37" i="5"/>
  <c r="I33" i="5"/>
  <c r="U33" i="5"/>
  <c r="I29" i="5"/>
  <c r="U29" i="5"/>
  <c r="I25" i="5"/>
  <c r="U25" i="5"/>
  <c r="I21" i="5"/>
  <c r="U21" i="5"/>
  <c r="I17" i="5"/>
  <c r="U17" i="5"/>
  <c r="I13" i="5"/>
  <c r="U13" i="5"/>
  <c r="I40" i="5"/>
  <c r="U40" i="5"/>
  <c r="I36" i="5"/>
  <c r="U36" i="5"/>
  <c r="I32" i="5"/>
  <c r="U32" i="5"/>
  <c r="I28" i="5"/>
  <c r="U28" i="5"/>
  <c r="I24" i="5"/>
  <c r="U24" i="5"/>
  <c r="I20" i="5"/>
  <c r="U20" i="5"/>
  <c r="I16" i="5"/>
  <c r="U16" i="5"/>
  <c r="I12" i="5"/>
  <c r="U12" i="5"/>
  <c r="I35" i="5"/>
  <c r="U35" i="5"/>
  <c r="I27" i="5"/>
  <c r="U27" i="5"/>
  <c r="I19" i="5"/>
  <c r="U19" i="5"/>
  <c r="I15" i="5"/>
  <c r="U15" i="5"/>
  <c r="I38" i="5"/>
  <c r="U38" i="5"/>
  <c r="I34" i="5"/>
  <c r="U34" i="5"/>
  <c r="I30" i="5"/>
  <c r="U30" i="5"/>
  <c r="I26" i="5"/>
  <c r="U26" i="5"/>
  <c r="I22" i="5"/>
  <c r="U22" i="5"/>
  <c r="I18" i="5"/>
  <c r="U18" i="5"/>
  <c r="I14" i="5"/>
  <c r="U14" i="5"/>
  <c r="I39" i="10"/>
  <c r="U39" i="10"/>
  <c r="I31" i="10"/>
  <c r="U31" i="10"/>
  <c r="I23" i="10"/>
  <c r="U23" i="10"/>
  <c r="I41" i="10"/>
  <c r="U41" i="10"/>
  <c r="I37" i="10"/>
  <c r="U37" i="10"/>
  <c r="I33" i="10"/>
  <c r="U33" i="10"/>
  <c r="I29" i="10"/>
  <c r="U29" i="10"/>
  <c r="I25" i="10"/>
  <c r="U25" i="10"/>
  <c r="I21" i="10"/>
  <c r="U21" i="10"/>
  <c r="I17" i="10"/>
  <c r="U17" i="10"/>
  <c r="U13" i="10"/>
  <c r="I13" i="10"/>
  <c r="I40" i="10"/>
  <c r="U40" i="10"/>
  <c r="I36" i="10"/>
  <c r="U36" i="10"/>
  <c r="I32" i="10"/>
  <c r="U32" i="10"/>
  <c r="I28" i="10"/>
  <c r="U28" i="10"/>
  <c r="I24" i="10"/>
  <c r="U24" i="10"/>
  <c r="I20" i="10"/>
  <c r="U20" i="10"/>
  <c r="I16" i="10"/>
  <c r="U16" i="10"/>
  <c r="I12" i="10"/>
  <c r="U12" i="10"/>
  <c r="I35" i="10"/>
  <c r="U35" i="10"/>
  <c r="I27" i="10"/>
  <c r="U27" i="10"/>
  <c r="I19" i="10"/>
  <c r="U19" i="10"/>
  <c r="I15" i="10"/>
  <c r="U15" i="10"/>
  <c r="I38" i="10"/>
  <c r="U38" i="10"/>
  <c r="I34" i="10"/>
  <c r="U34" i="10"/>
  <c r="I30" i="10"/>
  <c r="U30" i="10"/>
  <c r="I26" i="10"/>
  <c r="U26" i="10"/>
  <c r="I22" i="10"/>
  <c r="U22" i="10"/>
  <c r="I18" i="10"/>
  <c r="U18" i="10"/>
  <c r="I14" i="10"/>
  <c r="U14" i="10"/>
  <c r="U35" i="9"/>
  <c r="I35" i="9"/>
  <c r="U27" i="9"/>
  <c r="I27" i="9"/>
  <c r="I19" i="9"/>
  <c r="U19" i="9"/>
  <c r="U34" i="9"/>
  <c r="I34" i="9"/>
  <c r="I30" i="9"/>
  <c r="U30" i="9"/>
  <c r="I26" i="9"/>
  <c r="U26" i="9"/>
  <c r="U22" i="9"/>
  <c r="I22" i="9"/>
  <c r="U14" i="9"/>
  <c r="I14" i="9"/>
  <c r="U41" i="9"/>
  <c r="I41" i="9"/>
  <c r="U37" i="9"/>
  <c r="I37" i="9"/>
  <c r="U33" i="9"/>
  <c r="I33" i="9"/>
  <c r="U29" i="9"/>
  <c r="I29" i="9"/>
  <c r="U25" i="9"/>
  <c r="I25" i="9"/>
  <c r="I21" i="9"/>
  <c r="U21" i="9"/>
  <c r="I17" i="9"/>
  <c r="U17" i="9"/>
  <c r="U13" i="9"/>
  <c r="I13" i="9"/>
  <c r="U40" i="9"/>
  <c r="I40" i="9"/>
  <c r="I36" i="9"/>
  <c r="U36" i="9"/>
  <c r="I32" i="9"/>
  <c r="U32" i="9"/>
  <c r="I28" i="9"/>
  <c r="U28" i="9"/>
  <c r="U24" i="9"/>
  <c r="I24" i="9"/>
  <c r="U20" i="9"/>
  <c r="I20" i="9"/>
  <c r="U16" i="9"/>
  <c r="I16" i="9"/>
  <c r="I12" i="9"/>
  <c r="U12" i="9"/>
  <c r="U39" i="9"/>
  <c r="I39" i="9"/>
  <c r="U31" i="9"/>
  <c r="I31" i="9"/>
  <c r="I23" i="9"/>
  <c r="U23" i="9"/>
  <c r="I15" i="9"/>
  <c r="U15" i="9"/>
  <c r="U38" i="9"/>
  <c r="I38" i="9"/>
  <c r="U18" i="9"/>
  <c r="I18" i="9"/>
  <c r="I15" i="8"/>
  <c r="U15" i="8"/>
  <c r="I23" i="8"/>
  <c r="U23" i="8"/>
  <c r="I31" i="8"/>
  <c r="U31" i="8"/>
  <c r="I35" i="8"/>
  <c r="U35" i="8"/>
  <c r="I12" i="8"/>
  <c r="U12" i="8"/>
  <c r="I20" i="8"/>
  <c r="U20" i="8"/>
  <c r="I24" i="8"/>
  <c r="U24" i="8"/>
  <c r="I32" i="8"/>
  <c r="U32" i="8"/>
  <c r="I36" i="8"/>
  <c r="U36" i="8"/>
  <c r="I40" i="8"/>
  <c r="U40" i="8"/>
  <c r="I13" i="8"/>
  <c r="U13" i="8"/>
  <c r="I17" i="8"/>
  <c r="U17" i="8"/>
  <c r="I21" i="8"/>
  <c r="U21" i="8"/>
  <c r="I25" i="8"/>
  <c r="U25" i="8"/>
  <c r="I29" i="8"/>
  <c r="U29" i="8"/>
  <c r="I33" i="8"/>
  <c r="U33" i="8"/>
  <c r="I37" i="8"/>
  <c r="U37" i="8"/>
  <c r="I41" i="8"/>
  <c r="U41" i="8"/>
  <c r="I19" i="8"/>
  <c r="U19" i="8"/>
  <c r="I27" i="8"/>
  <c r="U27" i="8"/>
  <c r="I39" i="8"/>
  <c r="U39" i="8"/>
  <c r="I16" i="8"/>
  <c r="U16" i="8"/>
  <c r="I28" i="8"/>
  <c r="U28" i="8"/>
  <c r="I14" i="8"/>
  <c r="U14" i="8"/>
  <c r="I18" i="8"/>
  <c r="U18" i="8"/>
  <c r="I22" i="8"/>
  <c r="U22" i="8"/>
  <c r="I26" i="8"/>
  <c r="U26" i="8"/>
  <c r="I30" i="8"/>
  <c r="U30" i="8"/>
  <c r="I34" i="8"/>
  <c r="U34" i="8"/>
  <c r="I38" i="8"/>
  <c r="U38" i="8"/>
  <c r="I42" i="8"/>
  <c r="U42" i="8"/>
  <c r="U19" i="7"/>
  <c r="I19" i="7"/>
  <c r="I27" i="7"/>
  <c r="U27" i="7"/>
  <c r="I31" i="7"/>
  <c r="U31" i="7"/>
  <c r="I39" i="7"/>
  <c r="U39" i="7"/>
  <c r="U12" i="7"/>
  <c r="I12" i="7"/>
  <c r="U16" i="7"/>
  <c r="I16" i="7"/>
  <c r="U20" i="7"/>
  <c r="I20" i="7"/>
  <c r="U24" i="7"/>
  <c r="I24" i="7"/>
  <c r="I28" i="7"/>
  <c r="U28" i="7"/>
  <c r="I32" i="7"/>
  <c r="U32" i="7"/>
  <c r="I36" i="7"/>
  <c r="U36" i="7"/>
  <c r="I40" i="7"/>
  <c r="U40" i="7"/>
  <c r="U13" i="7"/>
  <c r="I13" i="7"/>
  <c r="U17" i="7"/>
  <c r="I17" i="7"/>
  <c r="U21" i="7"/>
  <c r="I21" i="7"/>
  <c r="I25" i="7"/>
  <c r="U25" i="7"/>
  <c r="I29" i="7"/>
  <c r="U29" i="7"/>
  <c r="I33" i="7"/>
  <c r="U33" i="7"/>
  <c r="I37" i="7"/>
  <c r="U37" i="7"/>
  <c r="I41" i="7"/>
  <c r="U41" i="7"/>
  <c r="U15" i="7"/>
  <c r="I15" i="7"/>
  <c r="U23" i="7"/>
  <c r="I23" i="7"/>
  <c r="I35" i="7"/>
  <c r="U35" i="7"/>
  <c r="U14" i="7"/>
  <c r="I14" i="7"/>
  <c r="U18" i="7"/>
  <c r="I18" i="7"/>
  <c r="U22" i="7"/>
  <c r="I22" i="7"/>
  <c r="I26" i="7"/>
  <c r="U26" i="7"/>
  <c r="I30" i="7"/>
  <c r="U30" i="7"/>
  <c r="I34" i="7"/>
  <c r="U34" i="7"/>
  <c r="I38" i="7"/>
  <c r="U38" i="7"/>
  <c r="I42" i="7"/>
  <c r="U42" i="7"/>
  <c r="I15" i="14"/>
  <c r="U15" i="14"/>
  <c r="I23" i="14"/>
  <c r="U23" i="14"/>
  <c r="I27" i="14"/>
  <c r="U27" i="14"/>
  <c r="I35" i="14"/>
  <c r="U35" i="14"/>
  <c r="I39" i="14"/>
  <c r="U39" i="14"/>
  <c r="U12" i="14"/>
  <c r="I12" i="14"/>
  <c r="I16" i="14"/>
  <c r="U16" i="14"/>
  <c r="I20" i="14"/>
  <c r="U20" i="14"/>
  <c r="I24" i="14"/>
  <c r="U24" i="14"/>
  <c r="I28" i="14"/>
  <c r="U28" i="14"/>
  <c r="I32" i="14"/>
  <c r="U32" i="14"/>
  <c r="I36" i="14"/>
  <c r="U36" i="14"/>
  <c r="I40" i="14"/>
  <c r="U40" i="14"/>
  <c r="I13" i="14"/>
  <c r="U13" i="14"/>
  <c r="I17" i="14"/>
  <c r="U17" i="14"/>
  <c r="I21" i="14"/>
  <c r="U21" i="14"/>
  <c r="I25" i="14"/>
  <c r="U25" i="14"/>
  <c r="I29" i="14"/>
  <c r="U29" i="14"/>
  <c r="I33" i="14"/>
  <c r="U33" i="14"/>
  <c r="I37" i="14"/>
  <c r="U37" i="14"/>
  <c r="I41" i="14"/>
  <c r="U41" i="14"/>
  <c r="I19" i="14"/>
  <c r="U19" i="14"/>
  <c r="I31" i="14"/>
  <c r="U31" i="14"/>
  <c r="I14" i="14"/>
  <c r="U14" i="14"/>
  <c r="I18" i="14"/>
  <c r="U18" i="14"/>
  <c r="I22" i="14"/>
  <c r="U22" i="14"/>
  <c r="I26" i="14"/>
  <c r="U26" i="14"/>
  <c r="I30" i="14"/>
  <c r="U30" i="14"/>
  <c r="I34" i="14"/>
  <c r="U34" i="14"/>
  <c r="I38" i="14"/>
  <c r="U38" i="14"/>
  <c r="I42" i="14"/>
  <c r="U42" i="14"/>
  <c r="I39" i="13"/>
  <c r="U39" i="13"/>
  <c r="I31" i="13"/>
  <c r="U31" i="13"/>
  <c r="I23" i="13"/>
  <c r="U23" i="13"/>
  <c r="I34" i="13"/>
  <c r="U34" i="13"/>
  <c r="I26" i="13"/>
  <c r="U26" i="13"/>
  <c r="I18" i="13"/>
  <c r="U18" i="13"/>
  <c r="I41" i="13"/>
  <c r="U41" i="13"/>
  <c r="I37" i="13"/>
  <c r="U37" i="13"/>
  <c r="I33" i="13"/>
  <c r="U33" i="13"/>
  <c r="I29" i="13"/>
  <c r="U29" i="13"/>
  <c r="I25" i="13"/>
  <c r="U25" i="13"/>
  <c r="I21" i="13"/>
  <c r="U21" i="13"/>
  <c r="I17" i="13"/>
  <c r="U17" i="13"/>
  <c r="I13" i="13"/>
  <c r="U13" i="13"/>
  <c r="I40" i="13"/>
  <c r="U40" i="13"/>
  <c r="I36" i="13"/>
  <c r="U36" i="13"/>
  <c r="I32" i="13"/>
  <c r="U32" i="13"/>
  <c r="I28" i="13"/>
  <c r="U28" i="13"/>
  <c r="I24" i="13"/>
  <c r="U24" i="13"/>
  <c r="I20" i="13"/>
  <c r="U20" i="13"/>
  <c r="I16" i="13"/>
  <c r="U16" i="13"/>
  <c r="I12" i="13"/>
  <c r="U12" i="13"/>
  <c r="I35" i="13"/>
  <c r="U35" i="13"/>
  <c r="I27" i="13"/>
  <c r="U27" i="13"/>
  <c r="I19" i="13"/>
  <c r="U19" i="13"/>
  <c r="I15" i="13"/>
  <c r="U15" i="13"/>
  <c r="I38" i="13"/>
  <c r="U38" i="13"/>
  <c r="I30" i="13"/>
  <c r="U30" i="13"/>
  <c r="I22" i="13"/>
  <c r="U22" i="13"/>
  <c r="I14" i="13"/>
  <c r="U14" i="13"/>
  <c r="U39" i="12"/>
  <c r="I39" i="12"/>
  <c r="U31" i="12"/>
  <c r="I31" i="12"/>
  <c r="U23" i="12"/>
  <c r="I23" i="12"/>
  <c r="U38" i="12"/>
  <c r="I38" i="12"/>
  <c r="U30" i="12"/>
  <c r="I30" i="12"/>
  <c r="U26" i="12"/>
  <c r="I26" i="12"/>
  <c r="I22" i="12"/>
  <c r="U22" i="12"/>
  <c r="U14" i="12"/>
  <c r="I14" i="12"/>
  <c r="U41" i="12"/>
  <c r="I41" i="12"/>
  <c r="I37" i="12"/>
  <c r="U37" i="12"/>
  <c r="U33" i="12"/>
  <c r="I33" i="12"/>
  <c r="I29" i="12"/>
  <c r="U29" i="12"/>
  <c r="I25" i="12"/>
  <c r="U25" i="12"/>
  <c r="U21" i="12"/>
  <c r="I21" i="12"/>
  <c r="U17" i="12"/>
  <c r="I17" i="12"/>
  <c r="I13" i="12"/>
  <c r="U13" i="12"/>
  <c r="I40" i="12"/>
  <c r="U40" i="12"/>
  <c r="U36" i="12"/>
  <c r="I36" i="12"/>
  <c r="I32" i="12"/>
  <c r="U32" i="12"/>
  <c r="U28" i="12"/>
  <c r="I28" i="12"/>
  <c r="U24" i="12"/>
  <c r="I24" i="12"/>
  <c r="I20" i="12"/>
  <c r="U20" i="12"/>
  <c r="U16" i="12"/>
  <c r="I16" i="12"/>
  <c r="U12" i="12"/>
  <c r="I12" i="12"/>
  <c r="U35" i="12"/>
  <c r="I35" i="12"/>
  <c r="I27" i="12"/>
  <c r="U27" i="12"/>
  <c r="U19" i="12"/>
  <c r="I19" i="12"/>
  <c r="I15" i="12"/>
  <c r="U15" i="12"/>
  <c r="I34" i="12"/>
  <c r="U34" i="12"/>
  <c r="I18" i="12"/>
  <c r="U18" i="12"/>
  <c r="I39" i="11"/>
  <c r="U39" i="11"/>
  <c r="I31" i="11"/>
  <c r="U31" i="11"/>
  <c r="I23" i="11"/>
  <c r="U23" i="11"/>
  <c r="I34" i="11"/>
  <c r="U34" i="11"/>
  <c r="I30" i="11"/>
  <c r="U30" i="11"/>
  <c r="I26" i="11"/>
  <c r="U26" i="11"/>
  <c r="I22" i="11"/>
  <c r="U22" i="11"/>
  <c r="I14" i="11"/>
  <c r="U14" i="11"/>
  <c r="I41" i="11"/>
  <c r="U41" i="11"/>
  <c r="I37" i="11"/>
  <c r="U37" i="11"/>
  <c r="I33" i="11"/>
  <c r="U33" i="11"/>
  <c r="I29" i="11"/>
  <c r="U29" i="11"/>
  <c r="I25" i="11"/>
  <c r="U25" i="11"/>
  <c r="I21" i="11"/>
  <c r="U21" i="11"/>
  <c r="I17" i="11"/>
  <c r="U17" i="11"/>
  <c r="I13" i="11"/>
  <c r="U13" i="11"/>
  <c r="I40" i="11"/>
  <c r="U40" i="11"/>
  <c r="I36" i="11"/>
  <c r="U36" i="11"/>
  <c r="I32" i="11"/>
  <c r="U32" i="11"/>
  <c r="I28" i="11"/>
  <c r="U28" i="11"/>
  <c r="I24" i="11"/>
  <c r="U24" i="11"/>
  <c r="I20" i="11"/>
  <c r="U20" i="11"/>
  <c r="I16" i="11"/>
  <c r="U16" i="11"/>
  <c r="I12" i="11"/>
  <c r="U12" i="11"/>
  <c r="I35" i="11"/>
  <c r="U35" i="11"/>
  <c r="I27" i="11"/>
  <c r="U27" i="11"/>
  <c r="I19" i="11"/>
  <c r="U19" i="11"/>
  <c r="I15" i="11"/>
  <c r="U15" i="11"/>
  <c r="I38" i="11"/>
  <c r="U38" i="11"/>
  <c r="I18" i="11"/>
  <c r="U18" i="11"/>
  <c r="D9" i="1"/>
  <c r="U44" i="4" l="1"/>
  <c r="I44" i="4" s="1"/>
  <c r="U44" i="6"/>
  <c r="I44" i="6" s="1"/>
  <c r="U44" i="5"/>
  <c r="I44" i="5" s="1"/>
  <c r="U44" i="10"/>
  <c r="I44" i="10" s="1"/>
  <c r="U44" i="9"/>
  <c r="I44" i="9" s="1"/>
  <c r="U44" i="8"/>
  <c r="I44" i="8" s="1"/>
  <c r="U44" i="7"/>
  <c r="I44" i="7" s="1"/>
  <c r="U44" i="14"/>
  <c r="I44" i="14" s="1"/>
  <c r="U44" i="13"/>
  <c r="I44" i="13" s="1"/>
  <c r="U44" i="12"/>
  <c r="I44" i="12" s="1"/>
  <c r="U44" i="11"/>
  <c r="I44" i="11" s="1"/>
  <c r="C14" i="1"/>
  <c r="D14" i="1" s="1"/>
  <c r="C40" i="1"/>
  <c r="D40" i="1" s="1"/>
  <c r="C41" i="1"/>
  <c r="D41" i="1" s="1"/>
  <c r="C42" i="1"/>
  <c r="D42" i="1" s="1"/>
  <c r="C29" i="1"/>
  <c r="D29" i="1" s="1"/>
  <c r="C13" i="1"/>
  <c r="D13" i="1" s="1"/>
  <c r="C25" i="1"/>
  <c r="D25" i="1" s="1"/>
  <c r="C37" i="1"/>
  <c r="D37" i="1" s="1"/>
  <c r="C21" i="1"/>
  <c r="D21" i="1" s="1"/>
  <c r="C33" i="1"/>
  <c r="D33" i="1" s="1"/>
  <c r="C17" i="1"/>
  <c r="D17" i="1" s="1"/>
  <c r="C36" i="1"/>
  <c r="D36" i="1" s="1"/>
  <c r="C32" i="1"/>
  <c r="D32" i="1" s="1"/>
  <c r="C28" i="1"/>
  <c r="D28" i="1" s="1"/>
  <c r="C24" i="1"/>
  <c r="D24" i="1" s="1"/>
  <c r="C20" i="1"/>
  <c r="D20" i="1" s="1"/>
  <c r="C16" i="1"/>
  <c r="D16" i="1" s="1"/>
  <c r="C12" i="1"/>
  <c r="D12" i="1" s="1"/>
  <c r="C39" i="1"/>
  <c r="D39" i="1" s="1"/>
  <c r="C35" i="1"/>
  <c r="D35" i="1" s="1"/>
  <c r="C31" i="1"/>
  <c r="D31" i="1" s="1"/>
  <c r="C27" i="1"/>
  <c r="D27" i="1" s="1"/>
  <c r="C23" i="1"/>
  <c r="D23" i="1" s="1"/>
  <c r="C19" i="1"/>
  <c r="D19" i="1" s="1"/>
  <c r="C15" i="1"/>
  <c r="D15" i="1" s="1"/>
  <c r="C38" i="1"/>
  <c r="D38" i="1" s="1"/>
  <c r="C34" i="1"/>
  <c r="D34" i="1" s="1"/>
  <c r="C30" i="1"/>
  <c r="D30" i="1" s="1"/>
  <c r="C26" i="1"/>
  <c r="D26" i="1" s="1"/>
  <c r="C22" i="1"/>
  <c r="D22" i="1" s="1"/>
  <c r="C18" i="1"/>
  <c r="D18" i="1" s="1"/>
  <c r="I22" i="1" l="1"/>
  <c r="U22" i="1"/>
  <c r="I27" i="1"/>
  <c r="U27" i="1"/>
  <c r="I28" i="1"/>
  <c r="U28" i="1"/>
  <c r="I40" i="1"/>
  <c r="U40" i="1"/>
  <c r="I15" i="1"/>
  <c r="U15" i="1"/>
  <c r="I16" i="1"/>
  <c r="U16" i="1"/>
  <c r="I30" i="1"/>
  <c r="U30" i="1"/>
  <c r="I19" i="1"/>
  <c r="U19" i="1"/>
  <c r="I35" i="1"/>
  <c r="U35" i="1"/>
  <c r="I20" i="1"/>
  <c r="U20" i="1"/>
  <c r="I36" i="1"/>
  <c r="U36" i="1"/>
  <c r="I37" i="1"/>
  <c r="U37" i="1"/>
  <c r="I42" i="1"/>
  <c r="U42" i="1"/>
  <c r="I18" i="1"/>
  <c r="U18" i="1"/>
  <c r="I34" i="1"/>
  <c r="U34" i="1"/>
  <c r="I23" i="1"/>
  <c r="U23" i="1"/>
  <c r="I39" i="1"/>
  <c r="U39" i="1"/>
  <c r="I24" i="1"/>
  <c r="U24" i="1"/>
  <c r="I17" i="1"/>
  <c r="U17" i="1"/>
  <c r="I25" i="1"/>
  <c r="U25" i="1"/>
  <c r="I41" i="1"/>
  <c r="U41" i="1"/>
  <c r="I38" i="1"/>
  <c r="U38" i="1"/>
  <c r="I12" i="1"/>
  <c r="U12" i="1"/>
  <c r="I33" i="1"/>
  <c r="U33" i="1"/>
  <c r="I13" i="1"/>
  <c r="U13" i="1"/>
  <c r="I26" i="1"/>
  <c r="U26" i="1"/>
  <c r="I31" i="1"/>
  <c r="U31" i="1"/>
  <c r="I32" i="1"/>
  <c r="U32" i="1"/>
  <c r="I21" i="1"/>
  <c r="U21" i="1"/>
  <c r="I29" i="1"/>
  <c r="U29" i="1"/>
  <c r="I14" i="1"/>
  <c r="U14" i="1"/>
  <c r="U44" i="1" l="1"/>
  <c r="I44" i="1" s="1"/>
  <c r="I46" i="1" s="1"/>
  <c r="I6" i="11" s="1"/>
  <c r="I46" i="11" l="1"/>
  <c r="I6" i="12" s="1"/>
  <c r="I46" i="12" s="1"/>
  <c r="I6" i="13" s="1"/>
  <c r="I46" i="13" s="1"/>
  <c r="I6" i="14" s="1"/>
  <c r="I46" i="14" s="1"/>
  <c r="I6" i="7" s="1"/>
  <c r="I46" i="7" s="1"/>
  <c r="I6" i="8" s="1"/>
  <c r="I46" i="8" l="1"/>
  <c r="I6" i="9" s="1"/>
  <c r="I46" i="9" s="1"/>
  <c r="I6" i="10" s="1"/>
  <c r="I46" i="10" s="1"/>
  <c r="I6" i="5" s="1"/>
  <c r="I46" i="5" s="1"/>
  <c r="I6" i="6" s="1"/>
  <c r="I46" i="6" s="1"/>
  <c r="I6" i="4" s="1"/>
  <c r="I46" i="4" s="1"/>
</calcChain>
</file>

<file path=xl/sharedStrings.xml><?xml version="1.0" encoding="utf-8"?>
<sst xmlns="http://schemas.openxmlformats.org/spreadsheetml/2006/main" count="267" uniqueCount="30">
  <si>
    <t>Ano</t>
  </si>
  <si>
    <t>Horário Normal</t>
  </si>
  <si>
    <t>Banco de Horas</t>
  </si>
  <si>
    <t>Mês</t>
  </si>
  <si>
    <t>Refeição</t>
  </si>
  <si>
    <t>DATA</t>
  </si>
  <si>
    <t>ENTRADA</t>
  </si>
  <si>
    <t>REFEIÇÃO</t>
  </si>
  <si>
    <t>RETORNO</t>
  </si>
  <si>
    <t>SAÍDA</t>
  </si>
  <si>
    <t>SALDO</t>
  </si>
  <si>
    <t>OBSERVAÇÕES</t>
  </si>
  <si>
    <t>Total do Banco de Horas</t>
  </si>
  <si>
    <t>Junho</t>
  </si>
  <si>
    <t>Fevereiro</t>
  </si>
  <si>
    <t>Agosto</t>
  </si>
  <si>
    <t>Janeiro</t>
  </si>
  <si>
    <t>Março</t>
  </si>
  <si>
    <t>Abril</t>
  </si>
  <si>
    <t>Maio</t>
  </si>
  <si>
    <t>Julho</t>
  </si>
  <si>
    <t>Setembro</t>
  </si>
  <si>
    <t>Outubro</t>
  </si>
  <si>
    <t>Novembro</t>
  </si>
  <si>
    <t>Dezembro</t>
  </si>
  <si>
    <t>HORÁRIOS FORA DE EXPEDIENTE</t>
  </si>
  <si>
    <t>BANCO DE HORAS FORA DE EXPEDIENTE</t>
  </si>
  <si>
    <t>Cartão batido e continuei na empresa fazendo testes de volume da farinha, problema no pão de milho</t>
  </si>
  <si>
    <t>BANCO DE HORAS - 2017</t>
  </si>
  <si>
    <t>Treinamento matriz G.U.T.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</si>
</sst>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h:mm;@"/>
    <numFmt numFmtId="166" formatCode="[h]:mm:ss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1" fillId="3" borderId="4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/>
    <xf numFmtId="0" fontId="0" fillId="6" borderId="27" xfId="0" applyFill="1" applyBorder="1"/>
    <xf numFmtId="0" fontId="0" fillId="6" borderId="17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164" fontId="0" fillId="6" borderId="0" xfId="0" applyNumberFormat="1" applyFill="1" applyBorder="1"/>
    <xf numFmtId="164" fontId="0" fillId="6" borderId="0" xfId="0" applyNumberFormat="1" applyFill="1" applyBorder="1" applyAlignment="1">
      <alignment horizontal="right"/>
    </xf>
    <xf numFmtId="2" fontId="0" fillId="6" borderId="0" xfId="0" applyNumberFormat="1" applyFill="1" applyBorder="1" applyAlignment="1">
      <alignment horizontal="center" vertical="center"/>
    </xf>
    <xf numFmtId="0" fontId="0" fillId="6" borderId="22" xfId="0" applyFill="1" applyBorder="1"/>
    <xf numFmtId="0" fontId="0" fillId="6" borderId="22" xfId="0" applyFill="1" applyBorder="1" applyAlignment="1">
      <alignment horizontal="center" vertical="center"/>
    </xf>
    <xf numFmtId="0" fontId="0" fillId="6" borderId="21" xfId="0" applyFill="1" applyBorder="1"/>
    <xf numFmtId="0" fontId="0" fillId="6" borderId="23" xfId="0" applyFill="1" applyBorder="1"/>
    <xf numFmtId="164" fontId="7" fillId="0" borderId="2" xfId="0" applyNumberFormat="1" applyFon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165" fontId="0" fillId="2" borderId="12" xfId="0" applyNumberFormat="1" applyFont="1" applyFill="1" applyBorder="1" applyAlignment="1" applyProtection="1">
      <alignment horizontal="center" vertical="center"/>
      <protection locked="0"/>
    </xf>
    <xf numFmtId="165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 applyProtection="1">
      <alignment horizontal="center" vertical="center"/>
      <protection locked="0"/>
    </xf>
    <xf numFmtId="164" fontId="0" fillId="0" borderId="42" xfId="0" applyNumberForma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 vertical="center"/>
      <protection locked="0"/>
    </xf>
    <xf numFmtId="164" fontId="0" fillId="0" borderId="43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164" fontId="0" fillId="0" borderId="44" xfId="0" applyNumberFormat="1" applyBorder="1" applyAlignment="1" applyProtection="1">
      <alignment horizontal="center" vertical="center"/>
      <protection locked="0"/>
    </xf>
    <xf numFmtId="164" fontId="0" fillId="0" borderId="45" xfId="0" applyNumberFormat="1" applyBorder="1" applyAlignment="1">
      <alignment horizontal="center" vertical="center"/>
    </xf>
    <xf numFmtId="1" fontId="2" fillId="6" borderId="0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0" fillId="0" borderId="0" xfId="0"/>
    <xf numFmtId="0" fontId="1" fillId="5" borderId="6" xfId="0" applyFon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5" fontId="0" fillId="0" borderId="0" xfId="0" applyNumberFormat="1"/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right"/>
    </xf>
    <xf numFmtId="0" fontId="8" fillId="7" borderId="1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64" fontId="0" fillId="0" borderId="46" xfId="0" applyNumberFormat="1" applyBorder="1" applyAlignment="1" applyProtection="1">
      <alignment horizontal="center" vertical="center"/>
      <protection locked="0"/>
    </xf>
    <xf numFmtId="164" fontId="0" fillId="0" borderId="47" xfId="0" applyNumberFormat="1" applyBorder="1" applyAlignment="1" applyProtection="1">
      <alignment horizontal="center" vertical="center"/>
      <protection locked="0"/>
    </xf>
    <xf numFmtId="164" fontId="0" fillId="0" borderId="48" xfId="0" applyNumberFormat="1" applyBorder="1" applyAlignment="1" applyProtection="1">
      <alignment horizontal="center" vertical="center"/>
      <protection locked="0"/>
    </xf>
    <xf numFmtId="164" fontId="0" fillId="0" borderId="49" xfId="0" applyNumberFormat="1" applyBorder="1" applyAlignment="1" applyProtection="1">
      <alignment horizontal="center" vertical="center"/>
      <protection locked="0"/>
    </xf>
    <xf numFmtId="164" fontId="0" fillId="0" borderId="50" xfId="0" applyNumberFormat="1" applyBorder="1" applyAlignment="1" applyProtection="1">
      <alignment horizontal="center" vertical="center"/>
      <protection locked="0"/>
    </xf>
    <xf numFmtId="164" fontId="0" fillId="0" borderId="51" xfId="0" applyNumberFormat="1" applyBorder="1" applyAlignment="1" applyProtection="1">
      <alignment horizontal="center" vertical="center"/>
      <protection locked="0"/>
    </xf>
    <xf numFmtId="164" fontId="0" fillId="0" borderId="52" xfId="0" applyNumberFormat="1" applyBorder="1" applyAlignment="1" applyProtection="1">
      <alignment horizontal="center" vertical="center"/>
      <protection locked="0"/>
    </xf>
    <xf numFmtId="0" fontId="10" fillId="5" borderId="5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64" fontId="0" fillId="0" borderId="6" xfId="0" applyNumberFormat="1" applyBorder="1"/>
    <xf numFmtId="164" fontId="0" fillId="0" borderId="6" xfId="0" applyNumberForma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5" fillId="10" borderId="29" xfId="0" applyNumberFormat="1" applyFont="1" applyFill="1" applyBorder="1" applyAlignment="1">
      <alignment horizontal="center" vertical="center"/>
    </xf>
    <xf numFmtId="164" fontId="5" fillId="10" borderId="15" xfId="0" applyNumberFormat="1" applyFont="1" applyFill="1" applyBorder="1" applyAlignment="1">
      <alignment horizontal="center" vertical="center"/>
    </xf>
    <xf numFmtId="164" fontId="5" fillId="10" borderId="16" xfId="0" applyNumberFormat="1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1" fillId="5" borderId="28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right" vertical="center"/>
    </xf>
    <xf numFmtId="0" fontId="1" fillId="5" borderId="28" xfId="0" applyFont="1" applyFill="1" applyBorder="1" applyAlignment="1">
      <alignment horizontal="right" vertical="center"/>
    </xf>
  </cellXfs>
  <cellStyles count="1">
    <cellStyle name="Normal" xfId="0" builtinId="0"/>
  </cellStyles>
  <dxfs count="156"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C00000"/>
  </sheetPr>
  <dimension ref="B1:U47"/>
  <sheetViews>
    <sheetView showGridLines="0" showRowColHeaders="0" topLeftCell="A22" workbookViewId="0">
      <selection activeCell="F6" sqref="F6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">
        <v>28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v>0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16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1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41274</v>
      </c>
      <c r="D12" s="34">
        <f>WEEKDAY(C12)</f>
        <v>1</v>
      </c>
      <c r="E12" s="43"/>
      <c r="F12" s="43"/>
      <c r="G12" s="43"/>
      <c r="H12" s="44"/>
      <c r="I12" s="54" t="str">
        <f>IF(AND(E12="",H12="",D12=1),"",IF(AND(E12="",H12=""),0,IF(AND(E12&lt;&gt;"",H12&lt;&gt;"",F12&lt;&gt;"",G12&lt;&gt;""),(H12-$G$6)-(E12-$F$6)-(G12-$G$9)-(F12-$F$9),IF(AND(E12&lt;&gt;"",H12&lt;&gt;"",F12="",G12=""),(H12-$G$6)-(E12-$F$6),""))))</f>
        <v/>
      </c>
      <c r="J12" s="19"/>
      <c r="L12" s="81"/>
      <c r="M12" s="82"/>
      <c r="N12" s="82"/>
      <c r="O12" s="83"/>
      <c r="Q12" s="61"/>
      <c r="R12" s="62"/>
      <c r="S12" s="62"/>
      <c r="T12" s="63"/>
      <c r="U12" s="54" t="str">
        <f>IF(AND(Q12="",T12="",D12=1),"",IF(AND(Q12="",T12=""),0,(T12-Q12)-(S12-R12)))</f>
        <v/>
      </c>
    </row>
    <row r="13" spans="2:21" x14ac:dyDescent="0.3">
      <c r="B13" s="18"/>
      <c r="C13" s="38">
        <f t="shared" ref="C13:C39" si="0">DATE($C$6,$D$9,ROW(AC2))</f>
        <v>41275</v>
      </c>
      <c r="D13" s="35">
        <f t="shared" ref="D13:D39" si="1">WEEKDAY(C13)</f>
        <v>2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41276</v>
      </c>
      <c r="D14" s="35">
        <f t="shared" si="1"/>
        <v>3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41277</v>
      </c>
      <c r="D15" s="35">
        <f t="shared" si="1"/>
        <v>4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41278</v>
      </c>
      <c r="D16" s="35">
        <f t="shared" si="1"/>
        <v>5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41279</v>
      </c>
      <c r="D17" s="35">
        <f t="shared" si="1"/>
        <v>6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41280</v>
      </c>
      <c r="D18" s="35">
        <f t="shared" si="1"/>
        <v>7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41281</v>
      </c>
      <c r="D19" s="35">
        <f t="shared" si="1"/>
        <v>1</v>
      </c>
      <c r="E19" s="45"/>
      <c r="F19" s="45"/>
      <c r="G19" s="45"/>
      <c r="H19" s="46"/>
      <c r="I19" s="54" t="str">
        <f t="shared" si="2"/>
        <v/>
      </c>
      <c r="J19" s="19"/>
      <c r="L19" s="81"/>
      <c r="M19" s="82"/>
      <c r="N19" s="82"/>
      <c r="O19" s="83"/>
      <c r="Q19" s="64"/>
      <c r="R19" s="45"/>
      <c r="S19" s="45"/>
      <c r="T19" s="65"/>
      <c r="U19" s="54" t="str">
        <f t="shared" si="3"/>
        <v/>
      </c>
    </row>
    <row r="20" spans="2:21" x14ac:dyDescent="0.3">
      <c r="B20" s="18"/>
      <c r="C20" s="38">
        <f t="shared" si="0"/>
        <v>41282</v>
      </c>
      <c r="D20" s="35">
        <f t="shared" si="1"/>
        <v>2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41283</v>
      </c>
      <c r="D21" s="35">
        <f t="shared" si="1"/>
        <v>3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41284</v>
      </c>
      <c r="D22" s="35">
        <f t="shared" si="1"/>
        <v>4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41285</v>
      </c>
      <c r="D23" s="35">
        <f t="shared" si="1"/>
        <v>5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41286</v>
      </c>
      <c r="D24" s="35">
        <f t="shared" si="1"/>
        <v>6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41287</v>
      </c>
      <c r="D25" s="35">
        <f t="shared" si="1"/>
        <v>7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41288</v>
      </c>
      <c r="D26" s="35">
        <f t="shared" si="1"/>
        <v>1</v>
      </c>
      <c r="E26" s="45"/>
      <c r="F26" s="45"/>
      <c r="G26" s="45"/>
      <c r="H26" s="46"/>
      <c r="I26" s="54" t="str">
        <f t="shared" si="2"/>
        <v/>
      </c>
      <c r="J26" s="19"/>
      <c r="L26" s="81"/>
      <c r="M26" s="82"/>
      <c r="N26" s="82"/>
      <c r="O26" s="83"/>
      <c r="Q26" s="64"/>
      <c r="R26" s="45"/>
      <c r="S26" s="45"/>
      <c r="T26" s="65"/>
      <c r="U26" s="54" t="str">
        <f t="shared" si="3"/>
        <v/>
      </c>
    </row>
    <row r="27" spans="2:21" x14ac:dyDescent="0.3">
      <c r="B27" s="18"/>
      <c r="C27" s="38">
        <f t="shared" si="0"/>
        <v>41289</v>
      </c>
      <c r="D27" s="35">
        <f t="shared" si="1"/>
        <v>2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>
        <v>0.56944444444444442</v>
      </c>
      <c r="R27" s="45"/>
      <c r="S27" s="45"/>
      <c r="T27" s="65">
        <v>0.6875</v>
      </c>
      <c r="U27" s="54">
        <f t="shared" si="3"/>
        <v>0.11805555555555558</v>
      </c>
    </row>
    <row r="28" spans="2:21" x14ac:dyDescent="0.3">
      <c r="B28" s="18"/>
      <c r="C28" s="38">
        <f t="shared" si="0"/>
        <v>41290</v>
      </c>
      <c r="D28" s="35">
        <f t="shared" si="1"/>
        <v>3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41291</v>
      </c>
      <c r="D29" s="35">
        <f t="shared" si="1"/>
        <v>4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41292</v>
      </c>
      <c r="D30" s="35">
        <f t="shared" si="1"/>
        <v>5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41293</v>
      </c>
      <c r="D31" s="35">
        <f t="shared" si="1"/>
        <v>6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41294</v>
      </c>
      <c r="D32" s="35">
        <f t="shared" si="1"/>
        <v>7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41295</v>
      </c>
      <c r="D33" s="35">
        <f t="shared" si="1"/>
        <v>1</v>
      </c>
      <c r="E33" s="45"/>
      <c r="F33" s="45"/>
      <c r="G33" s="45"/>
      <c r="H33" s="46"/>
      <c r="I33" s="54" t="str">
        <f t="shared" si="2"/>
        <v/>
      </c>
      <c r="J33" s="19"/>
      <c r="L33" s="81"/>
      <c r="M33" s="82"/>
      <c r="N33" s="82"/>
      <c r="O33" s="83"/>
      <c r="Q33" s="64"/>
      <c r="R33" s="45"/>
      <c r="S33" s="45"/>
      <c r="T33" s="65"/>
      <c r="U33" s="54" t="str">
        <f t="shared" si="3"/>
        <v/>
      </c>
    </row>
    <row r="34" spans="2:21" x14ac:dyDescent="0.3">
      <c r="B34" s="18"/>
      <c r="C34" s="38">
        <f t="shared" si="0"/>
        <v>41296</v>
      </c>
      <c r="D34" s="35">
        <f t="shared" si="1"/>
        <v>2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41297</v>
      </c>
      <c r="D35" s="35">
        <f t="shared" si="1"/>
        <v>3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41298</v>
      </c>
      <c r="D36" s="35">
        <f t="shared" si="1"/>
        <v>4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41299</v>
      </c>
      <c r="D37" s="35">
        <f t="shared" si="1"/>
        <v>5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41300</v>
      </c>
      <c r="D38" s="35">
        <f t="shared" si="1"/>
        <v>6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41301</v>
      </c>
      <c r="D39" s="35">
        <f t="shared" si="1"/>
        <v>7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41302</v>
      </c>
      <c r="D40" s="35">
        <f t="shared" ref="D40:D41" si="5">IFERROR(WEEKDAY(C40),"")</f>
        <v>1</v>
      </c>
      <c r="E40" s="45"/>
      <c r="F40" s="45"/>
      <c r="G40" s="45"/>
      <c r="H40" s="46"/>
      <c r="I40" s="54" t="str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/>
      </c>
      <c r="J40" s="19"/>
      <c r="L40" s="81"/>
      <c r="M40" s="82"/>
      <c r="N40" s="82"/>
      <c r="O40" s="83"/>
      <c r="Q40" s="64"/>
      <c r="R40" s="45"/>
      <c r="S40" s="45"/>
      <c r="T40" s="65"/>
      <c r="U40" s="54" t="str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/>
      </c>
    </row>
    <row r="41" spans="2:21" x14ac:dyDescent="0.3">
      <c r="B41" s="18"/>
      <c r="C41" s="38">
        <f t="shared" si="4"/>
        <v>41303</v>
      </c>
      <c r="D41" s="35">
        <f t="shared" si="5"/>
        <v>2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>
        <f>IF(MONTH(DATE($C$6,$D$9,ROW(AC31)))&lt;&gt;$D$9,"",DATE($C$6,$D$9,ROW(AC31)))</f>
        <v>41304</v>
      </c>
      <c r="D42" s="36">
        <f>IFERROR(WEEKDAY(C42),"")</f>
        <v>3</v>
      </c>
      <c r="E42" s="47"/>
      <c r="F42" s="47"/>
      <c r="G42" s="47"/>
      <c r="H42" s="48"/>
      <c r="I42" s="49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>0</v>
      </c>
      <c r="J42" s="19"/>
      <c r="L42" s="78"/>
      <c r="M42" s="79"/>
      <c r="N42" s="79"/>
      <c r="O42" s="80"/>
      <c r="Q42" s="66"/>
      <c r="R42" s="47"/>
      <c r="S42" s="47"/>
      <c r="T42" s="67"/>
      <c r="U42" s="49">
        <f t="shared" si="7"/>
        <v>0</v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0.11805555555555558</v>
      </c>
      <c r="J44" s="19"/>
      <c r="Q44" s="73" t="s">
        <v>26</v>
      </c>
      <c r="R44" s="74"/>
      <c r="S44" s="74"/>
      <c r="T44" s="75"/>
      <c r="U44" s="71">
        <f>SUM(U12:U42)</f>
        <v>0.11805555555555558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56" t="s">
        <v>12</v>
      </c>
      <c r="D46" s="57"/>
      <c r="E46" s="57"/>
      <c r="F46" s="57"/>
      <c r="G46" s="57"/>
      <c r="H46" s="58"/>
      <c r="I46" s="33">
        <f>I6+I44</f>
        <v>0.11805555555555558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8">
    <mergeCell ref="L26:O26"/>
    <mergeCell ref="F5:G5"/>
    <mergeCell ref="F8:G8"/>
    <mergeCell ref="E3:H3"/>
    <mergeCell ref="I6:I9"/>
    <mergeCell ref="L11:O11"/>
    <mergeCell ref="L30:O30"/>
    <mergeCell ref="L31:O31"/>
    <mergeCell ref="L12:O12"/>
    <mergeCell ref="L13:O13"/>
    <mergeCell ref="L14:O14"/>
    <mergeCell ref="L15:O15"/>
    <mergeCell ref="L16:O16"/>
    <mergeCell ref="L17:O17"/>
    <mergeCell ref="L18:O18"/>
    <mergeCell ref="L19:O19"/>
    <mergeCell ref="L20:O20"/>
    <mergeCell ref="L21:O21"/>
    <mergeCell ref="L22:O22"/>
    <mergeCell ref="L23:O23"/>
    <mergeCell ref="L24:O24"/>
    <mergeCell ref="L25:O25"/>
    <mergeCell ref="Q44:T44"/>
    <mergeCell ref="Q9:U9"/>
    <mergeCell ref="L42:O42"/>
    <mergeCell ref="L34:O34"/>
    <mergeCell ref="L35:O35"/>
    <mergeCell ref="L36:O36"/>
    <mergeCell ref="L37:O37"/>
    <mergeCell ref="L38:O38"/>
    <mergeCell ref="L32:O32"/>
    <mergeCell ref="L33:O33"/>
    <mergeCell ref="L39:O39"/>
    <mergeCell ref="L40:O40"/>
    <mergeCell ref="L41:O41"/>
    <mergeCell ref="L27:O27"/>
    <mergeCell ref="L28:O28"/>
    <mergeCell ref="L29:O29"/>
  </mergeCells>
  <conditionalFormatting sqref="E12:I42">
    <cfRule type="expression" dxfId="155" priority="14">
      <formula>IF(OR($D12=1,$D12=""),1,0)</formula>
    </cfRule>
  </conditionalFormatting>
  <conditionalFormatting sqref="C40:D42">
    <cfRule type="containsBlanks" dxfId="154" priority="13">
      <formula>LEN(TRIM(C40))=0</formula>
    </cfRule>
  </conditionalFormatting>
  <conditionalFormatting sqref="H44">
    <cfRule type="expression" dxfId="153" priority="12">
      <formula>IF($I$44&lt;0,1,0)</formula>
    </cfRule>
  </conditionalFormatting>
  <conditionalFormatting sqref="I44">
    <cfRule type="cellIs" dxfId="152" priority="11" operator="lessThan">
      <formula>0</formula>
    </cfRule>
  </conditionalFormatting>
  <conditionalFormatting sqref="I46">
    <cfRule type="cellIs" dxfId="151" priority="10" operator="lessThan">
      <formula>0</formula>
    </cfRule>
  </conditionalFormatting>
  <conditionalFormatting sqref="I5">
    <cfRule type="expression" dxfId="150" priority="9">
      <formula>IF($I$6&lt;0,1,0)</formula>
    </cfRule>
  </conditionalFormatting>
  <conditionalFormatting sqref="I6">
    <cfRule type="cellIs" dxfId="149" priority="8" operator="lessThan">
      <formula>0</formula>
    </cfRule>
  </conditionalFormatting>
  <conditionalFormatting sqref="I12:I42">
    <cfRule type="cellIs" dxfId="148" priority="5" operator="greaterThan">
      <formula>0.1</formula>
    </cfRule>
    <cfRule type="cellIs" dxfId="147" priority="7" operator="lessThan">
      <formula>0</formula>
    </cfRule>
  </conditionalFormatting>
  <conditionalFormatting sqref="Q12:T42">
    <cfRule type="expression" dxfId="146" priority="4">
      <formula>IF(OR($D12=1,$D12=""),1,0)</formula>
    </cfRule>
  </conditionalFormatting>
  <conditionalFormatting sqref="U12:U42">
    <cfRule type="expression" dxfId="145" priority="3">
      <formula>IF(OR($D12=1,$D12=""),1,0)</formula>
    </cfRule>
  </conditionalFormatting>
  <conditionalFormatting sqref="U12:U42">
    <cfRule type="cellIs" dxfId="144" priority="1" operator="greaterThan">
      <formula>0.1</formula>
    </cfRule>
    <cfRule type="cellIs" dxfId="143" priority="2" operator="lessThan">
      <formula>0</formula>
    </cfRule>
  </conditionalFormatting>
  <dataValidations disablePrompts="1"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7030A0"/>
  </sheetPr>
  <dimension ref="B1:U47"/>
  <sheetViews>
    <sheetView showGridLines="0" showRowColHeaders="0" topLeftCell="A3" workbookViewId="0">
      <selection activeCell="H19" sqref="H19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SET!I46</f>
        <v>0.31319444444444433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22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10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41547</v>
      </c>
      <c r="D12" s="34">
        <f>WEEKDAY(C12)</f>
        <v>1</v>
      </c>
      <c r="E12" s="43"/>
      <c r="F12" s="43"/>
      <c r="G12" s="43"/>
      <c r="H12" s="44"/>
      <c r="I12" s="54" t="str">
        <f>IF(AND(E12="",H12="",D12=1),"",IF(AND(E12="",H12=""),0,IF(AND(E12&lt;&gt;"",H12&lt;&gt;"",F12&lt;&gt;"",G12&lt;&gt;""),(H12-$G$6)-(E12-$F$6)-(G12-$G$9)-(F12-$F$9),IF(AND(E12&lt;&gt;"",H12&lt;&gt;"",F12="",G12=""),(H12-$G$6)-(E12-$F$6),""))))</f>
        <v/>
      </c>
      <c r="J12" s="19"/>
      <c r="L12" s="81"/>
      <c r="M12" s="82"/>
      <c r="N12" s="82"/>
      <c r="O12" s="83"/>
      <c r="Q12" s="61"/>
      <c r="R12" s="62"/>
      <c r="S12" s="62"/>
      <c r="T12" s="63"/>
      <c r="U12" s="54" t="str">
        <f>IF(AND(Q12="",T12="",D12=1),"",IF(AND(Q12="",T12=""),0,(T12-Q12)-(S12-R12)))</f>
        <v/>
      </c>
    </row>
    <row r="13" spans="2:21" x14ac:dyDescent="0.3">
      <c r="B13" s="18"/>
      <c r="C13" s="38">
        <f t="shared" ref="C13:C39" si="0">DATE($C$6,$D$9,ROW(AC2))</f>
        <v>41548</v>
      </c>
      <c r="D13" s="35">
        <f t="shared" ref="D13:D39" si="1">WEEKDAY(C13)</f>
        <v>2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41549</v>
      </c>
      <c r="D14" s="35">
        <f t="shared" si="1"/>
        <v>3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41550</v>
      </c>
      <c r="D15" s="35">
        <f t="shared" si="1"/>
        <v>4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41551</v>
      </c>
      <c r="D16" s="35">
        <f t="shared" si="1"/>
        <v>5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41552</v>
      </c>
      <c r="D17" s="35">
        <f t="shared" si="1"/>
        <v>6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41553</v>
      </c>
      <c r="D18" s="35">
        <f t="shared" si="1"/>
        <v>7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41554</v>
      </c>
      <c r="D19" s="35">
        <f t="shared" si="1"/>
        <v>1</v>
      </c>
      <c r="E19" s="45"/>
      <c r="F19" s="45"/>
      <c r="G19" s="45"/>
      <c r="H19" s="46"/>
      <c r="I19" s="54" t="str">
        <f t="shared" si="2"/>
        <v/>
      </c>
      <c r="J19" s="19"/>
      <c r="L19" s="81"/>
      <c r="M19" s="82"/>
      <c r="N19" s="82"/>
      <c r="O19" s="83"/>
      <c r="Q19" s="64"/>
      <c r="R19" s="45"/>
      <c r="S19" s="45"/>
      <c r="T19" s="65"/>
      <c r="U19" s="54" t="str">
        <f t="shared" si="3"/>
        <v/>
      </c>
    </row>
    <row r="20" spans="2:21" x14ac:dyDescent="0.3">
      <c r="B20" s="18"/>
      <c r="C20" s="38">
        <f t="shared" si="0"/>
        <v>41555</v>
      </c>
      <c r="D20" s="35">
        <f t="shared" si="1"/>
        <v>2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41556</v>
      </c>
      <c r="D21" s="35">
        <f t="shared" si="1"/>
        <v>3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41557</v>
      </c>
      <c r="D22" s="35">
        <f t="shared" si="1"/>
        <v>4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41558</v>
      </c>
      <c r="D23" s="35">
        <f t="shared" si="1"/>
        <v>5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41559</v>
      </c>
      <c r="D24" s="35">
        <f t="shared" si="1"/>
        <v>6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41560</v>
      </c>
      <c r="D25" s="35">
        <f t="shared" si="1"/>
        <v>7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41561</v>
      </c>
      <c r="D26" s="35">
        <f t="shared" si="1"/>
        <v>1</v>
      </c>
      <c r="E26" s="45"/>
      <c r="F26" s="45"/>
      <c r="G26" s="45"/>
      <c r="H26" s="46"/>
      <c r="I26" s="54" t="str">
        <f t="shared" si="2"/>
        <v/>
      </c>
      <c r="J26" s="19"/>
      <c r="L26" s="81"/>
      <c r="M26" s="82"/>
      <c r="N26" s="82"/>
      <c r="O26" s="83"/>
      <c r="Q26" s="64"/>
      <c r="R26" s="45"/>
      <c r="S26" s="45"/>
      <c r="T26" s="65"/>
      <c r="U26" s="54" t="str">
        <f t="shared" si="3"/>
        <v/>
      </c>
    </row>
    <row r="27" spans="2:21" x14ac:dyDescent="0.3">
      <c r="B27" s="18"/>
      <c r="C27" s="38">
        <f t="shared" si="0"/>
        <v>41562</v>
      </c>
      <c r="D27" s="35">
        <f t="shared" si="1"/>
        <v>2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41563</v>
      </c>
      <c r="D28" s="35">
        <f t="shared" si="1"/>
        <v>3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41564</v>
      </c>
      <c r="D29" s="35">
        <f t="shared" si="1"/>
        <v>4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41565</v>
      </c>
      <c r="D30" s="35">
        <f t="shared" si="1"/>
        <v>5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41566</v>
      </c>
      <c r="D31" s="35">
        <f t="shared" si="1"/>
        <v>6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41567</v>
      </c>
      <c r="D32" s="35">
        <f t="shared" si="1"/>
        <v>7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41568</v>
      </c>
      <c r="D33" s="35">
        <f t="shared" si="1"/>
        <v>1</v>
      </c>
      <c r="E33" s="45"/>
      <c r="F33" s="45"/>
      <c r="G33" s="45"/>
      <c r="H33" s="46"/>
      <c r="I33" s="54" t="str">
        <f t="shared" si="2"/>
        <v/>
      </c>
      <c r="J33" s="19"/>
      <c r="L33" s="81"/>
      <c r="M33" s="82"/>
      <c r="N33" s="82"/>
      <c r="O33" s="83"/>
      <c r="Q33" s="64"/>
      <c r="R33" s="45"/>
      <c r="S33" s="45"/>
      <c r="T33" s="65"/>
      <c r="U33" s="54" t="str">
        <f t="shared" si="3"/>
        <v/>
      </c>
    </row>
    <row r="34" spans="2:21" x14ac:dyDescent="0.3">
      <c r="B34" s="18"/>
      <c r="C34" s="38">
        <f t="shared" si="0"/>
        <v>41569</v>
      </c>
      <c r="D34" s="35">
        <f t="shared" si="1"/>
        <v>2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41570</v>
      </c>
      <c r="D35" s="35">
        <f t="shared" si="1"/>
        <v>3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41571</v>
      </c>
      <c r="D36" s="35">
        <f t="shared" si="1"/>
        <v>4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41572</v>
      </c>
      <c r="D37" s="35">
        <f t="shared" si="1"/>
        <v>5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41573</v>
      </c>
      <c r="D38" s="35">
        <f t="shared" si="1"/>
        <v>6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41574</v>
      </c>
      <c r="D39" s="35">
        <f t="shared" si="1"/>
        <v>7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41575</v>
      </c>
      <c r="D40" s="35">
        <f t="shared" ref="D40:D41" si="5">IFERROR(WEEKDAY(C40),"")</f>
        <v>1</v>
      </c>
      <c r="E40" s="45"/>
      <c r="F40" s="45"/>
      <c r="G40" s="45"/>
      <c r="H40" s="46"/>
      <c r="I40" s="54" t="str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/>
      </c>
      <c r="J40" s="19"/>
      <c r="L40" s="81"/>
      <c r="M40" s="82"/>
      <c r="N40" s="82"/>
      <c r="O40" s="83"/>
      <c r="Q40" s="64"/>
      <c r="R40" s="45"/>
      <c r="S40" s="45"/>
      <c r="T40" s="65"/>
      <c r="U40" s="54" t="str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/>
      </c>
    </row>
    <row r="41" spans="2:21" x14ac:dyDescent="0.3">
      <c r="B41" s="18"/>
      <c r="C41" s="38">
        <f t="shared" si="4"/>
        <v>41576</v>
      </c>
      <c r="D41" s="35">
        <f t="shared" si="5"/>
        <v>2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>
        <f>IF(MONTH(DATE($C$6,$D$9,ROW(AC31)))&lt;&gt;$D$9,"",DATE($C$6,$D$9,ROW(AC31)))</f>
        <v>41577</v>
      </c>
      <c r="D42" s="36">
        <f>IFERROR(WEEKDAY(C42),"")</f>
        <v>3</v>
      </c>
      <c r="E42" s="47"/>
      <c r="F42" s="47"/>
      <c r="G42" s="47"/>
      <c r="H42" s="48"/>
      <c r="I42" s="49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>0</v>
      </c>
      <c r="J42" s="19"/>
      <c r="L42" s="78"/>
      <c r="M42" s="79"/>
      <c r="N42" s="79"/>
      <c r="O42" s="80"/>
      <c r="Q42" s="66"/>
      <c r="R42" s="47"/>
      <c r="S42" s="47"/>
      <c r="T42" s="67"/>
      <c r="U42" s="49">
        <f t="shared" si="7"/>
        <v>0</v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96" t="s">
        <v>26</v>
      </c>
      <c r="R44" s="97"/>
      <c r="S44" s="97"/>
      <c r="T44" s="98"/>
      <c r="U44" s="71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9" t="s">
        <v>12</v>
      </c>
      <c r="D46" s="100"/>
      <c r="E46" s="100"/>
      <c r="F46" s="100"/>
      <c r="G46" s="100"/>
      <c r="H46" s="101"/>
      <c r="I46" s="33">
        <f>I6+I44</f>
        <v>0.31319444444444433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38" priority="3" operator="greaterThan">
      <formula>0.1</formula>
    </cfRule>
    <cfRule type="cellIs" dxfId="37" priority="4" operator="lessThan">
      <formula>0</formula>
    </cfRule>
  </conditionalFormatting>
  <conditionalFormatting sqref="E12:I42">
    <cfRule type="expression" dxfId="36" priority="15">
      <formula>IF(OR($D12=1,$D12=""),1,0)</formula>
    </cfRule>
  </conditionalFormatting>
  <conditionalFormatting sqref="C40:D42">
    <cfRule type="containsBlanks" dxfId="35" priority="14">
      <formula>LEN(TRIM(C40))=0</formula>
    </cfRule>
  </conditionalFormatting>
  <conditionalFormatting sqref="H44">
    <cfRule type="expression" dxfId="34" priority="13">
      <formula>IF($I$44&lt;0,1,0)</formula>
    </cfRule>
  </conditionalFormatting>
  <conditionalFormatting sqref="I44">
    <cfRule type="cellIs" dxfId="33" priority="12" operator="lessThan">
      <formula>0</formula>
    </cfRule>
  </conditionalFormatting>
  <conditionalFormatting sqref="I46">
    <cfRule type="cellIs" dxfId="32" priority="11" operator="lessThan">
      <formula>0</formula>
    </cfRule>
  </conditionalFormatting>
  <conditionalFormatting sqref="I12:I42">
    <cfRule type="cellIs" dxfId="31" priority="7" operator="greaterThan">
      <formula>0.1</formula>
    </cfRule>
    <cfRule type="cellIs" dxfId="30" priority="8" operator="lessThan">
      <formula>0</formula>
    </cfRule>
  </conditionalFormatting>
  <conditionalFormatting sqref="Q12:T42">
    <cfRule type="expression" dxfId="29" priority="6">
      <formula>IF(OR($D12=1,$D12=""),1,0)</formula>
    </cfRule>
  </conditionalFormatting>
  <conditionalFormatting sqref="U12:U42">
    <cfRule type="expression" dxfId="28" priority="5">
      <formula>IF(OR($D12=1,$D12=""),1,0)</formula>
    </cfRule>
  </conditionalFormatting>
  <conditionalFormatting sqref="I5">
    <cfRule type="expression" dxfId="27" priority="2">
      <formula>IF($I$6&lt;0,1,0)</formula>
    </cfRule>
  </conditionalFormatting>
  <conditionalFormatting sqref="I6:I9">
    <cfRule type="cellIs" dxfId="26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0"/>
  </sheetPr>
  <dimension ref="B1:U47"/>
  <sheetViews>
    <sheetView showGridLines="0" showRowColHeaders="0" workbookViewId="0">
      <selection activeCell="F6" sqref="F6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OUT!I46</f>
        <v>0.31319444444444433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23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11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41578</v>
      </c>
      <c r="D12" s="34">
        <f>WEEKDAY(C12)</f>
        <v>4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41579</v>
      </c>
      <c r="D13" s="35">
        <f t="shared" ref="D13:D39" si="1">WEEKDAY(C13)</f>
        <v>5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41580</v>
      </c>
      <c r="D14" s="35">
        <f t="shared" si="1"/>
        <v>6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41581</v>
      </c>
      <c r="D15" s="35">
        <f t="shared" si="1"/>
        <v>7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41582</v>
      </c>
      <c r="D16" s="35">
        <f t="shared" si="1"/>
        <v>1</v>
      </c>
      <c r="E16" s="45"/>
      <c r="F16" s="45"/>
      <c r="G16" s="45"/>
      <c r="H16" s="46"/>
      <c r="I16" s="54" t="str">
        <f t="shared" si="2"/>
        <v/>
      </c>
      <c r="J16" s="19"/>
      <c r="L16" s="81"/>
      <c r="M16" s="82"/>
      <c r="N16" s="82"/>
      <c r="O16" s="83"/>
      <c r="Q16" s="64"/>
      <c r="R16" s="45"/>
      <c r="S16" s="45"/>
      <c r="T16" s="65"/>
      <c r="U16" s="54" t="str">
        <f t="shared" si="3"/>
        <v/>
      </c>
    </row>
    <row r="17" spans="2:21" x14ac:dyDescent="0.3">
      <c r="B17" s="18"/>
      <c r="C17" s="38">
        <f t="shared" si="0"/>
        <v>41583</v>
      </c>
      <c r="D17" s="35">
        <f t="shared" si="1"/>
        <v>2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41584</v>
      </c>
      <c r="D18" s="35">
        <f t="shared" si="1"/>
        <v>3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41585</v>
      </c>
      <c r="D19" s="35">
        <f t="shared" si="1"/>
        <v>4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41586</v>
      </c>
      <c r="D20" s="35">
        <f t="shared" si="1"/>
        <v>5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41587</v>
      </c>
      <c r="D21" s="35">
        <f t="shared" si="1"/>
        <v>6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41588</v>
      </c>
      <c r="D22" s="35">
        <f t="shared" si="1"/>
        <v>7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41589</v>
      </c>
      <c r="D23" s="35">
        <f t="shared" si="1"/>
        <v>1</v>
      </c>
      <c r="E23" s="45"/>
      <c r="F23" s="45"/>
      <c r="G23" s="45"/>
      <c r="H23" s="46"/>
      <c r="I23" s="54" t="str">
        <f t="shared" si="2"/>
        <v/>
      </c>
      <c r="J23" s="19"/>
      <c r="L23" s="81"/>
      <c r="M23" s="82"/>
      <c r="N23" s="82"/>
      <c r="O23" s="83"/>
      <c r="Q23" s="64"/>
      <c r="R23" s="45"/>
      <c r="S23" s="45"/>
      <c r="T23" s="65"/>
      <c r="U23" s="54" t="str">
        <f t="shared" si="3"/>
        <v/>
      </c>
    </row>
    <row r="24" spans="2:21" x14ac:dyDescent="0.3">
      <c r="B24" s="18"/>
      <c r="C24" s="38">
        <f t="shared" si="0"/>
        <v>41590</v>
      </c>
      <c r="D24" s="35">
        <f t="shared" si="1"/>
        <v>2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41591</v>
      </c>
      <c r="D25" s="35">
        <f t="shared" si="1"/>
        <v>3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41592</v>
      </c>
      <c r="D26" s="35">
        <f t="shared" si="1"/>
        <v>4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41593</v>
      </c>
      <c r="D27" s="35">
        <f t="shared" si="1"/>
        <v>5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41594</v>
      </c>
      <c r="D28" s="35">
        <f t="shared" si="1"/>
        <v>6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41595</v>
      </c>
      <c r="D29" s="35">
        <f t="shared" si="1"/>
        <v>7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41596</v>
      </c>
      <c r="D30" s="35">
        <f t="shared" si="1"/>
        <v>1</v>
      </c>
      <c r="E30" s="45"/>
      <c r="F30" s="45"/>
      <c r="G30" s="45"/>
      <c r="H30" s="46"/>
      <c r="I30" s="54" t="str">
        <f t="shared" si="2"/>
        <v/>
      </c>
      <c r="J30" s="19"/>
      <c r="L30" s="81"/>
      <c r="M30" s="82"/>
      <c r="N30" s="82"/>
      <c r="O30" s="83"/>
      <c r="Q30" s="64"/>
      <c r="R30" s="45"/>
      <c r="S30" s="45"/>
      <c r="T30" s="65"/>
      <c r="U30" s="54" t="str">
        <f t="shared" si="3"/>
        <v/>
      </c>
    </row>
    <row r="31" spans="2:21" x14ac:dyDescent="0.3">
      <c r="B31" s="18"/>
      <c r="C31" s="38">
        <f t="shared" si="0"/>
        <v>41597</v>
      </c>
      <c r="D31" s="35">
        <f t="shared" si="1"/>
        <v>2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41598</v>
      </c>
      <c r="D32" s="35">
        <f t="shared" si="1"/>
        <v>3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41599</v>
      </c>
      <c r="D33" s="35">
        <f t="shared" si="1"/>
        <v>4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41600</v>
      </c>
      <c r="D34" s="35">
        <f t="shared" si="1"/>
        <v>5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41601</v>
      </c>
      <c r="D35" s="35">
        <f t="shared" si="1"/>
        <v>6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41602</v>
      </c>
      <c r="D36" s="35">
        <f t="shared" si="1"/>
        <v>7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41603</v>
      </c>
      <c r="D37" s="35">
        <f t="shared" si="1"/>
        <v>1</v>
      </c>
      <c r="E37" s="45"/>
      <c r="F37" s="45"/>
      <c r="G37" s="45"/>
      <c r="H37" s="46"/>
      <c r="I37" s="54" t="str">
        <f t="shared" si="2"/>
        <v/>
      </c>
      <c r="J37" s="19"/>
      <c r="L37" s="81"/>
      <c r="M37" s="82"/>
      <c r="N37" s="82"/>
      <c r="O37" s="83"/>
      <c r="Q37" s="64"/>
      <c r="R37" s="45"/>
      <c r="S37" s="45"/>
      <c r="T37" s="65"/>
      <c r="U37" s="54" t="str">
        <f t="shared" si="3"/>
        <v/>
      </c>
    </row>
    <row r="38" spans="2:21" x14ac:dyDescent="0.3">
      <c r="B38" s="18"/>
      <c r="C38" s="38">
        <f t="shared" si="0"/>
        <v>41604</v>
      </c>
      <c r="D38" s="35">
        <f t="shared" si="1"/>
        <v>2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41605</v>
      </c>
      <c r="D39" s="35">
        <f t="shared" si="1"/>
        <v>3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41606</v>
      </c>
      <c r="D40" s="35">
        <f t="shared" ref="D40:D41" si="5">IFERROR(WEEKDAY(C40),"")</f>
        <v>4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41607</v>
      </c>
      <c r="D41" s="35">
        <f t="shared" si="5"/>
        <v>5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 t="str">
        <f>IF(MONTH(DATE($C$6,$D$9,ROW(AC31)))&lt;&gt;$D$9,"",DATE($C$6,$D$9,ROW(AC31)))</f>
        <v/>
      </c>
      <c r="D42" s="36" t="str">
        <f>IFERROR(WEEKDAY(C42),"")</f>
        <v/>
      </c>
      <c r="E42" s="47"/>
      <c r="F42" s="47"/>
      <c r="G42" s="47"/>
      <c r="H42" s="48"/>
      <c r="I42" s="49" t="str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/>
      </c>
      <c r="J42" s="19"/>
      <c r="L42" s="78"/>
      <c r="M42" s="79"/>
      <c r="N42" s="79"/>
      <c r="O42" s="80"/>
      <c r="Q42" s="66"/>
      <c r="R42" s="47"/>
      <c r="S42" s="47"/>
      <c r="T42" s="67"/>
      <c r="U42" s="49" t="str">
        <f t="shared" si="7"/>
        <v/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96" t="s">
        <v>26</v>
      </c>
      <c r="R44" s="97"/>
      <c r="S44" s="97"/>
      <c r="T44" s="98"/>
      <c r="U44" s="70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9" t="s">
        <v>12</v>
      </c>
      <c r="D46" s="100"/>
      <c r="E46" s="100"/>
      <c r="F46" s="100"/>
      <c r="G46" s="100"/>
      <c r="H46" s="101"/>
      <c r="I46" s="33">
        <f>I6+I44</f>
        <v>0.31319444444444433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25" priority="3" operator="greaterThan">
      <formula>0.1</formula>
    </cfRule>
    <cfRule type="cellIs" dxfId="24" priority="4" operator="lessThan">
      <formula>0</formula>
    </cfRule>
  </conditionalFormatting>
  <conditionalFormatting sqref="E12:I42">
    <cfRule type="expression" dxfId="23" priority="15">
      <formula>IF(OR($D12=1,$D12=""),1,0)</formula>
    </cfRule>
  </conditionalFormatting>
  <conditionalFormatting sqref="C40:D42">
    <cfRule type="containsBlanks" dxfId="22" priority="14">
      <formula>LEN(TRIM(C40))=0</formula>
    </cfRule>
  </conditionalFormatting>
  <conditionalFormatting sqref="H44">
    <cfRule type="expression" dxfId="21" priority="13">
      <formula>IF($I$44&lt;0,1,0)</formula>
    </cfRule>
  </conditionalFormatting>
  <conditionalFormatting sqref="I44">
    <cfRule type="cellIs" dxfId="20" priority="12" operator="lessThan">
      <formula>0</formula>
    </cfRule>
  </conditionalFormatting>
  <conditionalFormatting sqref="I46">
    <cfRule type="cellIs" dxfId="19" priority="11" operator="lessThan">
      <formula>0</formula>
    </cfRule>
  </conditionalFormatting>
  <conditionalFormatting sqref="I12:I42">
    <cfRule type="cellIs" dxfId="18" priority="7" operator="greaterThan">
      <formula>0.1</formula>
    </cfRule>
    <cfRule type="cellIs" dxfId="17" priority="8" operator="lessThan">
      <formula>0</formula>
    </cfRule>
  </conditionalFormatting>
  <conditionalFormatting sqref="Q12:T42">
    <cfRule type="expression" dxfId="16" priority="6">
      <formula>IF(OR($D12=1,$D12=""),1,0)</formula>
    </cfRule>
  </conditionalFormatting>
  <conditionalFormatting sqref="U12:U42">
    <cfRule type="expression" dxfId="15" priority="5">
      <formula>IF(OR($D12=1,$D12=""),1,0)</formula>
    </cfRule>
  </conditionalFormatting>
  <conditionalFormatting sqref="I5">
    <cfRule type="expression" dxfId="14" priority="2">
      <formula>IF($I$6&lt;0,1,0)</formula>
    </cfRule>
  </conditionalFormatting>
  <conditionalFormatting sqref="I6:I9">
    <cfRule type="cellIs" dxfId="13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1"/>
  </sheetPr>
  <dimension ref="B1:U47"/>
  <sheetViews>
    <sheetView showGridLines="0" showRowColHeaders="0" tabSelected="1" workbookViewId="0">
      <selection activeCell="F6" sqref="F6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NOV!I46</f>
        <v>0.31319444444444433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24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12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41608</v>
      </c>
      <c r="D12" s="34">
        <f>WEEKDAY(C12)</f>
        <v>6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41609</v>
      </c>
      <c r="D13" s="35">
        <f t="shared" ref="D13:D39" si="1">WEEKDAY(C13)</f>
        <v>7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41610</v>
      </c>
      <c r="D14" s="35">
        <f t="shared" si="1"/>
        <v>1</v>
      </c>
      <c r="E14" s="45"/>
      <c r="F14" s="45"/>
      <c r="G14" s="45"/>
      <c r="H14" s="46"/>
      <c r="I14" s="54" t="str">
        <f t="shared" si="2"/>
        <v/>
      </c>
      <c r="J14" s="19"/>
      <c r="L14" s="81"/>
      <c r="M14" s="82"/>
      <c r="N14" s="82"/>
      <c r="O14" s="83"/>
      <c r="Q14" s="64"/>
      <c r="R14" s="45"/>
      <c r="S14" s="45"/>
      <c r="T14" s="65"/>
      <c r="U14" s="54" t="str">
        <f t="shared" si="3"/>
        <v/>
      </c>
    </row>
    <row r="15" spans="2:21" x14ac:dyDescent="0.3">
      <c r="B15" s="18"/>
      <c r="C15" s="38">
        <f t="shared" si="0"/>
        <v>41611</v>
      </c>
      <c r="D15" s="35">
        <f t="shared" si="1"/>
        <v>2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41612</v>
      </c>
      <c r="D16" s="35">
        <f t="shared" si="1"/>
        <v>3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41613</v>
      </c>
      <c r="D17" s="35">
        <f t="shared" si="1"/>
        <v>4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41614</v>
      </c>
      <c r="D18" s="35">
        <f t="shared" si="1"/>
        <v>5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41615</v>
      </c>
      <c r="D19" s="35">
        <f t="shared" si="1"/>
        <v>6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41616</v>
      </c>
      <c r="D20" s="35">
        <f t="shared" si="1"/>
        <v>7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41617</v>
      </c>
      <c r="D21" s="35">
        <f t="shared" si="1"/>
        <v>1</v>
      </c>
      <c r="E21" s="45"/>
      <c r="F21" s="45"/>
      <c r="G21" s="45"/>
      <c r="H21" s="46"/>
      <c r="I21" s="54" t="str">
        <f t="shared" si="2"/>
        <v/>
      </c>
      <c r="J21" s="19"/>
      <c r="L21" s="81"/>
      <c r="M21" s="82"/>
      <c r="N21" s="82"/>
      <c r="O21" s="83"/>
      <c r="Q21" s="64"/>
      <c r="R21" s="45"/>
      <c r="S21" s="45"/>
      <c r="T21" s="65"/>
      <c r="U21" s="54" t="str">
        <f t="shared" si="3"/>
        <v/>
      </c>
    </row>
    <row r="22" spans="2:21" x14ac:dyDescent="0.3">
      <c r="B22" s="18"/>
      <c r="C22" s="38">
        <f t="shared" si="0"/>
        <v>41618</v>
      </c>
      <c r="D22" s="35">
        <f t="shared" si="1"/>
        <v>2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41619</v>
      </c>
      <c r="D23" s="35">
        <f t="shared" si="1"/>
        <v>3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41620</v>
      </c>
      <c r="D24" s="35">
        <f t="shared" si="1"/>
        <v>4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41621</v>
      </c>
      <c r="D25" s="35">
        <f t="shared" si="1"/>
        <v>5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41622</v>
      </c>
      <c r="D26" s="35">
        <f t="shared" si="1"/>
        <v>6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41623</v>
      </c>
      <c r="D27" s="35">
        <f t="shared" si="1"/>
        <v>7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41624</v>
      </c>
      <c r="D28" s="35">
        <f t="shared" si="1"/>
        <v>1</v>
      </c>
      <c r="E28" s="45"/>
      <c r="F28" s="45"/>
      <c r="G28" s="45"/>
      <c r="H28" s="46"/>
      <c r="I28" s="54" t="str">
        <f t="shared" si="2"/>
        <v/>
      </c>
      <c r="J28" s="19"/>
      <c r="L28" s="81"/>
      <c r="M28" s="82"/>
      <c r="N28" s="82"/>
      <c r="O28" s="83"/>
      <c r="Q28" s="64"/>
      <c r="R28" s="45"/>
      <c r="S28" s="45"/>
      <c r="T28" s="65"/>
      <c r="U28" s="54" t="str">
        <f t="shared" si="3"/>
        <v/>
      </c>
    </row>
    <row r="29" spans="2:21" x14ac:dyDescent="0.3">
      <c r="B29" s="18"/>
      <c r="C29" s="38">
        <f t="shared" si="0"/>
        <v>41625</v>
      </c>
      <c r="D29" s="35">
        <f t="shared" si="1"/>
        <v>2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41626</v>
      </c>
      <c r="D30" s="35">
        <f t="shared" si="1"/>
        <v>3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41627</v>
      </c>
      <c r="D31" s="35">
        <f t="shared" si="1"/>
        <v>4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41628</v>
      </c>
      <c r="D32" s="35">
        <f t="shared" si="1"/>
        <v>5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41629</v>
      </c>
      <c r="D33" s="35">
        <f t="shared" si="1"/>
        <v>6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41630</v>
      </c>
      <c r="D34" s="35">
        <f t="shared" si="1"/>
        <v>7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41631</v>
      </c>
      <c r="D35" s="35">
        <f t="shared" si="1"/>
        <v>1</v>
      </c>
      <c r="E35" s="45"/>
      <c r="F35" s="45"/>
      <c r="G35" s="45"/>
      <c r="H35" s="46"/>
      <c r="I35" s="54" t="str">
        <f t="shared" si="2"/>
        <v/>
      </c>
      <c r="J35" s="19"/>
      <c r="L35" s="81"/>
      <c r="M35" s="82"/>
      <c r="N35" s="82"/>
      <c r="O35" s="83"/>
      <c r="Q35" s="64"/>
      <c r="R35" s="45"/>
      <c r="S35" s="45"/>
      <c r="T35" s="65"/>
      <c r="U35" s="54" t="str">
        <f t="shared" si="3"/>
        <v/>
      </c>
    </row>
    <row r="36" spans="2:21" x14ac:dyDescent="0.3">
      <c r="B36" s="18"/>
      <c r="C36" s="38">
        <f t="shared" si="0"/>
        <v>41632</v>
      </c>
      <c r="D36" s="35">
        <f t="shared" si="1"/>
        <v>2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41633</v>
      </c>
      <c r="D37" s="35">
        <f t="shared" si="1"/>
        <v>3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41634</v>
      </c>
      <c r="D38" s="35">
        <f t="shared" si="1"/>
        <v>4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41635</v>
      </c>
      <c r="D39" s="35">
        <f t="shared" si="1"/>
        <v>5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41636</v>
      </c>
      <c r="D40" s="35">
        <f t="shared" ref="D40:D41" si="5">IFERROR(WEEKDAY(C40),"")</f>
        <v>6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41637</v>
      </c>
      <c r="D41" s="35">
        <f t="shared" si="5"/>
        <v>7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>
        <f>IF(MONTH(DATE($C$6,$D$9,ROW(AC31)))&lt;&gt;$D$9,"",DATE($C$6,$D$9,ROW(AC31)))</f>
        <v>41638</v>
      </c>
      <c r="D42" s="36">
        <f>IFERROR(WEEKDAY(C42),"")</f>
        <v>1</v>
      </c>
      <c r="E42" s="47"/>
      <c r="F42" s="47"/>
      <c r="G42" s="47"/>
      <c r="H42" s="48"/>
      <c r="I42" s="49" t="str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/>
      </c>
      <c r="J42" s="19"/>
      <c r="L42" s="78"/>
      <c r="M42" s="79"/>
      <c r="N42" s="79"/>
      <c r="O42" s="80"/>
      <c r="Q42" s="66"/>
      <c r="R42" s="47"/>
      <c r="S42" s="47"/>
      <c r="T42" s="67"/>
      <c r="U42" s="49" t="str">
        <f t="shared" si="7"/>
        <v/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96" t="s">
        <v>26</v>
      </c>
      <c r="R44" s="97"/>
      <c r="S44" s="97"/>
      <c r="T44" s="98"/>
      <c r="U44" s="71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9" t="s">
        <v>12</v>
      </c>
      <c r="D46" s="100"/>
      <c r="E46" s="100"/>
      <c r="F46" s="100"/>
      <c r="G46" s="100"/>
      <c r="H46" s="101"/>
      <c r="I46" s="33">
        <f>I6+I44</f>
        <v>0.31319444444444433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12" priority="3" operator="greaterThan">
      <formula>0.1</formula>
    </cfRule>
    <cfRule type="cellIs" dxfId="11" priority="4" operator="lessThan">
      <formula>0</formula>
    </cfRule>
  </conditionalFormatting>
  <conditionalFormatting sqref="E12:I42">
    <cfRule type="expression" dxfId="10" priority="15">
      <formula>IF(OR($D12=1,$D12=""),1,0)</formula>
    </cfRule>
  </conditionalFormatting>
  <conditionalFormatting sqref="C40:D42">
    <cfRule type="containsBlanks" dxfId="9" priority="14">
      <formula>LEN(TRIM(C40))=0</formula>
    </cfRule>
  </conditionalFormatting>
  <conditionalFormatting sqref="H44">
    <cfRule type="expression" dxfId="8" priority="13">
      <formula>IF($I$44&lt;0,1,0)</formula>
    </cfRule>
  </conditionalFormatting>
  <conditionalFormatting sqref="I44">
    <cfRule type="cellIs" dxfId="7" priority="12" operator="lessThan">
      <formula>0</formula>
    </cfRule>
  </conditionalFormatting>
  <conditionalFormatting sqref="I46">
    <cfRule type="cellIs" dxfId="6" priority="11" operator="lessThan">
      <formula>0</formula>
    </cfRule>
  </conditionalFormatting>
  <conditionalFormatting sqref="I12:I42">
    <cfRule type="cellIs" dxfId="5" priority="7" operator="greaterThan">
      <formula>0.1</formula>
    </cfRule>
    <cfRule type="cellIs" dxfId="4" priority="8" operator="lessThan">
      <formula>0</formula>
    </cfRule>
  </conditionalFormatting>
  <conditionalFormatting sqref="Q12:T42">
    <cfRule type="expression" dxfId="3" priority="6">
      <formula>IF(OR($D12=1,$D12=""),1,0)</formula>
    </cfRule>
  </conditionalFormatting>
  <conditionalFormatting sqref="U12:U42">
    <cfRule type="expression" dxfId="2" priority="5">
      <formula>IF(OR($D12=1,$D12=""),1,0)</formula>
    </cfRule>
  </conditionalFormatting>
  <conditionalFormatting sqref="I5">
    <cfRule type="expression" dxfId="1" priority="2">
      <formula>IF($I$6&lt;0,1,0)</formula>
    </cfRule>
  </conditionalFormatting>
  <conditionalFormatting sqref="I6:I9">
    <cfRule type="cellIs" dxfId="0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</sheetPr>
  <dimension ref="B1:U47"/>
  <sheetViews>
    <sheetView showGridLines="0" showRowColHeaders="0" topLeftCell="A5" workbookViewId="0">
      <selection activeCell="F6" sqref="F6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JAN!I46</f>
        <v>0.11805555555555558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" thickBot="1" x14ac:dyDescent="0.35">
      <c r="B9" s="18"/>
      <c r="C9" s="59" t="s">
        <v>14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2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41305</v>
      </c>
      <c r="D12" s="34">
        <f>WEEKDAY(C12)</f>
        <v>4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41306</v>
      </c>
      <c r="D13" s="35">
        <f t="shared" ref="D13:D39" si="1">WEEKDAY(C13)</f>
        <v>5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41307</v>
      </c>
      <c r="D14" s="35">
        <f t="shared" si="1"/>
        <v>6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41308</v>
      </c>
      <c r="D15" s="35">
        <f t="shared" si="1"/>
        <v>7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41309</v>
      </c>
      <c r="D16" s="35">
        <f t="shared" si="1"/>
        <v>1</v>
      </c>
      <c r="E16" s="45"/>
      <c r="F16" s="45"/>
      <c r="G16" s="45"/>
      <c r="H16" s="46"/>
      <c r="I16" s="54" t="str">
        <f t="shared" si="2"/>
        <v/>
      </c>
      <c r="J16" s="19"/>
      <c r="L16" s="81"/>
      <c r="M16" s="82"/>
      <c r="N16" s="82"/>
      <c r="O16" s="83"/>
      <c r="Q16" s="64"/>
      <c r="R16" s="45"/>
      <c r="S16" s="45"/>
      <c r="T16" s="65"/>
      <c r="U16" s="54" t="str">
        <f t="shared" si="3"/>
        <v/>
      </c>
    </row>
    <row r="17" spans="2:21" x14ac:dyDescent="0.3">
      <c r="B17" s="18"/>
      <c r="C17" s="38">
        <f t="shared" si="0"/>
        <v>41310</v>
      </c>
      <c r="D17" s="35">
        <f t="shared" si="1"/>
        <v>2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41311</v>
      </c>
      <c r="D18" s="35">
        <f t="shared" si="1"/>
        <v>3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41312</v>
      </c>
      <c r="D19" s="35">
        <f t="shared" si="1"/>
        <v>4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41313</v>
      </c>
      <c r="D20" s="35">
        <f t="shared" si="1"/>
        <v>5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41314</v>
      </c>
      <c r="D21" s="35">
        <f t="shared" si="1"/>
        <v>6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41315</v>
      </c>
      <c r="D22" s="35">
        <f t="shared" si="1"/>
        <v>7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41316</v>
      </c>
      <c r="D23" s="35">
        <f t="shared" si="1"/>
        <v>1</v>
      </c>
      <c r="E23" s="45"/>
      <c r="F23" s="45"/>
      <c r="G23" s="45"/>
      <c r="H23" s="46"/>
      <c r="I23" s="54" t="str">
        <f t="shared" si="2"/>
        <v/>
      </c>
      <c r="J23" s="19"/>
      <c r="L23" s="81"/>
      <c r="M23" s="82"/>
      <c r="N23" s="82"/>
      <c r="O23" s="83"/>
      <c r="Q23" s="64"/>
      <c r="R23" s="45"/>
      <c r="S23" s="45"/>
      <c r="T23" s="65"/>
      <c r="U23" s="54" t="str">
        <f t="shared" si="3"/>
        <v/>
      </c>
    </row>
    <row r="24" spans="2:21" x14ac:dyDescent="0.3">
      <c r="B24" s="18"/>
      <c r="C24" s="38">
        <f t="shared" si="0"/>
        <v>41317</v>
      </c>
      <c r="D24" s="35">
        <f t="shared" si="1"/>
        <v>2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41318</v>
      </c>
      <c r="D25" s="35">
        <f t="shared" si="1"/>
        <v>3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41319</v>
      </c>
      <c r="D26" s="35">
        <f t="shared" si="1"/>
        <v>4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41320</v>
      </c>
      <c r="D27" s="35">
        <f t="shared" si="1"/>
        <v>5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41321</v>
      </c>
      <c r="D28" s="35">
        <f t="shared" si="1"/>
        <v>6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41322</v>
      </c>
      <c r="D29" s="35">
        <f t="shared" si="1"/>
        <v>7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41323</v>
      </c>
      <c r="D30" s="35">
        <f t="shared" si="1"/>
        <v>1</v>
      </c>
      <c r="E30" s="45"/>
      <c r="F30" s="45"/>
      <c r="G30" s="45"/>
      <c r="H30" s="46"/>
      <c r="I30" s="54" t="str">
        <f t="shared" si="2"/>
        <v/>
      </c>
      <c r="J30" s="19"/>
      <c r="L30" s="81"/>
      <c r="M30" s="82"/>
      <c r="N30" s="82"/>
      <c r="O30" s="83"/>
      <c r="Q30" s="64"/>
      <c r="R30" s="45"/>
      <c r="S30" s="45"/>
      <c r="T30" s="65"/>
      <c r="U30" s="54" t="str">
        <f t="shared" si="3"/>
        <v/>
      </c>
    </row>
    <row r="31" spans="2:21" x14ac:dyDescent="0.3">
      <c r="B31" s="18"/>
      <c r="C31" s="38">
        <f t="shared" si="0"/>
        <v>41324</v>
      </c>
      <c r="D31" s="35">
        <f t="shared" si="1"/>
        <v>2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41325</v>
      </c>
      <c r="D32" s="35">
        <f t="shared" si="1"/>
        <v>3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41326</v>
      </c>
      <c r="D33" s="35">
        <f t="shared" si="1"/>
        <v>4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41327</v>
      </c>
      <c r="D34" s="35">
        <f t="shared" si="1"/>
        <v>5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41328</v>
      </c>
      <c r="D35" s="35">
        <f t="shared" si="1"/>
        <v>6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41329</v>
      </c>
      <c r="D36" s="35">
        <f t="shared" si="1"/>
        <v>7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41330</v>
      </c>
      <c r="D37" s="35">
        <f t="shared" si="1"/>
        <v>1</v>
      </c>
      <c r="E37" s="45"/>
      <c r="F37" s="45"/>
      <c r="G37" s="45"/>
      <c r="H37" s="46"/>
      <c r="I37" s="54" t="str">
        <f t="shared" si="2"/>
        <v/>
      </c>
      <c r="J37" s="19"/>
      <c r="L37" s="81"/>
      <c r="M37" s="82"/>
      <c r="N37" s="82"/>
      <c r="O37" s="83"/>
      <c r="Q37" s="64"/>
      <c r="R37" s="45"/>
      <c r="S37" s="45"/>
      <c r="T37" s="65"/>
      <c r="U37" s="54" t="str">
        <f t="shared" si="3"/>
        <v/>
      </c>
    </row>
    <row r="38" spans="2:21" x14ac:dyDescent="0.3">
      <c r="B38" s="18"/>
      <c r="C38" s="38">
        <f t="shared" si="0"/>
        <v>41331</v>
      </c>
      <c r="D38" s="35">
        <f t="shared" si="1"/>
        <v>2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41332</v>
      </c>
      <c r="D39" s="35">
        <f t="shared" si="1"/>
        <v>3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 t="str">
        <f t="shared" ref="C40:C41" si="4">IF(MONTH(DATE($C$6,$D$9,ROW(AC29)))&lt;&gt;$D$9,"",DATE($C$6,$D$9,ROW(AC29)))</f>
        <v/>
      </c>
      <c r="D40" s="35" t="str">
        <f t="shared" ref="D40:D41" si="5">IFERROR(WEEKDAY(C40),"")</f>
        <v/>
      </c>
      <c r="E40" s="45"/>
      <c r="F40" s="45"/>
      <c r="G40" s="45"/>
      <c r="H40" s="46"/>
      <c r="I40" s="54" t="str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/>
      </c>
      <c r="J40" s="19"/>
      <c r="L40" s="81"/>
      <c r="M40" s="82"/>
      <c r="N40" s="82"/>
      <c r="O40" s="83"/>
      <c r="Q40" s="64"/>
      <c r="R40" s="45"/>
      <c r="S40" s="45"/>
      <c r="T40" s="65"/>
      <c r="U40" s="54" t="str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/>
      </c>
    </row>
    <row r="41" spans="2:21" x14ac:dyDescent="0.3">
      <c r="B41" s="18"/>
      <c r="C41" s="38" t="str">
        <f t="shared" si="4"/>
        <v/>
      </c>
      <c r="D41" s="35" t="str">
        <f t="shared" si="5"/>
        <v/>
      </c>
      <c r="E41" s="45"/>
      <c r="F41" s="45"/>
      <c r="G41" s="45"/>
      <c r="H41" s="46"/>
      <c r="I41" s="54" t="str">
        <f t="shared" si="6"/>
        <v/>
      </c>
      <c r="J41" s="19"/>
      <c r="L41" s="81"/>
      <c r="M41" s="82"/>
      <c r="N41" s="82"/>
      <c r="O41" s="83"/>
      <c r="Q41" s="64"/>
      <c r="R41" s="45"/>
      <c r="S41" s="45"/>
      <c r="T41" s="65"/>
      <c r="U41" s="54" t="str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/>
      </c>
    </row>
    <row r="42" spans="2:21" ht="15" thickBot="1" x14ac:dyDescent="0.35">
      <c r="B42" s="18"/>
      <c r="C42" s="39" t="str">
        <f>IF(MONTH(DATE($C$6,$D$9,ROW(AC31)))&lt;&gt;$D$9,"",DATE($C$6,$D$9,ROW(AC31)))</f>
        <v/>
      </c>
      <c r="D42" s="36" t="str">
        <f>IFERROR(WEEKDAY(C42),"")</f>
        <v/>
      </c>
      <c r="E42" s="47"/>
      <c r="F42" s="47"/>
      <c r="G42" s="47"/>
      <c r="H42" s="48"/>
      <c r="I42" s="49" t="str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/>
      </c>
      <c r="J42" s="19"/>
      <c r="L42" s="78"/>
      <c r="M42" s="79"/>
      <c r="N42" s="79"/>
      <c r="O42" s="80"/>
      <c r="Q42" s="66"/>
      <c r="R42" s="47"/>
      <c r="S42" s="47"/>
      <c r="T42" s="67"/>
      <c r="U42" s="49" t="str">
        <f t="shared" si="7"/>
        <v/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73" t="s">
        <v>26</v>
      </c>
      <c r="R44" s="74"/>
      <c r="S44" s="74"/>
      <c r="T44" s="75"/>
      <c r="U44" s="71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3" t="s">
        <v>12</v>
      </c>
      <c r="D46" s="94"/>
      <c r="E46" s="94"/>
      <c r="F46" s="94"/>
      <c r="G46" s="94"/>
      <c r="H46" s="95"/>
      <c r="I46" s="33">
        <f>I6+I44</f>
        <v>0.11805555555555558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142" priority="1" operator="greaterThan">
      <formula>0.1</formula>
    </cfRule>
    <cfRule type="cellIs" dxfId="141" priority="2" operator="lessThan">
      <formula>0</formula>
    </cfRule>
  </conditionalFormatting>
  <conditionalFormatting sqref="E12:I42">
    <cfRule type="expression" dxfId="140" priority="13">
      <formula>IF(OR($D12=1,$D12=""),1,0)</formula>
    </cfRule>
  </conditionalFormatting>
  <conditionalFormatting sqref="C40:D42">
    <cfRule type="containsBlanks" dxfId="139" priority="12">
      <formula>LEN(TRIM(C40))=0</formula>
    </cfRule>
  </conditionalFormatting>
  <conditionalFormatting sqref="H44">
    <cfRule type="expression" dxfId="138" priority="11">
      <formula>IF($I$44&lt;0,1,0)</formula>
    </cfRule>
  </conditionalFormatting>
  <conditionalFormatting sqref="I44">
    <cfRule type="cellIs" dxfId="137" priority="10" operator="lessThan">
      <formula>0</formula>
    </cfRule>
  </conditionalFormatting>
  <conditionalFormatting sqref="I46">
    <cfRule type="cellIs" dxfId="136" priority="9" operator="lessThan">
      <formula>0</formula>
    </cfRule>
  </conditionalFormatting>
  <conditionalFormatting sqref="I5">
    <cfRule type="expression" dxfId="135" priority="8">
      <formula>IF($I$6&lt;0,1,0)</formula>
    </cfRule>
  </conditionalFormatting>
  <conditionalFormatting sqref="I6:I9">
    <cfRule type="cellIs" dxfId="134" priority="7" operator="lessThan">
      <formula>0</formula>
    </cfRule>
  </conditionalFormatting>
  <conditionalFormatting sqref="I12:I42">
    <cfRule type="cellIs" dxfId="133" priority="5" operator="greaterThan">
      <formula>0.1</formula>
    </cfRule>
    <cfRule type="cellIs" dxfId="132" priority="6" operator="lessThan">
      <formula>0</formula>
    </cfRule>
  </conditionalFormatting>
  <conditionalFormatting sqref="Q12:T42">
    <cfRule type="expression" dxfId="131" priority="4">
      <formula>IF(OR($D12=1,$D12=""),1,0)</formula>
    </cfRule>
  </conditionalFormatting>
  <conditionalFormatting sqref="U12:U42">
    <cfRule type="expression" dxfId="130" priority="3">
      <formula>IF(OR($D12=1,$D12=""),1,0)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C000"/>
  </sheetPr>
  <dimension ref="B1:U47"/>
  <sheetViews>
    <sheetView showGridLines="0" showRowColHeaders="0" zoomScaleNormal="100" workbookViewId="0">
      <selection activeCell="L36" sqref="L36:O36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FEV!I46</f>
        <v>0.11805555555555558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" thickBot="1" x14ac:dyDescent="0.35">
      <c r="B9" s="18"/>
      <c r="C9" s="59" t="s">
        <v>17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3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41333</v>
      </c>
      <c r="D12" s="34">
        <f>WEEKDAY(C12)</f>
        <v>4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41334</v>
      </c>
      <c r="D13" s="35">
        <f t="shared" ref="D13:D39" si="1">WEEKDAY(C13)</f>
        <v>5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41335</v>
      </c>
      <c r="D14" s="35">
        <f t="shared" si="1"/>
        <v>6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41336</v>
      </c>
      <c r="D15" s="35">
        <f t="shared" si="1"/>
        <v>7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41337</v>
      </c>
      <c r="D16" s="35">
        <f t="shared" si="1"/>
        <v>1</v>
      </c>
      <c r="E16" s="45"/>
      <c r="F16" s="45"/>
      <c r="G16" s="45"/>
      <c r="H16" s="46"/>
      <c r="I16" s="54" t="str">
        <f t="shared" si="2"/>
        <v/>
      </c>
      <c r="J16" s="19"/>
      <c r="L16" s="81"/>
      <c r="M16" s="82"/>
      <c r="N16" s="82"/>
      <c r="O16" s="83"/>
      <c r="Q16" s="64"/>
      <c r="R16" s="45"/>
      <c r="S16" s="45"/>
      <c r="T16" s="65"/>
      <c r="U16" s="54" t="str">
        <f t="shared" si="3"/>
        <v/>
      </c>
    </row>
    <row r="17" spans="2:21" x14ac:dyDescent="0.3">
      <c r="B17" s="18"/>
      <c r="C17" s="38">
        <f t="shared" si="0"/>
        <v>41338</v>
      </c>
      <c r="D17" s="35">
        <f t="shared" si="1"/>
        <v>2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41339</v>
      </c>
      <c r="D18" s="35">
        <f t="shared" si="1"/>
        <v>3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41340</v>
      </c>
      <c r="D19" s="35">
        <f t="shared" si="1"/>
        <v>4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41341</v>
      </c>
      <c r="D20" s="35">
        <f t="shared" si="1"/>
        <v>5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41342</v>
      </c>
      <c r="D21" s="35">
        <f t="shared" si="1"/>
        <v>6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41343</v>
      </c>
      <c r="D22" s="35">
        <f t="shared" si="1"/>
        <v>7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41344</v>
      </c>
      <c r="D23" s="35">
        <f t="shared" si="1"/>
        <v>1</v>
      </c>
      <c r="E23" s="45"/>
      <c r="F23" s="45"/>
      <c r="G23" s="45"/>
      <c r="H23" s="46"/>
      <c r="I23" s="54" t="str">
        <f t="shared" si="2"/>
        <v/>
      </c>
      <c r="J23" s="19"/>
      <c r="L23" s="81"/>
      <c r="M23" s="82"/>
      <c r="N23" s="82"/>
      <c r="O23" s="83"/>
      <c r="Q23" s="64"/>
      <c r="R23" s="45"/>
      <c r="S23" s="45"/>
      <c r="T23" s="65"/>
      <c r="U23" s="54" t="str">
        <f t="shared" si="3"/>
        <v/>
      </c>
    </row>
    <row r="24" spans="2:21" x14ac:dyDescent="0.3">
      <c r="B24" s="18"/>
      <c r="C24" s="38">
        <f t="shared" si="0"/>
        <v>41345</v>
      </c>
      <c r="D24" s="35">
        <f t="shared" si="1"/>
        <v>2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41346</v>
      </c>
      <c r="D25" s="35">
        <f t="shared" si="1"/>
        <v>3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41347</v>
      </c>
      <c r="D26" s="35">
        <f t="shared" si="1"/>
        <v>4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41348</v>
      </c>
      <c r="D27" s="35">
        <f t="shared" si="1"/>
        <v>5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41349</v>
      </c>
      <c r="D28" s="35">
        <f t="shared" si="1"/>
        <v>6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41350</v>
      </c>
      <c r="D29" s="35">
        <f t="shared" si="1"/>
        <v>7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41351</v>
      </c>
      <c r="D30" s="35">
        <f t="shared" si="1"/>
        <v>1</v>
      </c>
      <c r="E30" s="45"/>
      <c r="F30" s="45"/>
      <c r="G30" s="45"/>
      <c r="H30" s="46"/>
      <c r="I30" s="54" t="str">
        <f t="shared" si="2"/>
        <v/>
      </c>
      <c r="J30" s="19"/>
      <c r="L30" s="81"/>
      <c r="M30" s="82"/>
      <c r="N30" s="82"/>
      <c r="O30" s="83"/>
      <c r="Q30" s="64"/>
      <c r="R30" s="45"/>
      <c r="S30" s="45"/>
      <c r="T30" s="65"/>
      <c r="U30" s="54" t="str">
        <f t="shared" si="3"/>
        <v/>
      </c>
    </row>
    <row r="31" spans="2:21" x14ac:dyDescent="0.3">
      <c r="B31" s="18"/>
      <c r="C31" s="38">
        <f t="shared" si="0"/>
        <v>41352</v>
      </c>
      <c r="D31" s="35">
        <f t="shared" si="1"/>
        <v>2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41353</v>
      </c>
      <c r="D32" s="35">
        <f t="shared" si="1"/>
        <v>3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41354</v>
      </c>
      <c r="D33" s="35">
        <f t="shared" si="1"/>
        <v>4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41355</v>
      </c>
      <c r="D34" s="35">
        <f t="shared" si="1"/>
        <v>5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41356</v>
      </c>
      <c r="D35" s="35">
        <f t="shared" si="1"/>
        <v>6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41357</v>
      </c>
      <c r="D36" s="35">
        <f t="shared" si="1"/>
        <v>7</v>
      </c>
      <c r="E36" s="45"/>
      <c r="F36" s="45"/>
      <c r="G36" s="45"/>
      <c r="H36" s="46"/>
      <c r="I36" s="54">
        <f t="shared" si="2"/>
        <v>0</v>
      </c>
      <c r="J36" s="19"/>
      <c r="L36" s="81" t="s">
        <v>27</v>
      </c>
      <c r="M36" s="82"/>
      <c r="N36" s="82"/>
      <c r="O36" s="83"/>
      <c r="Q36" s="64">
        <v>0.2986111111111111</v>
      </c>
      <c r="R36" s="45"/>
      <c r="S36" s="45"/>
      <c r="T36" s="65">
        <v>0.39999999999999997</v>
      </c>
      <c r="U36" s="54">
        <f t="shared" si="3"/>
        <v>0.10138888888888886</v>
      </c>
    </row>
    <row r="37" spans="2:21" x14ac:dyDescent="0.3">
      <c r="B37" s="18"/>
      <c r="C37" s="38">
        <f t="shared" si="0"/>
        <v>41358</v>
      </c>
      <c r="D37" s="35">
        <f t="shared" si="1"/>
        <v>1</v>
      </c>
      <c r="E37" s="45"/>
      <c r="F37" s="45"/>
      <c r="G37" s="45"/>
      <c r="H37" s="46"/>
      <c r="I37" s="54" t="str">
        <f t="shared" si="2"/>
        <v/>
      </c>
      <c r="J37" s="19"/>
      <c r="L37" s="81"/>
      <c r="M37" s="82"/>
      <c r="N37" s="82"/>
      <c r="O37" s="83"/>
      <c r="Q37" s="64"/>
      <c r="R37" s="45"/>
      <c r="S37" s="45"/>
      <c r="T37" s="65"/>
      <c r="U37" s="54" t="str">
        <f t="shared" si="3"/>
        <v/>
      </c>
    </row>
    <row r="38" spans="2:21" x14ac:dyDescent="0.3">
      <c r="B38" s="18"/>
      <c r="C38" s="38">
        <f t="shared" si="0"/>
        <v>41359</v>
      </c>
      <c r="D38" s="35">
        <f t="shared" si="1"/>
        <v>2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41360</v>
      </c>
      <c r="D39" s="35">
        <f t="shared" si="1"/>
        <v>3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41361</v>
      </c>
      <c r="D40" s="35">
        <f t="shared" ref="D40:D41" si="5">IFERROR(WEEKDAY(C40),"")</f>
        <v>4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41362</v>
      </c>
      <c r="D41" s="35">
        <f t="shared" si="5"/>
        <v>5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>
        <f>IF(MONTH(DATE($C$6,$D$9,ROW(AC31)))&lt;&gt;$D$9,"",DATE($C$6,$D$9,ROW(AC31)))</f>
        <v>41363</v>
      </c>
      <c r="D42" s="36">
        <f>IFERROR(WEEKDAY(C42),"")</f>
        <v>6</v>
      </c>
      <c r="E42" s="47"/>
      <c r="F42" s="47"/>
      <c r="G42" s="47"/>
      <c r="H42" s="48"/>
      <c r="I42" s="49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>0</v>
      </c>
      <c r="J42" s="19"/>
      <c r="L42" s="78"/>
      <c r="M42" s="79"/>
      <c r="N42" s="79"/>
      <c r="O42" s="80"/>
      <c r="Q42" s="66"/>
      <c r="R42" s="47"/>
      <c r="S42" s="47"/>
      <c r="T42" s="67"/>
      <c r="U42" s="49">
        <f t="shared" si="7"/>
        <v>0</v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0.10138888888888886</v>
      </c>
      <c r="J44" s="19"/>
      <c r="Q44" s="73" t="s">
        <v>26</v>
      </c>
      <c r="R44" s="74"/>
      <c r="S44" s="74"/>
      <c r="T44" s="75"/>
      <c r="U44" s="70">
        <f>SUM(U12:U42)</f>
        <v>0.10138888888888886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3" t="s">
        <v>12</v>
      </c>
      <c r="D46" s="94"/>
      <c r="E46" s="94"/>
      <c r="F46" s="94"/>
      <c r="G46" s="94"/>
      <c r="H46" s="95"/>
      <c r="I46" s="33">
        <f>I6+I44</f>
        <v>0.21944444444444444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129" priority="1" operator="greaterThan">
      <formula>0.1</formula>
    </cfRule>
    <cfRule type="cellIs" dxfId="128" priority="2" operator="lessThan">
      <formula>0</formula>
    </cfRule>
  </conditionalFormatting>
  <conditionalFormatting sqref="E12:I42">
    <cfRule type="expression" dxfId="127" priority="13">
      <formula>IF(OR($D12=1,$D12=""),1,0)</formula>
    </cfRule>
  </conditionalFormatting>
  <conditionalFormatting sqref="C40:D42">
    <cfRule type="containsBlanks" dxfId="126" priority="12">
      <formula>LEN(TRIM(C40))=0</formula>
    </cfRule>
  </conditionalFormatting>
  <conditionalFormatting sqref="H44">
    <cfRule type="expression" dxfId="125" priority="11">
      <formula>IF($I$44&lt;0,1,0)</formula>
    </cfRule>
  </conditionalFormatting>
  <conditionalFormatting sqref="I44">
    <cfRule type="cellIs" dxfId="124" priority="10" operator="lessThan">
      <formula>0</formula>
    </cfRule>
  </conditionalFormatting>
  <conditionalFormatting sqref="I46">
    <cfRule type="cellIs" dxfId="123" priority="9" operator="lessThan">
      <formula>0</formula>
    </cfRule>
  </conditionalFormatting>
  <conditionalFormatting sqref="I5">
    <cfRule type="expression" dxfId="122" priority="8">
      <formula>IF($I$6&lt;0,1,0)</formula>
    </cfRule>
  </conditionalFormatting>
  <conditionalFormatting sqref="I6:I9">
    <cfRule type="cellIs" dxfId="121" priority="7" operator="lessThan">
      <formula>0</formula>
    </cfRule>
  </conditionalFormatting>
  <conditionalFormatting sqref="I12:I42">
    <cfRule type="cellIs" dxfId="120" priority="5" operator="greaterThan">
      <formula>0.1</formula>
    </cfRule>
    <cfRule type="cellIs" dxfId="119" priority="6" operator="lessThan">
      <formula>0</formula>
    </cfRule>
  </conditionalFormatting>
  <conditionalFormatting sqref="Q12:T42">
    <cfRule type="expression" dxfId="118" priority="4">
      <formula>IF(OR($D12=1,$D12=""),1,0)</formula>
    </cfRule>
  </conditionalFormatting>
  <conditionalFormatting sqref="U12:U42">
    <cfRule type="expression" dxfId="117" priority="3">
      <formula>IF(OR($D12=1,$D12=""),1,0)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FF00"/>
  </sheetPr>
  <dimension ref="B1:U47"/>
  <sheetViews>
    <sheetView showGridLines="0" showRowColHeaders="0" workbookViewId="0">
      <selection activeCell="F6" sqref="F6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MAR!I46</f>
        <v>0.21944444444444444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18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4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41364</v>
      </c>
      <c r="D12" s="34">
        <f>WEEKDAY(C12)</f>
        <v>7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41365</v>
      </c>
      <c r="D13" s="35">
        <f t="shared" ref="D13:D39" si="1">WEEKDAY(C13)</f>
        <v>1</v>
      </c>
      <c r="E13" s="45"/>
      <c r="F13" s="45"/>
      <c r="G13" s="45"/>
      <c r="H13" s="46"/>
      <c r="I13" s="54" t="str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/>
      </c>
      <c r="J13" s="19"/>
      <c r="L13" s="81"/>
      <c r="M13" s="82"/>
      <c r="N13" s="82"/>
      <c r="O13" s="83"/>
      <c r="Q13" s="64"/>
      <c r="R13" s="45"/>
      <c r="S13" s="45"/>
      <c r="T13" s="65"/>
      <c r="U13" s="54" t="str">
        <f t="shared" ref="U13:U39" si="3">IF(AND(Q13="",T13="",D13=1),"",IF(AND(Q13="",T13=""),0,(T13-Q13)-(S13-R13)))</f>
        <v/>
      </c>
    </row>
    <row r="14" spans="2:21" x14ac:dyDescent="0.3">
      <c r="B14" s="18"/>
      <c r="C14" s="38">
        <f t="shared" si="0"/>
        <v>41366</v>
      </c>
      <c r="D14" s="35">
        <f t="shared" si="1"/>
        <v>2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41367</v>
      </c>
      <c r="D15" s="35">
        <f t="shared" si="1"/>
        <v>3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41368</v>
      </c>
      <c r="D16" s="35">
        <f t="shared" si="1"/>
        <v>4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41369</v>
      </c>
      <c r="D17" s="35">
        <f t="shared" si="1"/>
        <v>5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41370</v>
      </c>
      <c r="D18" s="35">
        <f t="shared" si="1"/>
        <v>6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41371</v>
      </c>
      <c r="D19" s="35">
        <f t="shared" si="1"/>
        <v>7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41372</v>
      </c>
      <c r="D20" s="35">
        <f t="shared" si="1"/>
        <v>1</v>
      </c>
      <c r="E20" s="45"/>
      <c r="F20" s="45"/>
      <c r="G20" s="45"/>
      <c r="H20" s="46"/>
      <c r="I20" s="54" t="str">
        <f t="shared" si="2"/>
        <v/>
      </c>
      <c r="J20" s="19"/>
      <c r="L20" s="81"/>
      <c r="M20" s="82"/>
      <c r="N20" s="82"/>
      <c r="O20" s="83"/>
      <c r="Q20" s="64"/>
      <c r="R20" s="45"/>
      <c r="S20" s="45"/>
      <c r="T20" s="65"/>
      <c r="U20" s="54" t="str">
        <f t="shared" si="3"/>
        <v/>
      </c>
    </row>
    <row r="21" spans="2:21" x14ac:dyDescent="0.3">
      <c r="B21" s="18"/>
      <c r="C21" s="38">
        <f t="shared" si="0"/>
        <v>41373</v>
      </c>
      <c r="D21" s="35">
        <f t="shared" si="1"/>
        <v>2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41374</v>
      </c>
      <c r="D22" s="35">
        <f t="shared" si="1"/>
        <v>3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41375</v>
      </c>
      <c r="D23" s="35">
        <f t="shared" si="1"/>
        <v>4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41376</v>
      </c>
      <c r="D24" s="35">
        <f t="shared" si="1"/>
        <v>5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41377</v>
      </c>
      <c r="D25" s="35">
        <f t="shared" si="1"/>
        <v>6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41378</v>
      </c>
      <c r="D26" s="35">
        <f t="shared" si="1"/>
        <v>7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41379</v>
      </c>
      <c r="D27" s="35">
        <f t="shared" si="1"/>
        <v>1</v>
      </c>
      <c r="E27" s="45"/>
      <c r="F27" s="45"/>
      <c r="G27" s="45"/>
      <c r="H27" s="46"/>
      <c r="I27" s="54" t="str">
        <f t="shared" si="2"/>
        <v/>
      </c>
      <c r="J27" s="19"/>
      <c r="L27" s="81"/>
      <c r="M27" s="82"/>
      <c r="N27" s="82"/>
      <c r="O27" s="83"/>
      <c r="Q27" s="64"/>
      <c r="R27" s="45"/>
      <c r="S27" s="45"/>
      <c r="T27" s="65"/>
      <c r="U27" s="54" t="str">
        <f t="shared" si="3"/>
        <v/>
      </c>
    </row>
    <row r="28" spans="2:21" x14ac:dyDescent="0.3">
      <c r="B28" s="18"/>
      <c r="C28" s="38">
        <f t="shared" si="0"/>
        <v>41380</v>
      </c>
      <c r="D28" s="35">
        <f t="shared" si="1"/>
        <v>2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41381</v>
      </c>
      <c r="D29" s="35">
        <f t="shared" si="1"/>
        <v>3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41382</v>
      </c>
      <c r="D30" s="35">
        <f t="shared" si="1"/>
        <v>4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41383</v>
      </c>
      <c r="D31" s="35">
        <f t="shared" si="1"/>
        <v>5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41384</v>
      </c>
      <c r="D32" s="35">
        <f t="shared" si="1"/>
        <v>6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41385</v>
      </c>
      <c r="D33" s="35">
        <f t="shared" si="1"/>
        <v>7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41386</v>
      </c>
      <c r="D34" s="35">
        <f t="shared" si="1"/>
        <v>1</v>
      </c>
      <c r="E34" s="45"/>
      <c r="F34" s="45"/>
      <c r="G34" s="45"/>
      <c r="H34" s="46"/>
      <c r="I34" s="54" t="str">
        <f t="shared" si="2"/>
        <v/>
      </c>
      <c r="J34" s="19"/>
      <c r="L34" s="81"/>
      <c r="M34" s="82"/>
      <c r="N34" s="82"/>
      <c r="O34" s="83"/>
      <c r="Q34" s="64"/>
      <c r="R34" s="45"/>
      <c r="S34" s="45"/>
      <c r="T34" s="65"/>
      <c r="U34" s="54" t="str">
        <f t="shared" si="3"/>
        <v/>
      </c>
    </row>
    <row r="35" spans="2:21" x14ac:dyDescent="0.3">
      <c r="B35" s="18"/>
      <c r="C35" s="38">
        <f t="shared" si="0"/>
        <v>41387</v>
      </c>
      <c r="D35" s="35">
        <f t="shared" si="1"/>
        <v>2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41388</v>
      </c>
      <c r="D36" s="35">
        <f t="shared" si="1"/>
        <v>3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41389</v>
      </c>
      <c r="D37" s="35">
        <f t="shared" si="1"/>
        <v>4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41390</v>
      </c>
      <c r="D38" s="35">
        <f t="shared" si="1"/>
        <v>5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41391</v>
      </c>
      <c r="D39" s="35">
        <f t="shared" si="1"/>
        <v>6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41392</v>
      </c>
      <c r="D40" s="35">
        <f t="shared" ref="D40:D41" si="5">IFERROR(WEEKDAY(C40),"")</f>
        <v>7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41393</v>
      </c>
      <c r="D41" s="35">
        <f t="shared" si="5"/>
        <v>1</v>
      </c>
      <c r="E41" s="45"/>
      <c r="F41" s="45"/>
      <c r="G41" s="45"/>
      <c r="H41" s="46"/>
      <c r="I41" s="54" t="str">
        <f t="shared" si="6"/>
        <v/>
      </c>
      <c r="J41" s="19"/>
      <c r="L41" s="81"/>
      <c r="M41" s="82"/>
      <c r="N41" s="82"/>
      <c r="O41" s="83"/>
      <c r="Q41" s="64"/>
      <c r="R41" s="45"/>
      <c r="S41" s="45"/>
      <c r="T41" s="65"/>
      <c r="U41" s="54" t="str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/>
      </c>
    </row>
    <row r="42" spans="2:21" ht="15" thickBot="1" x14ac:dyDescent="0.35">
      <c r="B42" s="18"/>
      <c r="C42" s="39" t="str">
        <f>IF(MONTH(DATE($C$6,$D$9,ROW(AC31)))&lt;&gt;$D$9,"",DATE($C$6,$D$9,ROW(AC31)))</f>
        <v/>
      </c>
      <c r="D42" s="36" t="str">
        <f>IFERROR(WEEKDAY(C42),"")</f>
        <v/>
      </c>
      <c r="E42" s="47"/>
      <c r="F42" s="47"/>
      <c r="G42" s="47"/>
      <c r="H42" s="48"/>
      <c r="I42" s="49" t="str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/>
      </c>
      <c r="J42" s="19"/>
      <c r="L42" s="78"/>
      <c r="M42" s="79"/>
      <c r="N42" s="79"/>
      <c r="O42" s="80"/>
      <c r="Q42" s="66"/>
      <c r="R42" s="47"/>
      <c r="S42" s="47"/>
      <c r="T42" s="67"/>
      <c r="U42" s="49" t="str">
        <f t="shared" si="7"/>
        <v/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73" t="s">
        <v>26</v>
      </c>
      <c r="R44" s="74"/>
      <c r="S44" s="74"/>
      <c r="T44" s="75"/>
      <c r="U44" s="71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3" t="s">
        <v>12</v>
      </c>
      <c r="D46" s="94"/>
      <c r="E46" s="94"/>
      <c r="F46" s="94"/>
      <c r="G46" s="94"/>
      <c r="H46" s="95"/>
      <c r="I46" s="33">
        <f>I6+I44</f>
        <v>0.21944444444444444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116" priority="3" operator="greaterThan">
      <formula>0.1</formula>
    </cfRule>
    <cfRule type="cellIs" dxfId="115" priority="4" operator="lessThan">
      <formula>0</formula>
    </cfRule>
  </conditionalFormatting>
  <conditionalFormatting sqref="E12:I42">
    <cfRule type="expression" dxfId="114" priority="15">
      <formula>IF(OR($D12=1,$D12=""),1,0)</formula>
    </cfRule>
  </conditionalFormatting>
  <conditionalFormatting sqref="C40:D42">
    <cfRule type="containsBlanks" dxfId="113" priority="14">
      <formula>LEN(TRIM(C40))=0</formula>
    </cfRule>
  </conditionalFormatting>
  <conditionalFormatting sqref="H44">
    <cfRule type="expression" dxfId="112" priority="13">
      <formula>IF($I$44&lt;0,1,0)</formula>
    </cfRule>
  </conditionalFormatting>
  <conditionalFormatting sqref="I44">
    <cfRule type="cellIs" dxfId="111" priority="12" operator="lessThan">
      <formula>0</formula>
    </cfRule>
  </conditionalFormatting>
  <conditionalFormatting sqref="I46">
    <cfRule type="cellIs" dxfId="110" priority="11" operator="lessThan">
      <formula>0</formula>
    </cfRule>
  </conditionalFormatting>
  <conditionalFormatting sqref="I12:I42">
    <cfRule type="cellIs" dxfId="109" priority="7" operator="greaterThan">
      <formula>0.1</formula>
    </cfRule>
    <cfRule type="cellIs" dxfId="108" priority="8" operator="lessThan">
      <formula>0</formula>
    </cfRule>
  </conditionalFormatting>
  <conditionalFormatting sqref="Q12:T42">
    <cfRule type="expression" dxfId="107" priority="6">
      <formula>IF(OR($D12=1,$D12=""),1,0)</formula>
    </cfRule>
  </conditionalFormatting>
  <conditionalFormatting sqref="U12:U42">
    <cfRule type="expression" dxfId="106" priority="5">
      <formula>IF(OR($D12=1,$D12=""),1,0)</formula>
    </cfRule>
  </conditionalFormatting>
  <conditionalFormatting sqref="I5">
    <cfRule type="expression" dxfId="105" priority="2">
      <formula>IF($I$6&lt;0,1,0)</formula>
    </cfRule>
  </conditionalFormatting>
  <conditionalFormatting sqref="I6:I9">
    <cfRule type="cellIs" dxfId="104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92D050"/>
  </sheetPr>
  <dimension ref="B1:U47"/>
  <sheetViews>
    <sheetView showGridLines="0" showRowColHeaders="0" workbookViewId="0">
      <selection activeCell="G9" sqref="G9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ABR!I46</f>
        <v>0.21944444444444444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19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5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41394</v>
      </c>
      <c r="D12" s="34">
        <f>WEEKDAY(C12)</f>
        <v>2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41395</v>
      </c>
      <c r="D13" s="35">
        <f t="shared" ref="D13:D39" si="1">WEEKDAY(C13)</f>
        <v>3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41396</v>
      </c>
      <c r="D14" s="35">
        <f t="shared" si="1"/>
        <v>4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41397</v>
      </c>
      <c r="D15" s="35">
        <f t="shared" si="1"/>
        <v>5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41398</v>
      </c>
      <c r="D16" s="35">
        <f t="shared" si="1"/>
        <v>6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41399</v>
      </c>
      <c r="D17" s="35">
        <f t="shared" si="1"/>
        <v>7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41400</v>
      </c>
      <c r="D18" s="35">
        <f t="shared" si="1"/>
        <v>1</v>
      </c>
      <c r="E18" s="45"/>
      <c r="F18" s="45"/>
      <c r="G18" s="45"/>
      <c r="H18" s="46"/>
      <c r="I18" s="54" t="str">
        <f t="shared" si="2"/>
        <v/>
      </c>
      <c r="J18" s="19"/>
      <c r="L18" s="81"/>
      <c r="M18" s="82"/>
      <c r="N18" s="82"/>
      <c r="O18" s="83"/>
      <c r="Q18" s="64"/>
      <c r="R18" s="45"/>
      <c r="S18" s="45"/>
      <c r="T18" s="65"/>
      <c r="U18" s="54" t="str">
        <f t="shared" si="3"/>
        <v/>
      </c>
    </row>
    <row r="19" spans="2:21" x14ac:dyDescent="0.3">
      <c r="B19" s="18"/>
      <c r="C19" s="38">
        <f t="shared" si="0"/>
        <v>41401</v>
      </c>
      <c r="D19" s="35">
        <f t="shared" si="1"/>
        <v>2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41402</v>
      </c>
      <c r="D20" s="35">
        <f t="shared" si="1"/>
        <v>3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41403</v>
      </c>
      <c r="D21" s="35">
        <f t="shared" si="1"/>
        <v>4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41404</v>
      </c>
      <c r="D22" s="35">
        <f t="shared" si="1"/>
        <v>5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41405</v>
      </c>
      <c r="D23" s="35">
        <f t="shared" si="1"/>
        <v>6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41406</v>
      </c>
      <c r="D24" s="35">
        <f t="shared" si="1"/>
        <v>7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41407</v>
      </c>
      <c r="D25" s="35">
        <f t="shared" si="1"/>
        <v>1</v>
      </c>
      <c r="E25" s="45"/>
      <c r="F25" s="45"/>
      <c r="G25" s="45"/>
      <c r="H25" s="46"/>
      <c r="I25" s="54" t="str">
        <f t="shared" si="2"/>
        <v/>
      </c>
      <c r="J25" s="19"/>
      <c r="L25" s="81"/>
      <c r="M25" s="82"/>
      <c r="N25" s="82"/>
      <c r="O25" s="83"/>
      <c r="Q25" s="64"/>
      <c r="R25" s="45"/>
      <c r="S25" s="45"/>
      <c r="T25" s="65"/>
      <c r="U25" s="54" t="str">
        <f t="shared" si="3"/>
        <v/>
      </c>
    </row>
    <row r="26" spans="2:21" x14ac:dyDescent="0.3">
      <c r="B26" s="18"/>
      <c r="C26" s="38">
        <f t="shared" si="0"/>
        <v>41408</v>
      </c>
      <c r="D26" s="35">
        <f t="shared" si="1"/>
        <v>2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41409</v>
      </c>
      <c r="D27" s="35">
        <f t="shared" si="1"/>
        <v>3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41410</v>
      </c>
      <c r="D28" s="35">
        <f t="shared" si="1"/>
        <v>4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41411</v>
      </c>
      <c r="D29" s="35">
        <f t="shared" si="1"/>
        <v>5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41412</v>
      </c>
      <c r="D30" s="35">
        <f t="shared" si="1"/>
        <v>6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41413</v>
      </c>
      <c r="D31" s="35">
        <f t="shared" si="1"/>
        <v>7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41414</v>
      </c>
      <c r="D32" s="35">
        <f t="shared" si="1"/>
        <v>1</v>
      </c>
      <c r="E32" s="45"/>
      <c r="F32" s="45"/>
      <c r="G32" s="45"/>
      <c r="H32" s="46"/>
      <c r="I32" s="54" t="str">
        <f t="shared" si="2"/>
        <v/>
      </c>
      <c r="J32" s="19"/>
      <c r="L32" s="81"/>
      <c r="M32" s="82"/>
      <c r="N32" s="82"/>
      <c r="O32" s="83"/>
      <c r="Q32" s="64"/>
      <c r="R32" s="45"/>
      <c r="S32" s="45"/>
      <c r="T32" s="65"/>
      <c r="U32" s="54" t="str">
        <f t="shared" si="3"/>
        <v/>
      </c>
    </row>
    <row r="33" spans="2:21" x14ac:dyDescent="0.3">
      <c r="B33" s="18"/>
      <c r="C33" s="38">
        <f t="shared" si="0"/>
        <v>41415</v>
      </c>
      <c r="D33" s="35">
        <f t="shared" si="1"/>
        <v>2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41416</v>
      </c>
      <c r="D34" s="35">
        <f t="shared" si="1"/>
        <v>3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41417</v>
      </c>
      <c r="D35" s="35">
        <f t="shared" si="1"/>
        <v>4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41418</v>
      </c>
      <c r="D36" s="35">
        <f t="shared" si="1"/>
        <v>5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41419</v>
      </c>
      <c r="D37" s="35">
        <f t="shared" si="1"/>
        <v>6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41420</v>
      </c>
      <c r="D38" s="35">
        <f t="shared" si="1"/>
        <v>7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41421</v>
      </c>
      <c r="D39" s="35">
        <f t="shared" si="1"/>
        <v>1</v>
      </c>
      <c r="E39" s="45"/>
      <c r="F39" s="45"/>
      <c r="G39" s="45"/>
      <c r="H39" s="46"/>
      <c r="I39" s="54" t="str">
        <f t="shared" si="2"/>
        <v/>
      </c>
      <c r="J39" s="19"/>
      <c r="L39" s="81"/>
      <c r="M39" s="82"/>
      <c r="N39" s="82"/>
      <c r="O39" s="83"/>
      <c r="Q39" s="64"/>
      <c r="R39" s="45"/>
      <c r="S39" s="45"/>
      <c r="T39" s="65"/>
      <c r="U39" s="54" t="str">
        <f t="shared" si="3"/>
        <v/>
      </c>
    </row>
    <row r="40" spans="2:21" x14ac:dyDescent="0.3">
      <c r="B40" s="18"/>
      <c r="C40" s="38">
        <f t="shared" ref="C40:C41" si="4">IF(MONTH(DATE($C$6,$D$9,ROW(AC29)))&lt;&gt;$D$9,"",DATE($C$6,$D$9,ROW(AC29)))</f>
        <v>41422</v>
      </c>
      <c r="D40" s="35">
        <f t="shared" ref="D40:D41" si="5">IFERROR(WEEKDAY(C40),"")</f>
        <v>2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41423</v>
      </c>
      <c r="D41" s="35">
        <f t="shared" si="5"/>
        <v>3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>
        <f>IF(MONTH(DATE($C$6,$D$9,ROW(AC31)))&lt;&gt;$D$9,"",DATE($C$6,$D$9,ROW(AC31)))</f>
        <v>41424</v>
      </c>
      <c r="D42" s="36">
        <f>IFERROR(WEEKDAY(C42),"")</f>
        <v>4</v>
      </c>
      <c r="E42" s="47"/>
      <c r="F42" s="47"/>
      <c r="G42" s="47"/>
      <c r="H42" s="48"/>
      <c r="I42" s="49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>0</v>
      </c>
      <c r="J42" s="19"/>
      <c r="L42" s="78"/>
      <c r="M42" s="79"/>
      <c r="N42" s="79"/>
      <c r="O42" s="80"/>
      <c r="Q42" s="66"/>
      <c r="R42" s="47"/>
      <c r="S42" s="47"/>
      <c r="T42" s="67"/>
      <c r="U42" s="49">
        <f t="shared" si="7"/>
        <v>0</v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73" t="s">
        <v>26</v>
      </c>
      <c r="R44" s="74"/>
      <c r="S44" s="74"/>
      <c r="T44" s="75"/>
      <c r="U44" s="71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3" t="s">
        <v>12</v>
      </c>
      <c r="D46" s="94"/>
      <c r="E46" s="94"/>
      <c r="F46" s="94"/>
      <c r="G46" s="94"/>
      <c r="H46" s="95"/>
      <c r="I46" s="33">
        <f>I6+I44</f>
        <v>0.21944444444444444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103" priority="3" operator="greaterThan">
      <formula>0.1</formula>
    </cfRule>
    <cfRule type="cellIs" dxfId="102" priority="4" operator="lessThan">
      <formula>0</formula>
    </cfRule>
  </conditionalFormatting>
  <conditionalFormatting sqref="E12:I42">
    <cfRule type="expression" dxfId="101" priority="15">
      <formula>IF(OR($D12=1,$D12=""),1,0)</formula>
    </cfRule>
  </conditionalFormatting>
  <conditionalFormatting sqref="C40:D42">
    <cfRule type="containsBlanks" dxfId="100" priority="14">
      <formula>LEN(TRIM(C40))=0</formula>
    </cfRule>
  </conditionalFormatting>
  <conditionalFormatting sqref="H44">
    <cfRule type="expression" dxfId="99" priority="13">
      <formula>IF($I$44&lt;0,1,0)</formula>
    </cfRule>
  </conditionalFormatting>
  <conditionalFormatting sqref="I44">
    <cfRule type="cellIs" dxfId="98" priority="12" operator="lessThan">
      <formula>0</formula>
    </cfRule>
  </conditionalFormatting>
  <conditionalFormatting sqref="I46">
    <cfRule type="cellIs" dxfId="97" priority="11" operator="lessThan">
      <formula>0</formula>
    </cfRule>
  </conditionalFormatting>
  <conditionalFormatting sqref="I12:I42">
    <cfRule type="cellIs" dxfId="96" priority="7" operator="greaterThan">
      <formula>0.1</formula>
    </cfRule>
    <cfRule type="cellIs" dxfId="95" priority="8" operator="lessThan">
      <formula>0</formula>
    </cfRule>
  </conditionalFormatting>
  <conditionalFormatting sqref="Q12:T42">
    <cfRule type="expression" dxfId="94" priority="6">
      <formula>IF(OR($D12=1,$D12=""),1,0)</formula>
    </cfRule>
  </conditionalFormatting>
  <conditionalFormatting sqref="U12:U42">
    <cfRule type="expression" dxfId="93" priority="5">
      <formula>IF(OR($D12=1,$D12=""),1,0)</formula>
    </cfRule>
  </conditionalFormatting>
  <conditionalFormatting sqref="I5">
    <cfRule type="expression" dxfId="92" priority="2">
      <formula>IF($I$6&lt;0,1,0)</formula>
    </cfRule>
  </conditionalFormatting>
  <conditionalFormatting sqref="I6:I9">
    <cfRule type="cellIs" dxfId="91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B1:U47"/>
  <sheetViews>
    <sheetView showGridLines="0" showRowColHeaders="0" workbookViewId="0">
      <selection activeCell="F6" sqref="F6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MAI!I46</f>
        <v>0.21944444444444444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13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6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41425</v>
      </c>
      <c r="D12" s="34">
        <f>WEEKDAY(C12)</f>
        <v>5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41426</v>
      </c>
      <c r="D13" s="35">
        <f t="shared" ref="D13:D39" si="1">WEEKDAY(C13)</f>
        <v>6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41427</v>
      </c>
      <c r="D14" s="35">
        <f t="shared" si="1"/>
        <v>7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41428</v>
      </c>
      <c r="D15" s="35">
        <f t="shared" si="1"/>
        <v>1</v>
      </c>
      <c r="E15" s="45"/>
      <c r="F15" s="45"/>
      <c r="G15" s="45"/>
      <c r="H15" s="46"/>
      <c r="I15" s="54" t="str">
        <f t="shared" si="2"/>
        <v/>
      </c>
      <c r="J15" s="19"/>
      <c r="L15" s="81"/>
      <c r="M15" s="82"/>
      <c r="N15" s="82"/>
      <c r="O15" s="83"/>
      <c r="Q15" s="64"/>
      <c r="R15" s="45"/>
      <c r="S15" s="45"/>
      <c r="T15" s="65"/>
      <c r="U15" s="54" t="str">
        <f t="shared" si="3"/>
        <v/>
      </c>
    </row>
    <row r="16" spans="2:21" x14ac:dyDescent="0.3">
      <c r="B16" s="18"/>
      <c r="C16" s="38">
        <f t="shared" si="0"/>
        <v>41429</v>
      </c>
      <c r="D16" s="35">
        <f t="shared" si="1"/>
        <v>2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41430</v>
      </c>
      <c r="D17" s="35">
        <f t="shared" si="1"/>
        <v>3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41431</v>
      </c>
      <c r="D18" s="35">
        <f t="shared" si="1"/>
        <v>4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41432</v>
      </c>
      <c r="D19" s="35">
        <f t="shared" si="1"/>
        <v>5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41433</v>
      </c>
      <c r="D20" s="35">
        <f t="shared" si="1"/>
        <v>6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41434</v>
      </c>
      <c r="D21" s="35">
        <f t="shared" si="1"/>
        <v>7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41435</v>
      </c>
      <c r="D22" s="35">
        <f t="shared" si="1"/>
        <v>1</v>
      </c>
      <c r="E22" s="45"/>
      <c r="F22" s="45"/>
      <c r="G22" s="45"/>
      <c r="H22" s="46"/>
      <c r="I22" s="54" t="str">
        <f t="shared" si="2"/>
        <v/>
      </c>
      <c r="J22" s="19"/>
      <c r="L22" s="81"/>
      <c r="M22" s="82"/>
      <c r="N22" s="82"/>
      <c r="O22" s="83"/>
      <c r="Q22" s="64"/>
      <c r="R22" s="45"/>
      <c r="S22" s="45"/>
      <c r="T22" s="65"/>
      <c r="U22" s="54" t="str">
        <f t="shared" si="3"/>
        <v/>
      </c>
    </row>
    <row r="23" spans="2:21" x14ac:dyDescent="0.3">
      <c r="B23" s="18"/>
      <c r="C23" s="38">
        <f t="shared" si="0"/>
        <v>41436</v>
      </c>
      <c r="D23" s="35">
        <f t="shared" si="1"/>
        <v>2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41437</v>
      </c>
      <c r="D24" s="35">
        <f t="shared" si="1"/>
        <v>3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41438</v>
      </c>
      <c r="D25" s="35">
        <f t="shared" si="1"/>
        <v>4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41439</v>
      </c>
      <c r="D26" s="35">
        <f t="shared" si="1"/>
        <v>5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41440</v>
      </c>
      <c r="D27" s="35">
        <f t="shared" si="1"/>
        <v>6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41441</v>
      </c>
      <c r="D28" s="35">
        <f t="shared" si="1"/>
        <v>7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41442</v>
      </c>
      <c r="D29" s="35">
        <f t="shared" si="1"/>
        <v>1</v>
      </c>
      <c r="E29" s="45"/>
      <c r="F29" s="45"/>
      <c r="G29" s="45"/>
      <c r="H29" s="46"/>
      <c r="I29" s="54" t="str">
        <f t="shared" si="2"/>
        <v/>
      </c>
      <c r="J29" s="19"/>
      <c r="L29" s="81"/>
      <c r="M29" s="82"/>
      <c r="N29" s="82"/>
      <c r="O29" s="83"/>
      <c r="Q29" s="64"/>
      <c r="R29" s="45"/>
      <c r="S29" s="45"/>
      <c r="T29" s="65"/>
      <c r="U29" s="54" t="str">
        <f t="shared" si="3"/>
        <v/>
      </c>
    </row>
    <row r="30" spans="2:21" x14ac:dyDescent="0.3">
      <c r="B30" s="18"/>
      <c r="C30" s="38">
        <f t="shared" si="0"/>
        <v>41443</v>
      </c>
      <c r="D30" s="35">
        <f t="shared" si="1"/>
        <v>2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41444</v>
      </c>
      <c r="D31" s="35">
        <f t="shared" si="1"/>
        <v>3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41445</v>
      </c>
      <c r="D32" s="35">
        <f t="shared" si="1"/>
        <v>4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41446</v>
      </c>
      <c r="D33" s="35">
        <f t="shared" si="1"/>
        <v>5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41447</v>
      </c>
      <c r="D34" s="35">
        <f t="shared" si="1"/>
        <v>6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41448</v>
      </c>
      <c r="D35" s="35">
        <f t="shared" si="1"/>
        <v>7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41449</v>
      </c>
      <c r="D36" s="35">
        <f t="shared" si="1"/>
        <v>1</v>
      </c>
      <c r="E36" s="45"/>
      <c r="F36" s="45"/>
      <c r="G36" s="45"/>
      <c r="H36" s="46"/>
      <c r="I36" s="54" t="str">
        <f t="shared" si="2"/>
        <v/>
      </c>
      <c r="J36" s="19"/>
      <c r="L36" s="81"/>
      <c r="M36" s="82"/>
      <c r="N36" s="82"/>
      <c r="O36" s="83"/>
      <c r="Q36" s="64"/>
      <c r="R36" s="45"/>
      <c r="S36" s="45"/>
      <c r="T36" s="65"/>
      <c r="U36" s="54" t="str">
        <f t="shared" si="3"/>
        <v/>
      </c>
    </row>
    <row r="37" spans="2:21" x14ac:dyDescent="0.3">
      <c r="B37" s="18"/>
      <c r="C37" s="38">
        <f t="shared" si="0"/>
        <v>41450</v>
      </c>
      <c r="D37" s="35">
        <f t="shared" si="1"/>
        <v>2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41451</v>
      </c>
      <c r="D38" s="35">
        <f t="shared" si="1"/>
        <v>3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41452</v>
      </c>
      <c r="D39" s="35">
        <f t="shared" si="1"/>
        <v>4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41453</v>
      </c>
      <c r="D40" s="35">
        <f t="shared" ref="D40:D41" si="5">IFERROR(WEEKDAY(C40),"")</f>
        <v>5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41454</v>
      </c>
      <c r="D41" s="35">
        <f t="shared" si="5"/>
        <v>6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 t="str">
        <f>IF(MONTH(DATE($C$6,$D$9,ROW(AC31)))&lt;&gt;$D$9,"",DATE($C$6,$D$9,ROW(AC31)))</f>
        <v/>
      </c>
      <c r="D42" s="36" t="str">
        <f>IFERROR(WEEKDAY(C42),"")</f>
        <v/>
      </c>
      <c r="E42" s="47"/>
      <c r="F42" s="47"/>
      <c r="G42" s="47"/>
      <c r="H42" s="48"/>
      <c r="I42" s="49" t="str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/>
      </c>
      <c r="J42" s="19"/>
      <c r="L42" s="78"/>
      <c r="M42" s="79"/>
      <c r="N42" s="79"/>
      <c r="O42" s="80"/>
      <c r="Q42" s="66"/>
      <c r="R42" s="47"/>
      <c r="S42" s="47"/>
      <c r="T42" s="67"/>
      <c r="U42" s="49" t="str">
        <f t="shared" si="7"/>
        <v/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96" t="s">
        <v>26</v>
      </c>
      <c r="R44" s="97"/>
      <c r="S44" s="97"/>
      <c r="T44" s="98"/>
      <c r="U44" s="71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9" t="s">
        <v>12</v>
      </c>
      <c r="D46" s="100"/>
      <c r="E46" s="100"/>
      <c r="F46" s="100"/>
      <c r="G46" s="100"/>
      <c r="H46" s="101"/>
      <c r="I46" s="33">
        <f>I6+I44</f>
        <v>0.21944444444444444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90" priority="3" operator="greaterThan">
      <formula>0.1</formula>
    </cfRule>
    <cfRule type="cellIs" dxfId="89" priority="4" operator="lessThan">
      <formula>0</formula>
    </cfRule>
  </conditionalFormatting>
  <conditionalFormatting sqref="E12:I42">
    <cfRule type="expression" dxfId="88" priority="15">
      <formula>IF(OR($D12=1,$D12=""),1,0)</formula>
    </cfRule>
  </conditionalFormatting>
  <conditionalFormatting sqref="C40:D42">
    <cfRule type="containsBlanks" dxfId="87" priority="14">
      <formula>LEN(TRIM(C40))=0</formula>
    </cfRule>
  </conditionalFormatting>
  <conditionalFormatting sqref="H44">
    <cfRule type="expression" dxfId="86" priority="13">
      <formula>IF($I$44&lt;0,1,0)</formula>
    </cfRule>
  </conditionalFormatting>
  <conditionalFormatting sqref="I44">
    <cfRule type="cellIs" dxfId="85" priority="12" operator="lessThan">
      <formula>0</formula>
    </cfRule>
  </conditionalFormatting>
  <conditionalFormatting sqref="I46">
    <cfRule type="cellIs" dxfId="84" priority="11" operator="lessThan">
      <formula>0</formula>
    </cfRule>
  </conditionalFormatting>
  <conditionalFormatting sqref="I12:I42">
    <cfRule type="cellIs" dxfId="83" priority="7" operator="greaterThan">
      <formula>0.1</formula>
    </cfRule>
    <cfRule type="cellIs" dxfId="82" priority="8" operator="lessThan">
      <formula>0</formula>
    </cfRule>
  </conditionalFormatting>
  <conditionalFormatting sqref="Q12:T42">
    <cfRule type="expression" dxfId="81" priority="6">
      <formula>IF(OR($D12=1,$D12=""),1,0)</formula>
    </cfRule>
  </conditionalFormatting>
  <conditionalFormatting sqref="U12:U42">
    <cfRule type="expression" dxfId="80" priority="5">
      <formula>IF(OR($D12=1,$D12=""),1,0)</formula>
    </cfRule>
  </conditionalFormatting>
  <conditionalFormatting sqref="I5">
    <cfRule type="expression" dxfId="79" priority="2">
      <formula>IF($I$6&lt;0,1,0)</formula>
    </cfRule>
  </conditionalFormatting>
  <conditionalFormatting sqref="I6:I9">
    <cfRule type="cellIs" dxfId="78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F0"/>
  </sheetPr>
  <dimension ref="B1:U47"/>
  <sheetViews>
    <sheetView showGridLines="0" showRowColHeaders="0" topLeftCell="A6" workbookViewId="0">
      <selection activeCell="T38" sqref="T38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JUN!I46</f>
        <v>0.21944444444444444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20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7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41455</v>
      </c>
      <c r="D12" s="34">
        <f>WEEKDAY(C12)</f>
        <v>7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41456</v>
      </c>
      <c r="D13" s="35">
        <f t="shared" ref="D13:D39" si="1">WEEKDAY(C13)</f>
        <v>1</v>
      </c>
      <c r="E13" s="45"/>
      <c r="F13" s="45"/>
      <c r="G13" s="45"/>
      <c r="H13" s="46"/>
      <c r="I13" s="54" t="str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/>
      </c>
      <c r="J13" s="19"/>
      <c r="L13" s="81"/>
      <c r="M13" s="82"/>
      <c r="N13" s="82"/>
      <c r="O13" s="83"/>
      <c r="Q13" s="64"/>
      <c r="R13" s="45"/>
      <c r="S13" s="45"/>
      <c r="T13" s="65"/>
      <c r="U13" s="54" t="str">
        <f t="shared" ref="U13:U39" si="3">IF(AND(Q13="",T13="",D13=1),"",IF(AND(Q13="",T13=""),0,(T13-Q13)-(S13-R13)))</f>
        <v/>
      </c>
    </row>
    <row r="14" spans="2:21" x14ac:dyDescent="0.3">
      <c r="B14" s="18"/>
      <c r="C14" s="38">
        <f t="shared" si="0"/>
        <v>41457</v>
      </c>
      <c r="D14" s="35">
        <f t="shared" si="1"/>
        <v>2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41458</v>
      </c>
      <c r="D15" s="35">
        <f t="shared" si="1"/>
        <v>3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41459</v>
      </c>
      <c r="D16" s="35">
        <f t="shared" si="1"/>
        <v>4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41460</v>
      </c>
      <c r="D17" s="35">
        <f t="shared" si="1"/>
        <v>5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41461</v>
      </c>
      <c r="D18" s="35">
        <f t="shared" si="1"/>
        <v>6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41462</v>
      </c>
      <c r="D19" s="35">
        <f t="shared" si="1"/>
        <v>7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41463</v>
      </c>
      <c r="D20" s="35">
        <f t="shared" si="1"/>
        <v>1</v>
      </c>
      <c r="E20" s="45"/>
      <c r="F20" s="45"/>
      <c r="G20" s="45"/>
      <c r="H20" s="46"/>
      <c r="I20" s="54" t="str">
        <f t="shared" si="2"/>
        <v/>
      </c>
      <c r="J20" s="19"/>
      <c r="L20" s="81"/>
      <c r="M20" s="82"/>
      <c r="N20" s="82"/>
      <c r="O20" s="83"/>
      <c r="Q20" s="64"/>
      <c r="R20" s="45"/>
      <c r="S20" s="45"/>
      <c r="T20" s="65"/>
      <c r="U20" s="54" t="str">
        <f t="shared" si="3"/>
        <v/>
      </c>
    </row>
    <row r="21" spans="2:21" x14ac:dyDescent="0.3">
      <c r="B21" s="18"/>
      <c r="C21" s="38">
        <f t="shared" si="0"/>
        <v>41464</v>
      </c>
      <c r="D21" s="35">
        <f t="shared" si="1"/>
        <v>2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41465</v>
      </c>
      <c r="D22" s="35">
        <f t="shared" si="1"/>
        <v>3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41466</v>
      </c>
      <c r="D23" s="35">
        <f t="shared" si="1"/>
        <v>4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41467</v>
      </c>
      <c r="D24" s="35">
        <f t="shared" si="1"/>
        <v>5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41468</v>
      </c>
      <c r="D25" s="35">
        <f t="shared" si="1"/>
        <v>6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41469</v>
      </c>
      <c r="D26" s="35">
        <f t="shared" si="1"/>
        <v>7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41470</v>
      </c>
      <c r="D27" s="35">
        <f t="shared" si="1"/>
        <v>1</v>
      </c>
      <c r="E27" s="45"/>
      <c r="F27" s="45"/>
      <c r="G27" s="45"/>
      <c r="H27" s="46"/>
      <c r="I27" s="54" t="str">
        <f t="shared" si="2"/>
        <v/>
      </c>
      <c r="J27" s="19"/>
      <c r="L27" s="81"/>
      <c r="M27" s="82"/>
      <c r="N27" s="82"/>
      <c r="O27" s="83"/>
      <c r="Q27" s="64"/>
      <c r="R27" s="45"/>
      <c r="S27" s="45"/>
      <c r="T27" s="65"/>
      <c r="U27" s="54" t="str">
        <f t="shared" si="3"/>
        <v/>
      </c>
    </row>
    <row r="28" spans="2:21" x14ac:dyDescent="0.3">
      <c r="B28" s="18"/>
      <c r="C28" s="38">
        <f t="shared" si="0"/>
        <v>41471</v>
      </c>
      <c r="D28" s="35">
        <f t="shared" si="1"/>
        <v>2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41472</v>
      </c>
      <c r="D29" s="35">
        <f t="shared" si="1"/>
        <v>3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41473</v>
      </c>
      <c r="D30" s="35">
        <f t="shared" si="1"/>
        <v>4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41474</v>
      </c>
      <c r="D31" s="35">
        <f t="shared" si="1"/>
        <v>5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41475</v>
      </c>
      <c r="D32" s="35">
        <f t="shared" si="1"/>
        <v>6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41476</v>
      </c>
      <c r="D33" s="35">
        <f t="shared" si="1"/>
        <v>7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41477</v>
      </c>
      <c r="D34" s="35">
        <f t="shared" si="1"/>
        <v>1</v>
      </c>
      <c r="E34" s="45"/>
      <c r="F34" s="45"/>
      <c r="G34" s="45"/>
      <c r="H34" s="46"/>
      <c r="I34" s="54" t="str">
        <f t="shared" si="2"/>
        <v/>
      </c>
      <c r="J34" s="19"/>
      <c r="L34" s="81"/>
      <c r="M34" s="82"/>
      <c r="N34" s="82"/>
      <c r="O34" s="83"/>
      <c r="Q34" s="64"/>
      <c r="R34" s="45"/>
      <c r="S34" s="45"/>
      <c r="T34" s="65"/>
      <c r="U34" s="54" t="str">
        <f t="shared" si="3"/>
        <v/>
      </c>
    </row>
    <row r="35" spans="2:21" x14ac:dyDescent="0.3">
      <c r="B35" s="18"/>
      <c r="C35" s="38">
        <f t="shared" si="0"/>
        <v>41478</v>
      </c>
      <c r="D35" s="35">
        <f t="shared" si="1"/>
        <v>2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41479</v>
      </c>
      <c r="D36" s="35">
        <f t="shared" si="1"/>
        <v>3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41480</v>
      </c>
      <c r="D37" s="35">
        <f t="shared" si="1"/>
        <v>4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41481</v>
      </c>
      <c r="D38" s="35">
        <f t="shared" si="1"/>
        <v>5</v>
      </c>
      <c r="E38" s="45">
        <v>0.97569444444444453</v>
      </c>
      <c r="F38" s="45"/>
      <c r="G38" s="45"/>
      <c r="H38" s="46">
        <v>0.22916666666666666</v>
      </c>
      <c r="I38" s="54">
        <f t="shared" si="2"/>
        <v>-5.9027777777777901E-2</v>
      </c>
      <c r="J38" s="19"/>
      <c r="L38" s="81"/>
      <c r="M38" s="82"/>
      <c r="N38" s="82"/>
      <c r="O38" s="83"/>
      <c r="Q38" s="64">
        <v>0.36805555555555558</v>
      </c>
      <c r="R38" s="45"/>
      <c r="S38" s="45"/>
      <c r="T38" s="65">
        <v>0.4375</v>
      </c>
      <c r="U38" s="54">
        <f t="shared" si="3"/>
        <v>6.944444444444442E-2</v>
      </c>
    </row>
    <row r="39" spans="2:21" x14ac:dyDescent="0.3">
      <c r="B39" s="18"/>
      <c r="C39" s="38">
        <f t="shared" si="0"/>
        <v>41482</v>
      </c>
      <c r="D39" s="35">
        <f t="shared" si="1"/>
        <v>6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41483</v>
      </c>
      <c r="D40" s="35">
        <f t="shared" ref="D40:D41" si="5">IFERROR(WEEKDAY(C40),"")</f>
        <v>7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41484</v>
      </c>
      <c r="D41" s="35">
        <f t="shared" si="5"/>
        <v>1</v>
      </c>
      <c r="E41" s="45"/>
      <c r="F41" s="45"/>
      <c r="G41" s="45"/>
      <c r="H41" s="46"/>
      <c r="I41" s="54" t="str">
        <f t="shared" si="6"/>
        <v/>
      </c>
      <c r="J41" s="19"/>
      <c r="L41" s="81"/>
      <c r="M41" s="82"/>
      <c r="N41" s="82"/>
      <c r="O41" s="83"/>
      <c r="Q41" s="64"/>
      <c r="R41" s="45"/>
      <c r="S41" s="45"/>
      <c r="T41" s="65"/>
      <c r="U41" s="54" t="str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/>
      </c>
    </row>
    <row r="42" spans="2:21" ht="15" thickBot="1" x14ac:dyDescent="0.35">
      <c r="B42" s="18"/>
      <c r="C42" s="39">
        <f>IF(MONTH(DATE($C$6,$D$9,ROW(AC31)))&lt;&gt;$D$9,"",DATE($C$6,$D$9,ROW(AC31)))</f>
        <v>41485</v>
      </c>
      <c r="D42" s="36">
        <f>IFERROR(WEEKDAY(C42),"")</f>
        <v>2</v>
      </c>
      <c r="E42" s="47"/>
      <c r="F42" s="47"/>
      <c r="G42" s="47"/>
      <c r="H42" s="48"/>
      <c r="I42" s="49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>0</v>
      </c>
      <c r="J42" s="19"/>
      <c r="L42" s="78"/>
      <c r="M42" s="79"/>
      <c r="N42" s="79"/>
      <c r="O42" s="80"/>
      <c r="Q42" s="66"/>
      <c r="R42" s="47"/>
      <c r="S42" s="47"/>
      <c r="T42" s="67"/>
      <c r="U42" s="49">
        <f t="shared" si="7"/>
        <v>0</v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SUM(I12:I42)+U44</f>
        <v>1.0416666666666519E-2</v>
      </c>
      <c r="J44" s="19"/>
      <c r="Q44" s="73" t="s">
        <v>26</v>
      </c>
      <c r="R44" s="74"/>
      <c r="S44" s="74"/>
      <c r="T44" s="75"/>
      <c r="U44" s="71">
        <f>SUM(U12:U42)</f>
        <v>6.944444444444442E-2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9" t="s">
        <v>12</v>
      </c>
      <c r="D46" s="100"/>
      <c r="E46" s="100"/>
      <c r="F46" s="100"/>
      <c r="G46" s="100"/>
      <c r="H46" s="101"/>
      <c r="I46" s="72">
        <f>I44+I6</f>
        <v>0.22986111111111096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77" priority="3" operator="greaterThan">
      <formula>0.1</formula>
    </cfRule>
    <cfRule type="cellIs" dxfId="76" priority="4" operator="lessThan">
      <formula>0</formula>
    </cfRule>
  </conditionalFormatting>
  <conditionalFormatting sqref="E12:I42">
    <cfRule type="expression" dxfId="75" priority="15">
      <formula>IF(OR($D12=1,$D12=""),1,0)</formula>
    </cfRule>
  </conditionalFormatting>
  <conditionalFormatting sqref="C40:D42">
    <cfRule type="containsBlanks" dxfId="74" priority="14">
      <formula>LEN(TRIM(C40))=0</formula>
    </cfRule>
  </conditionalFormatting>
  <conditionalFormatting sqref="H44">
    <cfRule type="expression" dxfId="73" priority="13">
      <formula>IF($I$44&lt;0,1,0)</formula>
    </cfRule>
  </conditionalFormatting>
  <conditionalFormatting sqref="I44">
    <cfRule type="cellIs" dxfId="72" priority="12" operator="lessThan">
      <formula>0</formula>
    </cfRule>
  </conditionalFormatting>
  <conditionalFormatting sqref="I46">
    <cfRule type="cellIs" dxfId="71" priority="11" operator="lessThan">
      <formula>0</formula>
    </cfRule>
  </conditionalFormatting>
  <conditionalFormatting sqref="I12:I42">
    <cfRule type="cellIs" dxfId="70" priority="7" operator="greaterThan">
      <formula>0.1</formula>
    </cfRule>
    <cfRule type="cellIs" dxfId="69" priority="8" operator="lessThan">
      <formula>0</formula>
    </cfRule>
  </conditionalFormatting>
  <conditionalFormatting sqref="Q12:T42">
    <cfRule type="expression" dxfId="68" priority="6">
      <formula>IF(OR($D12=1,$D12=""),1,0)</formula>
    </cfRule>
  </conditionalFormatting>
  <conditionalFormatting sqref="U12:U42">
    <cfRule type="expression" dxfId="67" priority="5">
      <formula>IF(OR($D12=1,$D12=""),1,0)</formula>
    </cfRule>
  </conditionalFormatting>
  <conditionalFormatting sqref="I5">
    <cfRule type="expression" dxfId="66" priority="2">
      <formula>IF($I$6&lt;0,1,0)</formula>
    </cfRule>
  </conditionalFormatting>
  <conditionalFormatting sqref="I6:I9">
    <cfRule type="cellIs" dxfId="65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70C0"/>
  </sheetPr>
  <dimension ref="B1:U47"/>
  <sheetViews>
    <sheetView showGridLines="0" showRowColHeaders="0" workbookViewId="0">
      <selection activeCell="H25" sqref="H25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JUL!I46</f>
        <v>0.22986111111111096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15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8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41486</v>
      </c>
      <c r="D12" s="34">
        <f>WEEKDAY(C12)</f>
        <v>3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41487</v>
      </c>
      <c r="D13" s="35">
        <f t="shared" ref="D13:D39" si="1">WEEKDAY(C13)</f>
        <v>4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41488</v>
      </c>
      <c r="D14" s="35">
        <f t="shared" si="1"/>
        <v>5</v>
      </c>
      <c r="E14" s="45"/>
      <c r="F14" s="45"/>
      <c r="G14" s="45"/>
      <c r="H14" s="46"/>
      <c r="I14" s="54">
        <f t="shared" si="2"/>
        <v>0</v>
      </c>
      <c r="J14" s="19"/>
      <c r="L14" s="81"/>
      <c r="M14" s="82"/>
      <c r="N14" s="82"/>
      <c r="O14" s="83"/>
      <c r="Q14" s="64"/>
      <c r="R14" s="45"/>
      <c r="S14" s="45"/>
      <c r="T14" s="65"/>
      <c r="U14" s="54">
        <f t="shared" si="3"/>
        <v>0</v>
      </c>
    </row>
    <row r="15" spans="2:21" x14ac:dyDescent="0.3">
      <c r="B15" s="18"/>
      <c r="C15" s="38">
        <f t="shared" si="0"/>
        <v>41489</v>
      </c>
      <c r="D15" s="35">
        <f t="shared" si="1"/>
        <v>6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41490</v>
      </c>
      <c r="D16" s="35">
        <f t="shared" si="1"/>
        <v>7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41491</v>
      </c>
      <c r="D17" s="35">
        <f t="shared" si="1"/>
        <v>1</v>
      </c>
      <c r="E17" s="45"/>
      <c r="F17" s="45"/>
      <c r="G17" s="45"/>
      <c r="H17" s="46"/>
      <c r="I17" s="54" t="str">
        <f t="shared" si="2"/>
        <v/>
      </c>
      <c r="J17" s="19"/>
      <c r="L17" s="81"/>
      <c r="M17" s="82"/>
      <c r="N17" s="82"/>
      <c r="O17" s="83"/>
      <c r="Q17" s="64"/>
      <c r="R17" s="45"/>
      <c r="S17" s="45"/>
      <c r="T17" s="65"/>
      <c r="U17" s="54" t="str">
        <f t="shared" si="3"/>
        <v/>
      </c>
    </row>
    <row r="18" spans="2:21" x14ac:dyDescent="0.3">
      <c r="B18" s="18"/>
      <c r="C18" s="38">
        <f t="shared" si="0"/>
        <v>41492</v>
      </c>
      <c r="D18" s="35">
        <f t="shared" si="1"/>
        <v>2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41493</v>
      </c>
      <c r="D19" s="35">
        <f t="shared" si="1"/>
        <v>3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41494</v>
      </c>
      <c r="D20" s="35">
        <f t="shared" si="1"/>
        <v>4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41495</v>
      </c>
      <c r="D21" s="35">
        <f t="shared" si="1"/>
        <v>5</v>
      </c>
      <c r="E21" s="45"/>
      <c r="F21" s="45"/>
      <c r="G21" s="45"/>
      <c r="H21" s="46"/>
      <c r="I21" s="54">
        <f t="shared" si="2"/>
        <v>0</v>
      </c>
      <c r="J21" s="19"/>
      <c r="L21" s="81"/>
      <c r="M21" s="82"/>
      <c r="N21" s="82"/>
      <c r="O21" s="83"/>
      <c r="Q21" s="64"/>
      <c r="R21" s="45"/>
      <c r="S21" s="45"/>
      <c r="T21" s="65"/>
      <c r="U21" s="54">
        <f t="shared" si="3"/>
        <v>0</v>
      </c>
    </row>
    <row r="22" spans="2:21" x14ac:dyDescent="0.3">
      <c r="B22" s="18"/>
      <c r="C22" s="38">
        <f t="shared" si="0"/>
        <v>41496</v>
      </c>
      <c r="D22" s="35">
        <f t="shared" si="1"/>
        <v>6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41497</v>
      </c>
      <c r="D23" s="35">
        <f t="shared" si="1"/>
        <v>7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41498</v>
      </c>
      <c r="D24" s="35">
        <f t="shared" si="1"/>
        <v>1</v>
      </c>
      <c r="E24" s="45"/>
      <c r="F24" s="45"/>
      <c r="G24" s="45"/>
      <c r="H24" s="46"/>
      <c r="I24" s="54" t="str">
        <f t="shared" si="2"/>
        <v/>
      </c>
      <c r="J24" s="19"/>
      <c r="L24" s="81"/>
      <c r="M24" s="82"/>
      <c r="N24" s="82"/>
      <c r="O24" s="83"/>
      <c r="Q24" s="64"/>
      <c r="R24" s="45"/>
      <c r="S24" s="45"/>
      <c r="T24" s="65"/>
      <c r="U24" s="54" t="str">
        <f t="shared" si="3"/>
        <v/>
      </c>
    </row>
    <row r="25" spans="2:21" x14ac:dyDescent="0.3">
      <c r="B25" s="18"/>
      <c r="C25" s="38">
        <f t="shared" si="0"/>
        <v>41499</v>
      </c>
      <c r="D25" s="35">
        <f t="shared" si="1"/>
        <v>2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41500</v>
      </c>
      <c r="D26" s="35">
        <f t="shared" si="1"/>
        <v>3</v>
      </c>
      <c r="E26" s="45"/>
      <c r="F26" s="45"/>
      <c r="G26" s="45"/>
      <c r="H26" s="46"/>
      <c r="I26" s="54">
        <f t="shared" si="2"/>
        <v>0</v>
      </c>
      <c r="J26" s="19"/>
      <c r="L26" s="81"/>
      <c r="M26" s="82"/>
      <c r="N26" s="82"/>
      <c r="O26" s="83"/>
      <c r="Q26" s="64"/>
      <c r="R26" s="45"/>
      <c r="S26" s="45"/>
      <c r="T26" s="65"/>
      <c r="U26" s="54">
        <f t="shared" si="3"/>
        <v>0</v>
      </c>
    </row>
    <row r="27" spans="2:21" x14ac:dyDescent="0.3">
      <c r="B27" s="18"/>
      <c r="C27" s="38">
        <f t="shared" si="0"/>
        <v>41501</v>
      </c>
      <c r="D27" s="35">
        <f t="shared" si="1"/>
        <v>4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41502</v>
      </c>
      <c r="D28" s="35">
        <f t="shared" si="1"/>
        <v>5</v>
      </c>
      <c r="E28" s="45"/>
      <c r="F28" s="45"/>
      <c r="G28" s="45"/>
      <c r="H28" s="46"/>
      <c r="I28" s="54">
        <f t="shared" si="2"/>
        <v>0</v>
      </c>
      <c r="J28" s="19"/>
      <c r="L28" s="81"/>
      <c r="M28" s="82"/>
      <c r="N28" s="82"/>
      <c r="O28" s="83"/>
      <c r="Q28" s="64"/>
      <c r="R28" s="45"/>
      <c r="S28" s="45"/>
      <c r="T28" s="65"/>
      <c r="U28" s="54">
        <f t="shared" si="3"/>
        <v>0</v>
      </c>
    </row>
    <row r="29" spans="2:21" x14ac:dyDescent="0.3">
      <c r="B29" s="18"/>
      <c r="C29" s="38">
        <f t="shared" si="0"/>
        <v>41503</v>
      </c>
      <c r="D29" s="35">
        <f t="shared" si="1"/>
        <v>6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41504</v>
      </c>
      <c r="D30" s="35">
        <f t="shared" si="1"/>
        <v>7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41505</v>
      </c>
      <c r="D31" s="35">
        <f t="shared" si="1"/>
        <v>1</v>
      </c>
      <c r="E31" s="45"/>
      <c r="F31" s="45"/>
      <c r="G31" s="45"/>
      <c r="H31" s="46"/>
      <c r="I31" s="54" t="str">
        <f t="shared" si="2"/>
        <v/>
      </c>
      <c r="J31" s="19"/>
      <c r="L31" s="81"/>
      <c r="M31" s="82"/>
      <c r="N31" s="82"/>
      <c r="O31" s="83"/>
      <c r="Q31" s="64"/>
      <c r="R31" s="45"/>
      <c r="S31" s="45"/>
      <c r="T31" s="65"/>
      <c r="U31" s="54" t="str">
        <f t="shared" si="3"/>
        <v/>
      </c>
    </row>
    <row r="32" spans="2:21" x14ac:dyDescent="0.3">
      <c r="B32" s="18"/>
      <c r="C32" s="38">
        <f t="shared" si="0"/>
        <v>41506</v>
      </c>
      <c r="D32" s="35">
        <f t="shared" si="1"/>
        <v>2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41507</v>
      </c>
      <c r="D33" s="35">
        <f t="shared" si="1"/>
        <v>3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41508</v>
      </c>
      <c r="D34" s="35">
        <f t="shared" si="1"/>
        <v>4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41509</v>
      </c>
      <c r="D35" s="35">
        <f t="shared" si="1"/>
        <v>5</v>
      </c>
      <c r="E35" s="45"/>
      <c r="F35" s="45"/>
      <c r="G35" s="45"/>
      <c r="H35" s="46"/>
      <c r="I35" s="54">
        <f t="shared" si="2"/>
        <v>0</v>
      </c>
      <c r="J35" s="19"/>
      <c r="L35" s="81"/>
      <c r="M35" s="82"/>
      <c r="N35" s="82"/>
      <c r="O35" s="83"/>
      <c r="Q35" s="64"/>
      <c r="R35" s="45"/>
      <c r="S35" s="45"/>
      <c r="T35" s="65"/>
      <c r="U35" s="54">
        <f t="shared" si="3"/>
        <v>0</v>
      </c>
    </row>
    <row r="36" spans="2:21" x14ac:dyDescent="0.3">
      <c r="B36" s="18"/>
      <c r="C36" s="38">
        <f t="shared" si="0"/>
        <v>41510</v>
      </c>
      <c r="D36" s="35">
        <f t="shared" si="1"/>
        <v>6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41511</v>
      </c>
      <c r="D37" s="35">
        <f t="shared" si="1"/>
        <v>7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41512</v>
      </c>
      <c r="D38" s="35">
        <f t="shared" si="1"/>
        <v>1</v>
      </c>
      <c r="E38" s="45"/>
      <c r="F38" s="45"/>
      <c r="G38" s="45"/>
      <c r="H38" s="46"/>
      <c r="I38" s="54" t="str">
        <f t="shared" si="2"/>
        <v/>
      </c>
      <c r="J38" s="19"/>
      <c r="L38" s="81"/>
      <c r="M38" s="82"/>
      <c r="N38" s="82"/>
      <c r="O38" s="83"/>
      <c r="Q38" s="64"/>
      <c r="R38" s="45"/>
      <c r="S38" s="45"/>
      <c r="T38" s="65"/>
      <c r="U38" s="54" t="str">
        <f t="shared" si="3"/>
        <v/>
      </c>
    </row>
    <row r="39" spans="2:21" x14ac:dyDescent="0.3">
      <c r="B39" s="18"/>
      <c r="C39" s="38">
        <f t="shared" si="0"/>
        <v>41513</v>
      </c>
      <c r="D39" s="35">
        <f t="shared" si="1"/>
        <v>2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41514</v>
      </c>
      <c r="D40" s="35">
        <f t="shared" ref="D40:D41" si="5">IFERROR(WEEKDAY(C40),"")</f>
        <v>3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41515</v>
      </c>
      <c r="D41" s="35">
        <f t="shared" si="5"/>
        <v>4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>
        <f>IF(MONTH(DATE($C$6,$D$9,ROW(AC31)))&lt;&gt;$D$9,"",DATE($C$6,$D$9,ROW(AC31)))</f>
        <v>41516</v>
      </c>
      <c r="D42" s="36">
        <f>IFERROR(WEEKDAY(C42),"")</f>
        <v>5</v>
      </c>
      <c r="E42" s="47"/>
      <c r="F42" s="47"/>
      <c r="G42" s="47"/>
      <c r="H42" s="48"/>
      <c r="I42" s="49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>0</v>
      </c>
      <c r="J42" s="19"/>
      <c r="L42" s="78"/>
      <c r="M42" s="79"/>
      <c r="N42" s="79"/>
      <c r="O42" s="80"/>
      <c r="Q42" s="66"/>
      <c r="R42" s="47"/>
      <c r="S42" s="47"/>
      <c r="T42" s="67"/>
      <c r="U42" s="49">
        <f t="shared" si="7"/>
        <v>0</v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0</v>
      </c>
      <c r="J44" s="19"/>
      <c r="Q44" s="96" t="s">
        <v>26</v>
      </c>
      <c r="R44" s="97"/>
      <c r="S44" s="97"/>
      <c r="T44" s="98"/>
      <c r="U44" s="71">
        <f>SUM(U12:U42)</f>
        <v>0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9" t="s">
        <v>12</v>
      </c>
      <c r="D46" s="100"/>
      <c r="E46" s="100"/>
      <c r="F46" s="100"/>
      <c r="G46" s="100"/>
      <c r="H46" s="101"/>
      <c r="I46" s="33">
        <f>I6+I44</f>
        <v>0.22986111111111096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64" priority="3" operator="greaterThan">
      <formula>0.1</formula>
    </cfRule>
    <cfRule type="cellIs" dxfId="63" priority="4" operator="lessThan">
      <formula>0</formula>
    </cfRule>
  </conditionalFormatting>
  <conditionalFormatting sqref="E12:I42">
    <cfRule type="expression" dxfId="62" priority="15">
      <formula>IF(OR($D12=1,$D12=""),1,0)</formula>
    </cfRule>
  </conditionalFormatting>
  <conditionalFormatting sqref="C40:D42">
    <cfRule type="containsBlanks" dxfId="61" priority="14">
      <formula>LEN(TRIM(C40))=0</formula>
    </cfRule>
  </conditionalFormatting>
  <conditionalFormatting sqref="H44">
    <cfRule type="expression" dxfId="60" priority="13">
      <formula>IF($I$44&lt;0,1,0)</formula>
    </cfRule>
  </conditionalFormatting>
  <conditionalFormatting sqref="I44">
    <cfRule type="cellIs" dxfId="59" priority="12" operator="lessThan">
      <formula>0</formula>
    </cfRule>
  </conditionalFormatting>
  <conditionalFormatting sqref="I46">
    <cfRule type="cellIs" dxfId="58" priority="11" operator="lessThan">
      <formula>0</formula>
    </cfRule>
  </conditionalFormatting>
  <conditionalFormatting sqref="I12:I42">
    <cfRule type="cellIs" dxfId="57" priority="7" operator="greaterThan">
      <formula>0.1</formula>
    </cfRule>
    <cfRule type="cellIs" dxfId="56" priority="8" operator="lessThan">
      <formula>0</formula>
    </cfRule>
  </conditionalFormatting>
  <conditionalFormatting sqref="Q12:T42">
    <cfRule type="expression" dxfId="55" priority="6">
      <formula>IF(OR($D12=1,$D12=""),1,0)</formula>
    </cfRule>
  </conditionalFormatting>
  <conditionalFormatting sqref="U12:U42">
    <cfRule type="expression" dxfId="54" priority="5">
      <formula>IF(OR($D12=1,$D12=""),1,0)</formula>
    </cfRule>
  </conditionalFormatting>
  <conditionalFormatting sqref="I5">
    <cfRule type="expression" dxfId="53" priority="2">
      <formula>IF($I$6&lt;0,1,0)</formula>
    </cfRule>
  </conditionalFormatting>
  <conditionalFormatting sqref="I6:I9">
    <cfRule type="cellIs" dxfId="52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2060"/>
  </sheetPr>
  <dimension ref="B1:U47"/>
  <sheetViews>
    <sheetView showGridLines="0" showRowColHeaders="0" workbookViewId="0">
      <selection activeCell="F25" sqref="F25"/>
    </sheetView>
  </sheetViews>
  <sheetFormatPr defaultColWidth="9.109375" defaultRowHeight="14.4" x14ac:dyDescent="0.3"/>
  <cols>
    <col min="1" max="1" width="0.88671875" style="52" customWidth="1"/>
    <col min="2" max="2" width="2.33203125" style="52" customWidth="1"/>
    <col min="3" max="3" width="15.6640625" style="52" customWidth="1"/>
    <col min="4" max="4" width="2" style="52" hidden="1" customWidth="1"/>
    <col min="5" max="8" width="12.6640625" style="52" customWidth="1"/>
    <col min="9" max="9" width="15.6640625" style="52" customWidth="1"/>
    <col min="10" max="10" width="2.33203125" style="52" customWidth="1"/>
    <col min="11" max="11" width="0.88671875" style="52" customWidth="1"/>
    <col min="12" max="15" width="9.109375" style="52"/>
    <col min="16" max="16" width="0.88671875" style="52" customWidth="1"/>
    <col min="17" max="16384" width="9.109375" style="52"/>
  </cols>
  <sheetData>
    <row r="1" spans="2:21" ht="15" thickBot="1" x14ac:dyDescent="0.35"/>
    <row r="2" spans="2:21" ht="5.0999999999999996" customHeight="1" thickBot="1" x14ac:dyDescent="0.35">
      <c r="B2" s="14"/>
      <c r="C2" s="15"/>
      <c r="D2" s="15"/>
      <c r="E2" s="15"/>
      <c r="F2" s="15"/>
      <c r="G2" s="15"/>
      <c r="H2" s="15"/>
      <c r="I2" s="16"/>
      <c r="J2" s="17"/>
    </row>
    <row r="3" spans="2:21" ht="51.75" customHeight="1" thickBot="1" x14ac:dyDescent="0.35">
      <c r="B3" s="18"/>
      <c r="C3" s="3"/>
      <c r="D3" s="4"/>
      <c r="E3" s="86" t="str">
        <f>JAN!E3</f>
        <v>BANCO DE HORAS - 2017</v>
      </c>
      <c r="F3" s="86"/>
      <c r="G3" s="86"/>
      <c r="H3" s="86"/>
      <c r="I3" s="5"/>
      <c r="J3" s="19"/>
      <c r="M3" s="55"/>
    </row>
    <row r="4" spans="2:21" ht="5.0999999999999996" customHeight="1" thickBot="1" x14ac:dyDescent="0.35">
      <c r="B4" s="18"/>
      <c r="C4" s="20"/>
      <c r="D4" s="20"/>
      <c r="E4" s="20"/>
      <c r="F4" s="20"/>
      <c r="G4" s="20"/>
      <c r="H4" s="20"/>
      <c r="I4" s="21"/>
      <c r="J4" s="19"/>
    </row>
    <row r="5" spans="2:21" ht="15" thickBot="1" x14ac:dyDescent="0.35">
      <c r="B5" s="18"/>
      <c r="C5" s="10" t="s">
        <v>0</v>
      </c>
      <c r="D5" s="6"/>
      <c r="E5" s="7"/>
      <c r="F5" s="84" t="s">
        <v>1</v>
      </c>
      <c r="G5" s="85"/>
      <c r="H5" s="7"/>
      <c r="I5" s="11" t="s">
        <v>2</v>
      </c>
      <c r="J5" s="19"/>
    </row>
    <row r="6" spans="2:21" ht="15.75" customHeight="1" thickBot="1" x14ac:dyDescent="0.35">
      <c r="B6" s="18"/>
      <c r="C6" s="51">
        <v>2017</v>
      </c>
      <c r="D6" s="6"/>
      <c r="E6" s="8"/>
      <c r="F6" s="41">
        <v>0.91666666666666663</v>
      </c>
      <c r="G6" s="42">
        <v>0.22916666666666666</v>
      </c>
      <c r="H6" s="8"/>
      <c r="I6" s="87">
        <f>AGO!I46</f>
        <v>0.22986111111111096</v>
      </c>
      <c r="J6" s="19"/>
    </row>
    <row r="7" spans="2:21" ht="5.0999999999999996" customHeight="1" thickBot="1" x14ac:dyDescent="0.35">
      <c r="B7" s="18"/>
      <c r="C7" s="6"/>
      <c r="D7" s="6"/>
      <c r="E7" s="8"/>
      <c r="F7" s="9"/>
      <c r="G7" s="9"/>
      <c r="H7" s="8"/>
      <c r="I7" s="88"/>
      <c r="J7" s="19"/>
    </row>
    <row r="8" spans="2:21" ht="15.75" customHeight="1" thickBot="1" x14ac:dyDescent="0.35">
      <c r="B8" s="18"/>
      <c r="C8" s="10" t="s">
        <v>3</v>
      </c>
      <c r="D8" s="8"/>
      <c r="E8" s="8"/>
      <c r="F8" s="84" t="s">
        <v>4</v>
      </c>
      <c r="G8" s="85"/>
      <c r="H8" s="8"/>
      <c r="I8" s="88"/>
      <c r="J8" s="19"/>
    </row>
    <row r="9" spans="2:21" ht="15.75" customHeight="1" thickBot="1" x14ac:dyDescent="0.35">
      <c r="B9" s="18"/>
      <c r="C9" s="59" t="s">
        <v>21</v>
      </c>
      <c r="D9" s="50">
        <f>IF(C9="janeiro",1,IF(C9="fevereiro",2,IF(C9="março",3,IF(C9="abril",4,IF(C9="maio",5,IF(C9="junho",6,IF(C9="julho",7,IF(C9="agosto",8,IF(C9="setembro",9,IF(C9="outubro",10,IF(C9="novembro",11,IF(C9="dezembro",12,""))))))))))))</f>
        <v>9</v>
      </c>
      <c r="E9" s="8"/>
      <c r="F9" s="41">
        <v>4.1666666666666664E-2</v>
      </c>
      <c r="G9" s="42">
        <v>8.3333333333333329E-2</v>
      </c>
      <c r="H9" s="8"/>
      <c r="I9" s="89"/>
      <c r="J9" s="19"/>
      <c r="Q9" s="76" t="s">
        <v>25</v>
      </c>
      <c r="R9" s="77"/>
      <c r="S9" s="77"/>
      <c r="T9" s="77"/>
      <c r="U9" s="77"/>
    </row>
    <row r="10" spans="2:21" ht="5.0999999999999996" customHeight="1" thickBot="1" x14ac:dyDescent="0.35">
      <c r="B10" s="18"/>
      <c r="C10" s="8"/>
      <c r="D10" s="8"/>
      <c r="E10" s="8"/>
      <c r="F10" s="8"/>
      <c r="G10" s="8"/>
      <c r="H10" s="20"/>
      <c r="I10" s="21"/>
      <c r="J10" s="19"/>
    </row>
    <row r="11" spans="2:21" ht="15" thickBot="1" x14ac:dyDescent="0.35">
      <c r="B11" s="18"/>
      <c r="C11" s="53" t="s">
        <v>5</v>
      </c>
      <c r="D11" s="13"/>
      <c r="E11" s="12" t="s">
        <v>6</v>
      </c>
      <c r="F11" s="12" t="s">
        <v>7</v>
      </c>
      <c r="G11" s="12" t="s">
        <v>8</v>
      </c>
      <c r="H11" s="40" t="s">
        <v>9</v>
      </c>
      <c r="I11" s="53" t="s">
        <v>10</v>
      </c>
      <c r="J11" s="19"/>
      <c r="L11" s="90" t="s">
        <v>11</v>
      </c>
      <c r="M11" s="91"/>
      <c r="N11" s="91"/>
      <c r="O11" s="92"/>
      <c r="Q11" s="68" t="s">
        <v>6</v>
      </c>
      <c r="R11" s="60" t="s">
        <v>7</v>
      </c>
      <c r="S11" s="60" t="s">
        <v>8</v>
      </c>
      <c r="T11" s="69" t="s">
        <v>9</v>
      </c>
      <c r="U11" s="53" t="s">
        <v>10</v>
      </c>
    </row>
    <row r="12" spans="2:21" x14ac:dyDescent="0.3">
      <c r="B12" s="18"/>
      <c r="C12" s="37">
        <f>DATE($C$6,$D$9,ROW(AC1))</f>
        <v>41517</v>
      </c>
      <c r="D12" s="34">
        <f>WEEKDAY(C12)</f>
        <v>6</v>
      </c>
      <c r="E12" s="43"/>
      <c r="F12" s="43"/>
      <c r="G12" s="43"/>
      <c r="H12" s="44"/>
      <c r="I12" s="54">
        <f>IF(AND(E12="",H12="",D12=1),"",IF(AND(E12="",H12=""),0,IF(AND(E12&lt;&gt;"",H12&lt;&gt;"",F12&lt;&gt;"",G12&lt;&gt;""),(H12-$G$6)-(E12-$F$6)-(G12-$G$9)-(F12-$F$9),IF(AND(E12&lt;&gt;"",H12&lt;&gt;"",F12="",G12=""),(H12-$G$6)-(E12-$F$6),""))))</f>
        <v>0</v>
      </c>
      <c r="J12" s="19"/>
      <c r="L12" s="81"/>
      <c r="M12" s="82"/>
      <c r="N12" s="82"/>
      <c r="O12" s="83"/>
      <c r="Q12" s="61"/>
      <c r="R12" s="62"/>
      <c r="S12" s="62"/>
      <c r="T12" s="63"/>
      <c r="U12" s="54">
        <f>IF(AND(Q12="",T12="",D12=1),"",IF(AND(Q12="",T12=""),0,(T12-Q12)-(S12-R12)))</f>
        <v>0</v>
      </c>
    </row>
    <row r="13" spans="2:21" x14ac:dyDescent="0.3">
      <c r="B13" s="18"/>
      <c r="C13" s="38">
        <f t="shared" ref="C13:C39" si="0">DATE($C$6,$D$9,ROW(AC2))</f>
        <v>41518</v>
      </c>
      <c r="D13" s="35">
        <f t="shared" ref="D13:D39" si="1">WEEKDAY(C13)</f>
        <v>7</v>
      </c>
      <c r="E13" s="45"/>
      <c r="F13" s="45"/>
      <c r="G13" s="45"/>
      <c r="H13" s="46"/>
      <c r="I13" s="54">
        <f t="shared" ref="I13:I39" si="2">IF(AND(E13="",H13="",D13=1),"",IF(AND(E13="",H13=""),0,IF(AND(E13&lt;&gt;"",H13&lt;&gt;"",F13&lt;&gt;"",G13&lt;&gt;""),(H13-$G$6)-(E13-$F$6)-(G13-$G$9)-(F13-$F$9),IF(AND(E13&lt;&gt;"",H13&lt;&gt;"",F13="",G13=""),(H13-$G$6)-(E13-$F$6),""))))</f>
        <v>0</v>
      </c>
      <c r="J13" s="19"/>
      <c r="L13" s="81"/>
      <c r="M13" s="82"/>
      <c r="N13" s="82"/>
      <c r="O13" s="83"/>
      <c r="Q13" s="64"/>
      <c r="R13" s="45"/>
      <c r="S13" s="45"/>
      <c r="T13" s="65"/>
      <c r="U13" s="54">
        <f t="shared" ref="U13:U39" si="3">IF(AND(Q13="",T13="",D13=1),"",IF(AND(Q13="",T13=""),0,(T13-Q13)-(S13-R13)))</f>
        <v>0</v>
      </c>
    </row>
    <row r="14" spans="2:21" x14ac:dyDescent="0.3">
      <c r="B14" s="18"/>
      <c r="C14" s="38">
        <f t="shared" si="0"/>
        <v>41519</v>
      </c>
      <c r="D14" s="35">
        <f t="shared" si="1"/>
        <v>1</v>
      </c>
      <c r="E14" s="45"/>
      <c r="F14" s="45"/>
      <c r="G14" s="45"/>
      <c r="H14" s="46"/>
      <c r="I14" s="54" t="str">
        <f t="shared" si="2"/>
        <v/>
      </c>
      <c r="J14" s="19"/>
      <c r="L14" s="81"/>
      <c r="M14" s="82"/>
      <c r="N14" s="82"/>
      <c r="O14" s="83"/>
      <c r="Q14" s="64"/>
      <c r="R14" s="45"/>
      <c r="S14" s="45"/>
      <c r="T14" s="65"/>
      <c r="U14" s="54" t="str">
        <f t="shared" si="3"/>
        <v/>
      </c>
    </row>
    <row r="15" spans="2:21" x14ac:dyDescent="0.3">
      <c r="B15" s="18"/>
      <c r="C15" s="38">
        <f t="shared" si="0"/>
        <v>41520</v>
      </c>
      <c r="D15" s="35">
        <f t="shared" si="1"/>
        <v>2</v>
      </c>
      <c r="E15" s="45"/>
      <c r="F15" s="45"/>
      <c r="G15" s="45"/>
      <c r="H15" s="46"/>
      <c r="I15" s="54">
        <f t="shared" si="2"/>
        <v>0</v>
      </c>
      <c r="J15" s="19"/>
      <c r="L15" s="81"/>
      <c r="M15" s="82"/>
      <c r="N15" s="82"/>
      <c r="O15" s="83"/>
      <c r="Q15" s="64"/>
      <c r="R15" s="45"/>
      <c r="S15" s="45"/>
      <c r="T15" s="65"/>
      <c r="U15" s="54">
        <f t="shared" si="3"/>
        <v>0</v>
      </c>
    </row>
    <row r="16" spans="2:21" x14ac:dyDescent="0.3">
      <c r="B16" s="18"/>
      <c r="C16" s="38">
        <f t="shared" si="0"/>
        <v>41521</v>
      </c>
      <c r="D16" s="35">
        <f t="shared" si="1"/>
        <v>3</v>
      </c>
      <c r="E16" s="45"/>
      <c r="F16" s="45"/>
      <c r="G16" s="45"/>
      <c r="H16" s="46"/>
      <c r="I16" s="54">
        <f t="shared" si="2"/>
        <v>0</v>
      </c>
      <c r="J16" s="19"/>
      <c r="L16" s="81"/>
      <c r="M16" s="82"/>
      <c r="N16" s="82"/>
      <c r="O16" s="83"/>
      <c r="Q16" s="64"/>
      <c r="R16" s="45"/>
      <c r="S16" s="45"/>
      <c r="T16" s="65"/>
      <c r="U16" s="54">
        <f t="shared" si="3"/>
        <v>0</v>
      </c>
    </row>
    <row r="17" spans="2:21" x14ac:dyDescent="0.3">
      <c r="B17" s="18"/>
      <c r="C17" s="38">
        <f t="shared" si="0"/>
        <v>41522</v>
      </c>
      <c r="D17" s="35">
        <f t="shared" si="1"/>
        <v>4</v>
      </c>
      <c r="E17" s="45"/>
      <c r="F17" s="45"/>
      <c r="G17" s="45"/>
      <c r="H17" s="46"/>
      <c r="I17" s="54">
        <f t="shared" si="2"/>
        <v>0</v>
      </c>
      <c r="J17" s="19"/>
      <c r="L17" s="81"/>
      <c r="M17" s="82"/>
      <c r="N17" s="82"/>
      <c r="O17" s="83"/>
      <c r="Q17" s="64"/>
      <c r="R17" s="45"/>
      <c r="S17" s="45"/>
      <c r="T17" s="65"/>
      <c r="U17" s="54">
        <f t="shared" si="3"/>
        <v>0</v>
      </c>
    </row>
    <row r="18" spans="2:21" x14ac:dyDescent="0.3">
      <c r="B18" s="18"/>
      <c r="C18" s="38">
        <f t="shared" si="0"/>
        <v>41523</v>
      </c>
      <c r="D18" s="35">
        <f t="shared" si="1"/>
        <v>5</v>
      </c>
      <c r="E18" s="45"/>
      <c r="F18" s="45"/>
      <c r="G18" s="45"/>
      <c r="H18" s="46"/>
      <c r="I18" s="54">
        <f t="shared" si="2"/>
        <v>0</v>
      </c>
      <c r="J18" s="19"/>
      <c r="L18" s="81"/>
      <c r="M18" s="82"/>
      <c r="N18" s="82"/>
      <c r="O18" s="83"/>
      <c r="Q18" s="64"/>
      <c r="R18" s="45"/>
      <c r="S18" s="45"/>
      <c r="T18" s="65"/>
      <c r="U18" s="54">
        <f t="shared" si="3"/>
        <v>0</v>
      </c>
    </row>
    <row r="19" spans="2:21" x14ac:dyDescent="0.3">
      <c r="B19" s="18"/>
      <c r="C19" s="38">
        <f t="shared" si="0"/>
        <v>41524</v>
      </c>
      <c r="D19" s="35">
        <f t="shared" si="1"/>
        <v>6</v>
      </c>
      <c r="E19" s="45"/>
      <c r="F19" s="45"/>
      <c r="G19" s="45"/>
      <c r="H19" s="46"/>
      <c r="I19" s="54">
        <f t="shared" si="2"/>
        <v>0</v>
      </c>
      <c r="J19" s="19"/>
      <c r="L19" s="81"/>
      <c r="M19" s="82"/>
      <c r="N19" s="82"/>
      <c r="O19" s="83"/>
      <c r="Q19" s="64"/>
      <c r="R19" s="45"/>
      <c r="S19" s="45"/>
      <c r="T19" s="65"/>
      <c r="U19" s="54">
        <f t="shared" si="3"/>
        <v>0</v>
      </c>
    </row>
    <row r="20" spans="2:21" x14ac:dyDescent="0.3">
      <c r="B20" s="18"/>
      <c r="C20" s="38">
        <f t="shared" si="0"/>
        <v>41525</v>
      </c>
      <c r="D20" s="35">
        <f t="shared" si="1"/>
        <v>7</v>
      </c>
      <c r="E20" s="45"/>
      <c r="F20" s="45"/>
      <c r="G20" s="45"/>
      <c r="H20" s="46"/>
      <c r="I20" s="54">
        <f t="shared" si="2"/>
        <v>0</v>
      </c>
      <c r="J20" s="19"/>
      <c r="L20" s="81"/>
      <c r="M20" s="82"/>
      <c r="N20" s="82"/>
      <c r="O20" s="83"/>
      <c r="Q20" s="64"/>
      <c r="R20" s="45"/>
      <c r="S20" s="45"/>
      <c r="T20" s="65"/>
      <c r="U20" s="54">
        <f t="shared" si="3"/>
        <v>0</v>
      </c>
    </row>
    <row r="21" spans="2:21" x14ac:dyDescent="0.3">
      <c r="B21" s="18"/>
      <c r="C21" s="38">
        <f t="shared" si="0"/>
        <v>41526</v>
      </c>
      <c r="D21" s="35">
        <f t="shared" si="1"/>
        <v>1</v>
      </c>
      <c r="E21" s="45"/>
      <c r="F21" s="45"/>
      <c r="G21" s="45"/>
      <c r="H21" s="46"/>
      <c r="I21" s="54" t="str">
        <f t="shared" si="2"/>
        <v/>
      </c>
      <c r="J21" s="19"/>
      <c r="L21" s="81"/>
      <c r="M21" s="82"/>
      <c r="N21" s="82"/>
      <c r="O21" s="83"/>
      <c r="Q21" s="64"/>
      <c r="R21" s="45"/>
      <c r="S21" s="45"/>
      <c r="T21" s="65"/>
      <c r="U21" s="54" t="str">
        <f t="shared" si="3"/>
        <v/>
      </c>
    </row>
    <row r="22" spans="2:21" x14ac:dyDescent="0.3">
      <c r="B22" s="18"/>
      <c r="C22" s="38">
        <f t="shared" si="0"/>
        <v>41527</v>
      </c>
      <c r="D22" s="35">
        <f t="shared" si="1"/>
        <v>2</v>
      </c>
      <c r="E22" s="45"/>
      <c r="F22" s="45"/>
      <c r="G22" s="45"/>
      <c r="H22" s="46"/>
      <c r="I22" s="54">
        <f t="shared" si="2"/>
        <v>0</v>
      </c>
      <c r="J22" s="19"/>
      <c r="L22" s="81"/>
      <c r="M22" s="82"/>
      <c r="N22" s="82"/>
      <c r="O22" s="83"/>
      <c r="Q22" s="64"/>
      <c r="R22" s="45"/>
      <c r="S22" s="45"/>
      <c r="T22" s="65"/>
      <c r="U22" s="54">
        <f t="shared" si="3"/>
        <v>0</v>
      </c>
    </row>
    <row r="23" spans="2:21" x14ac:dyDescent="0.3">
      <c r="B23" s="18"/>
      <c r="C23" s="38">
        <f t="shared" si="0"/>
        <v>41528</v>
      </c>
      <c r="D23" s="35">
        <f t="shared" si="1"/>
        <v>3</v>
      </c>
      <c r="E23" s="45"/>
      <c r="F23" s="45"/>
      <c r="G23" s="45"/>
      <c r="H23" s="46"/>
      <c r="I23" s="54">
        <f t="shared" si="2"/>
        <v>0</v>
      </c>
      <c r="J23" s="19"/>
      <c r="L23" s="81"/>
      <c r="M23" s="82"/>
      <c r="N23" s="82"/>
      <c r="O23" s="83"/>
      <c r="Q23" s="64"/>
      <c r="R23" s="45"/>
      <c r="S23" s="45"/>
      <c r="T23" s="65"/>
      <c r="U23" s="54">
        <f t="shared" si="3"/>
        <v>0</v>
      </c>
    </row>
    <row r="24" spans="2:21" x14ac:dyDescent="0.3">
      <c r="B24" s="18"/>
      <c r="C24" s="38">
        <f t="shared" si="0"/>
        <v>41529</v>
      </c>
      <c r="D24" s="35">
        <f t="shared" si="1"/>
        <v>4</v>
      </c>
      <c r="E24" s="45"/>
      <c r="F24" s="45"/>
      <c r="G24" s="45"/>
      <c r="H24" s="46"/>
      <c r="I24" s="54">
        <f t="shared" si="2"/>
        <v>0</v>
      </c>
      <c r="J24" s="19"/>
      <c r="L24" s="81"/>
      <c r="M24" s="82"/>
      <c r="N24" s="82"/>
      <c r="O24" s="83"/>
      <c r="Q24" s="64"/>
      <c r="R24" s="45"/>
      <c r="S24" s="45"/>
      <c r="T24" s="65"/>
      <c r="U24" s="54">
        <f t="shared" si="3"/>
        <v>0</v>
      </c>
    </row>
    <row r="25" spans="2:21" x14ac:dyDescent="0.3">
      <c r="B25" s="18"/>
      <c r="C25" s="38">
        <f t="shared" si="0"/>
        <v>41530</v>
      </c>
      <c r="D25" s="35">
        <f t="shared" si="1"/>
        <v>5</v>
      </c>
      <c r="E25" s="45"/>
      <c r="F25" s="45"/>
      <c r="G25" s="45"/>
      <c r="H25" s="46"/>
      <c r="I25" s="54">
        <f t="shared" si="2"/>
        <v>0</v>
      </c>
      <c r="J25" s="19"/>
      <c r="L25" s="81"/>
      <c r="M25" s="82"/>
      <c r="N25" s="82"/>
      <c r="O25" s="83"/>
      <c r="Q25" s="64"/>
      <c r="R25" s="45"/>
      <c r="S25" s="45"/>
      <c r="T25" s="65"/>
      <c r="U25" s="54">
        <f t="shared" si="3"/>
        <v>0</v>
      </c>
    </row>
    <row r="26" spans="2:21" x14ac:dyDescent="0.3">
      <c r="B26" s="18"/>
      <c r="C26" s="38">
        <f t="shared" si="0"/>
        <v>41531</v>
      </c>
      <c r="D26" s="35">
        <f t="shared" si="1"/>
        <v>6</v>
      </c>
      <c r="E26" s="45"/>
      <c r="F26" s="45"/>
      <c r="G26" s="45"/>
      <c r="H26" s="46"/>
      <c r="I26" s="54">
        <f t="shared" si="2"/>
        <v>0</v>
      </c>
      <c r="J26" s="19"/>
      <c r="L26" s="81" t="s">
        <v>29</v>
      </c>
      <c r="M26" s="82"/>
      <c r="N26" s="82"/>
      <c r="O26" s="83"/>
      <c r="Q26" s="64">
        <v>0.56944444444444442</v>
      </c>
      <c r="R26" s="45"/>
      <c r="S26" s="45"/>
      <c r="T26" s="65">
        <v>0.65277777777777779</v>
      </c>
      <c r="U26" s="54">
        <f t="shared" si="3"/>
        <v>8.333333333333337E-2</v>
      </c>
    </row>
    <row r="27" spans="2:21" x14ac:dyDescent="0.3">
      <c r="B27" s="18"/>
      <c r="C27" s="38">
        <f t="shared" si="0"/>
        <v>41532</v>
      </c>
      <c r="D27" s="35">
        <f t="shared" si="1"/>
        <v>7</v>
      </c>
      <c r="E27" s="45"/>
      <c r="F27" s="45"/>
      <c r="G27" s="45"/>
      <c r="H27" s="46"/>
      <c r="I27" s="54">
        <f t="shared" si="2"/>
        <v>0</v>
      </c>
      <c r="J27" s="19"/>
      <c r="L27" s="81"/>
      <c r="M27" s="82"/>
      <c r="N27" s="82"/>
      <c r="O27" s="83"/>
      <c r="Q27" s="64"/>
      <c r="R27" s="45"/>
      <c r="S27" s="45"/>
      <c r="T27" s="65"/>
      <c r="U27" s="54">
        <f t="shared" si="3"/>
        <v>0</v>
      </c>
    </row>
    <row r="28" spans="2:21" x14ac:dyDescent="0.3">
      <c r="B28" s="18"/>
      <c r="C28" s="38">
        <f t="shared" si="0"/>
        <v>41533</v>
      </c>
      <c r="D28" s="35">
        <f t="shared" si="1"/>
        <v>1</v>
      </c>
      <c r="E28" s="45"/>
      <c r="F28" s="45"/>
      <c r="G28" s="45"/>
      <c r="H28" s="46"/>
      <c r="I28" s="54" t="str">
        <f t="shared" si="2"/>
        <v/>
      </c>
      <c r="J28" s="19"/>
      <c r="L28" s="81"/>
      <c r="M28" s="82"/>
      <c r="N28" s="82"/>
      <c r="O28" s="83"/>
      <c r="Q28" s="64"/>
      <c r="R28" s="45"/>
      <c r="S28" s="45"/>
      <c r="T28" s="65"/>
      <c r="U28" s="54" t="str">
        <f t="shared" si="3"/>
        <v/>
      </c>
    </row>
    <row r="29" spans="2:21" x14ac:dyDescent="0.3">
      <c r="B29" s="18"/>
      <c r="C29" s="38">
        <f t="shared" si="0"/>
        <v>41534</v>
      </c>
      <c r="D29" s="35">
        <f t="shared" si="1"/>
        <v>2</v>
      </c>
      <c r="E29" s="45"/>
      <c r="F29" s="45"/>
      <c r="G29" s="45"/>
      <c r="H29" s="46"/>
      <c r="I29" s="54">
        <f t="shared" si="2"/>
        <v>0</v>
      </c>
      <c r="J29" s="19"/>
      <c r="L29" s="81"/>
      <c r="M29" s="82"/>
      <c r="N29" s="82"/>
      <c r="O29" s="83"/>
      <c r="Q29" s="64"/>
      <c r="R29" s="45"/>
      <c r="S29" s="45"/>
      <c r="T29" s="65"/>
      <c r="U29" s="54">
        <f t="shared" si="3"/>
        <v>0</v>
      </c>
    </row>
    <row r="30" spans="2:21" x14ac:dyDescent="0.3">
      <c r="B30" s="18"/>
      <c r="C30" s="38">
        <f t="shared" si="0"/>
        <v>41535</v>
      </c>
      <c r="D30" s="35">
        <f t="shared" si="1"/>
        <v>3</v>
      </c>
      <c r="E30" s="45"/>
      <c r="F30" s="45"/>
      <c r="G30" s="45"/>
      <c r="H30" s="46"/>
      <c r="I30" s="54">
        <f t="shared" si="2"/>
        <v>0</v>
      </c>
      <c r="J30" s="19"/>
      <c r="L30" s="81"/>
      <c r="M30" s="82"/>
      <c r="N30" s="82"/>
      <c r="O30" s="83"/>
      <c r="Q30" s="64"/>
      <c r="R30" s="45"/>
      <c r="S30" s="45"/>
      <c r="T30" s="65"/>
      <c r="U30" s="54">
        <f t="shared" si="3"/>
        <v>0</v>
      </c>
    </row>
    <row r="31" spans="2:21" x14ac:dyDescent="0.3">
      <c r="B31" s="18"/>
      <c r="C31" s="38">
        <f t="shared" si="0"/>
        <v>41536</v>
      </c>
      <c r="D31" s="35">
        <f t="shared" si="1"/>
        <v>4</v>
      </c>
      <c r="E31" s="45"/>
      <c r="F31" s="45"/>
      <c r="G31" s="45"/>
      <c r="H31" s="46"/>
      <c r="I31" s="54">
        <f t="shared" si="2"/>
        <v>0</v>
      </c>
      <c r="J31" s="19"/>
      <c r="L31" s="81"/>
      <c r="M31" s="82"/>
      <c r="N31" s="82"/>
      <c r="O31" s="83"/>
      <c r="Q31" s="64"/>
      <c r="R31" s="45"/>
      <c r="S31" s="45"/>
      <c r="T31" s="65"/>
      <c r="U31" s="54">
        <f t="shared" si="3"/>
        <v>0</v>
      </c>
    </row>
    <row r="32" spans="2:21" x14ac:dyDescent="0.3">
      <c r="B32" s="18"/>
      <c r="C32" s="38">
        <f t="shared" si="0"/>
        <v>41537</v>
      </c>
      <c r="D32" s="35">
        <f t="shared" si="1"/>
        <v>5</v>
      </c>
      <c r="E32" s="45"/>
      <c r="F32" s="45"/>
      <c r="G32" s="45"/>
      <c r="H32" s="46"/>
      <c r="I32" s="54">
        <f t="shared" si="2"/>
        <v>0</v>
      </c>
      <c r="J32" s="19"/>
      <c r="L32" s="81"/>
      <c r="M32" s="82"/>
      <c r="N32" s="82"/>
      <c r="O32" s="83"/>
      <c r="Q32" s="64"/>
      <c r="R32" s="45"/>
      <c r="S32" s="45"/>
      <c r="T32" s="65"/>
      <c r="U32" s="54">
        <f t="shared" si="3"/>
        <v>0</v>
      </c>
    </row>
    <row r="33" spans="2:21" x14ac:dyDescent="0.3">
      <c r="B33" s="18"/>
      <c r="C33" s="38">
        <f t="shared" si="0"/>
        <v>41538</v>
      </c>
      <c r="D33" s="35">
        <f t="shared" si="1"/>
        <v>6</v>
      </c>
      <c r="E33" s="45"/>
      <c r="F33" s="45"/>
      <c r="G33" s="45"/>
      <c r="H33" s="46"/>
      <c r="I33" s="54">
        <f t="shared" si="2"/>
        <v>0</v>
      </c>
      <c r="J33" s="19"/>
      <c r="L33" s="81"/>
      <c r="M33" s="82"/>
      <c r="N33" s="82"/>
      <c r="O33" s="83"/>
      <c r="Q33" s="64"/>
      <c r="R33" s="45"/>
      <c r="S33" s="45"/>
      <c r="T33" s="65"/>
      <c r="U33" s="54">
        <f t="shared" si="3"/>
        <v>0</v>
      </c>
    </row>
    <row r="34" spans="2:21" x14ac:dyDescent="0.3">
      <c r="B34" s="18"/>
      <c r="C34" s="38">
        <f t="shared" si="0"/>
        <v>41539</v>
      </c>
      <c r="D34" s="35">
        <f t="shared" si="1"/>
        <v>7</v>
      </c>
      <c r="E34" s="45"/>
      <c r="F34" s="45"/>
      <c r="G34" s="45"/>
      <c r="H34" s="46"/>
      <c r="I34" s="54">
        <f t="shared" si="2"/>
        <v>0</v>
      </c>
      <c r="J34" s="19"/>
      <c r="L34" s="81"/>
      <c r="M34" s="82"/>
      <c r="N34" s="82"/>
      <c r="O34" s="83"/>
      <c r="Q34" s="64"/>
      <c r="R34" s="45"/>
      <c r="S34" s="45"/>
      <c r="T34" s="65"/>
      <c r="U34" s="54">
        <f t="shared" si="3"/>
        <v>0</v>
      </c>
    </row>
    <row r="35" spans="2:21" x14ac:dyDescent="0.3">
      <c r="B35" s="18"/>
      <c r="C35" s="38">
        <f t="shared" si="0"/>
        <v>41540</v>
      </c>
      <c r="D35" s="35">
        <f t="shared" si="1"/>
        <v>1</v>
      </c>
      <c r="E35" s="45"/>
      <c r="F35" s="45"/>
      <c r="G35" s="45"/>
      <c r="H35" s="46"/>
      <c r="I35" s="54" t="str">
        <f t="shared" si="2"/>
        <v/>
      </c>
      <c r="J35" s="19"/>
      <c r="L35" s="81"/>
      <c r="M35" s="82"/>
      <c r="N35" s="82"/>
      <c r="O35" s="83"/>
      <c r="Q35" s="64"/>
      <c r="R35" s="45"/>
      <c r="S35" s="45"/>
      <c r="T35" s="65"/>
      <c r="U35" s="54" t="str">
        <f t="shared" si="3"/>
        <v/>
      </c>
    </row>
    <row r="36" spans="2:21" x14ac:dyDescent="0.3">
      <c r="B36" s="18"/>
      <c r="C36" s="38">
        <f t="shared" si="0"/>
        <v>41541</v>
      </c>
      <c r="D36" s="35">
        <f t="shared" si="1"/>
        <v>2</v>
      </c>
      <c r="E36" s="45"/>
      <c r="F36" s="45"/>
      <c r="G36" s="45"/>
      <c r="H36" s="46"/>
      <c r="I36" s="54">
        <f t="shared" si="2"/>
        <v>0</v>
      </c>
      <c r="J36" s="19"/>
      <c r="L36" s="81"/>
      <c r="M36" s="82"/>
      <c r="N36" s="82"/>
      <c r="O36" s="83"/>
      <c r="Q36" s="64"/>
      <c r="R36" s="45"/>
      <c r="S36" s="45"/>
      <c r="T36" s="65"/>
      <c r="U36" s="54">
        <f t="shared" si="3"/>
        <v>0</v>
      </c>
    </row>
    <row r="37" spans="2:21" x14ac:dyDescent="0.3">
      <c r="B37" s="18"/>
      <c r="C37" s="38">
        <f t="shared" si="0"/>
        <v>41542</v>
      </c>
      <c r="D37" s="35">
        <f t="shared" si="1"/>
        <v>3</v>
      </c>
      <c r="E37" s="45"/>
      <c r="F37" s="45"/>
      <c r="G37" s="45"/>
      <c r="H37" s="46"/>
      <c r="I37" s="54">
        <f t="shared" si="2"/>
        <v>0</v>
      </c>
      <c r="J37" s="19"/>
      <c r="L37" s="81"/>
      <c r="M37" s="82"/>
      <c r="N37" s="82"/>
      <c r="O37" s="83"/>
      <c r="Q37" s="64"/>
      <c r="R37" s="45"/>
      <c r="S37" s="45"/>
      <c r="T37" s="65"/>
      <c r="U37" s="54">
        <f t="shared" si="3"/>
        <v>0</v>
      </c>
    </row>
    <row r="38" spans="2:21" x14ac:dyDescent="0.3">
      <c r="B38" s="18"/>
      <c r="C38" s="38">
        <f t="shared" si="0"/>
        <v>41543</v>
      </c>
      <c r="D38" s="35">
        <f t="shared" si="1"/>
        <v>4</v>
      </c>
      <c r="E38" s="45"/>
      <c r="F38" s="45"/>
      <c r="G38" s="45"/>
      <c r="H38" s="46"/>
      <c r="I38" s="54">
        <f t="shared" si="2"/>
        <v>0</v>
      </c>
      <c r="J38" s="19"/>
      <c r="L38" s="81"/>
      <c r="M38" s="82"/>
      <c r="N38" s="82"/>
      <c r="O38" s="83"/>
      <c r="Q38" s="64"/>
      <c r="R38" s="45"/>
      <c r="S38" s="45"/>
      <c r="T38" s="65"/>
      <c r="U38" s="54">
        <f t="shared" si="3"/>
        <v>0</v>
      </c>
    </row>
    <row r="39" spans="2:21" x14ac:dyDescent="0.3">
      <c r="B39" s="18"/>
      <c r="C39" s="38">
        <f t="shared" si="0"/>
        <v>41544</v>
      </c>
      <c r="D39" s="35">
        <f t="shared" si="1"/>
        <v>5</v>
      </c>
      <c r="E39" s="45"/>
      <c r="F39" s="45"/>
      <c r="G39" s="45"/>
      <c r="H39" s="46"/>
      <c r="I39" s="54">
        <f t="shared" si="2"/>
        <v>0</v>
      </c>
      <c r="J39" s="19"/>
      <c r="L39" s="81"/>
      <c r="M39" s="82"/>
      <c r="N39" s="82"/>
      <c r="O39" s="83"/>
      <c r="Q39" s="64"/>
      <c r="R39" s="45"/>
      <c r="S39" s="45"/>
      <c r="T39" s="65"/>
      <c r="U39" s="54">
        <f t="shared" si="3"/>
        <v>0</v>
      </c>
    </row>
    <row r="40" spans="2:21" x14ac:dyDescent="0.3">
      <c r="B40" s="18"/>
      <c r="C40" s="38">
        <f t="shared" ref="C40:C41" si="4">IF(MONTH(DATE($C$6,$D$9,ROW(AC29)))&lt;&gt;$D$9,"",DATE($C$6,$D$9,ROW(AC29)))</f>
        <v>41545</v>
      </c>
      <c r="D40" s="35">
        <f t="shared" ref="D40:D41" si="5">IFERROR(WEEKDAY(C40),"")</f>
        <v>6</v>
      </c>
      <c r="E40" s="45"/>
      <c r="F40" s="45"/>
      <c r="G40" s="45"/>
      <c r="H40" s="46"/>
      <c r="I40" s="54">
        <f t="shared" ref="I40:I41" si="6">IF(AND(E40="",H40="",OR(D40=1,D40="")),"",IF(AND(E40="",H40=""),0,IF(AND(E40&lt;&gt;"",H40&lt;&gt;"",F40&lt;&gt;"",G40&lt;&gt;""),(H40-$G$6)-(E40-$F$6)-(G40-$G$9)-(F40-$F$9),IF(AND(E40&lt;&gt;"",H40&lt;&gt;"",F40="",G40=""),(H40-$G$6)-(E40-$F$6),""))))</f>
        <v>0</v>
      </c>
      <c r="J40" s="19"/>
      <c r="L40" s="81"/>
      <c r="M40" s="82"/>
      <c r="N40" s="82"/>
      <c r="O40" s="83"/>
      <c r="Q40" s="64"/>
      <c r="R40" s="45"/>
      <c r="S40" s="45"/>
      <c r="T40" s="65"/>
      <c r="U40" s="54">
        <f>IF(AND(Q40="",T40="",OR(D40=1,D40="")),"",IF(AND(Q40="",T40=""),0,IF(AND(Q40&lt;&gt;"",T40&lt;&gt;"",R40&lt;&gt;"",S40&lt;&gt;""),(T40-$G$6)-(Q40-$F$6)-(S40-$G$9)-(R40-$F$9),IF(AND(Q40&lt;&gt;"",T40&lt;&gt;"",R40="",S40=""),(T40-$G$6)-(Q40-$F$6),""))))</f>
        <v>0</v>
      </c>
    </row>
    <row r="41" spans="2:21" x14ac:dyDescent="0.3">
      <c r="B41" s="18"/>
      <c r="C41" s="38">
        <f t="shared" si="4"/>
        <v>41546</v>
      </c>
      <c r="D41" s="35">
        <f t="shared" si="5"/>
        <v>7</v>
      </c>
      <c r="E41" s="45"/>
      <c r="F41" s="45"/>
      <c r="G41" s="45"/>
      <c r="H41" s="46"/>
      <c r="I41" s="54">
        <f t="shared" si="6"/>
        <v>0</v>
      </c>
      <c r="J41" s="19"/>
      <c r="L41" s="81"/>
      <c r="M41" s="82"/>
      <c r="N41" s="82"/>
      <c r="O41" s="83"/>
      <c r="Q41" s="64"/>
      <c r="R41" s="45"/>
      <c r="S41" s="45"/>
      <c r="T41" s="65"/>
      <c r="U41" s="54">
        <f t="shared" ref="U41:U42" si="7">IF(AND(Q41="",T41="",OR(D41=1,D41="")),"",IF(AND(Q41="",T41=""),0,IF(AND(Q41&lt;&gt;"",T41&lt;&gt;"",R41&lt;&gt;"",S41&lt;&gt;""),(T41-$G$6)-(Q41-$F$6)-(S41-$G$9)-(R41-$F$9),IF(AND(Q41&lt;&gt;"",T41&lt;&gt;"",R41="",S41=""),(T41-$G$6)-(Q41-$F$6),""))))</f>
        <v>0</v>
      </c>
    </row>
    <row r="42" spans="2:21" ht="15" thickBot="1" x14ac:dyDescent="0.35">
      <c r="B42" s="18"/>
      <c r="C42" s="39" t="str">
        <f>IF(MONTH(DATE($C$6,$D$9,ROW(AC31)))&lt;&gt;$D$9,"",DATE($C$6,$D$9,ROW(AC31)))</f>
        <v/>
      </c>
      <c r="D42" s="36" t="str">
        <f>IFERROR(WEEKDAY(C42),"")</f>
        <v/>
      </c>
      <c r="E42" s="47"/>
      <c r="F42" s="47"/>
      <c r="G42" s="47"/>
      <c r="H42" s="48"/>
      <c r="I42" s="49" t="str">
        <f>IF(AND(E42="",H42="",OR(D42=1,D42="")),"",IF(AND(E42="",H42=""),0,IF(AND(E42&lt;&gt;"",H42&lt;&gt;"",F42&lt;&gt;"",G42&lt;&gt;""),(H42-$G$6)-(E42-$F$6)-(G42-$G$9)-(F42-$F$9),IF(AND(E42&lt;&gt;"",H42&lt;&gt;"",F42="",G42=""),(H42-$G$6)-(E42-$F$6),""))))</f>
        <v/>
      </c>
      <c r="J42" s="19"/>
      <c r="L42" s="78"/>
      <c r="M42" s="79"/>
      <c r="N42" s="79"/>
      <c r="O42" s="80"/>
      <c r="Q42" s="66"/>
      <c r="R42" s="47"/>
      <c r="S42" s="47"/>
      <c r="T42" s="67"/>
      <c r="U42" s="49" t="str">
        <f t="shared" si="7"/>
        <v/>
      </c>
    </row>
    <row r="43" spans="2:21" ht="5.0999999999999996" customHeight="1" thickBot="1" x14ac:dyDescent="0.35">
      <c r="B43" s="18"/>
      <c r="C43" s="22"/>
      <c r="D43" s="23"/>
      <c r="E43" s="24"/>
      <c r="F43" s="24"/>
      <c r="G43" s="27"/>
      <c r="H43" s="26"/>
      <c r="I43" s="28"/>
      <c r="J43" s="19"/>
    </row>
    <row r="44" spans="2:21" ht="15" thickBot="1" x14ac:dyDescent="0.35">
      <c r="B44" s="18"/>
      <c r="C44" s="22"/>
      <c r="D44" s="23"/>
      <c r="E44" s="24"/>
      <c r="F44" s="20"/>
      <c r="G44" s="20"/>
      <c r="H44" s="1" t="s">
        <v>10</v>
      </c>
      <c r="I44" s="2">
        <f>SUM(I12:I42,U44)</f>
        <v>8.333333333333337E-2</v>
      </c>
      <c r="J44" s="19"/>
      <c r="Q44" s="96" t="s">
        <v>26</v>
      </c>
      <c r="R44" s="97"/>
      <c r="S44" s="97"/>
      <c r="T44" s="98"/>
      <c r="U44" s="71">
        <f>SUM(U12:U42)</f>
        <v>8.333333333333337E-2</v>
      </c>
    </row>
    <row r="45" spans="2:21" ht="5.0999999999999996" customHeight="1" thickBot="1" x14ac:dyDescent="0.35">
      <c r="B45" s="18"/>
      <c r="C45" s="22"/>
      <c r="D45" s="23"/>
      <c r="E45" s="24"/>
      <c r="F45" s="20"/>
      <c r="G45" s="20"/>
      <c r="H45" s="25"/>
      <c r="I45" s="24"/>
      <c r="J45" s="19"/>
    </row>
    <row r="46" spans="2:21" ht="15" thickBot="1" x14ac:dyDescent="0.35">
      <c r="B46" s="18"/>
      <c r="C46" s="99" t="s">
        <v>12</v>
      </c>
      <c r="D46" s="100"/>
      <c r="E46" s="100"/>
      <c r="F46" s="100"/>
      <c r="G46" s="100"/>
      <c r="H46" s="101"/>
      <c r="I46" s="33">
        <f>I6+I44</f>
        <v>0.31319444444444433</v>
      </c>
      <c r="J46" s="19"/>
    </row>
    <row r="47" spans="2:21" ht="5.0999999999999996" customHeight="1" thickBot="1" x14ac:dyDescent="0.35">
      <c r="B47" s="31"/>
      <c r="C47" s="29"/>
      <c r="D47" s="29"/>
      <c r="E47" s="29"/>
      <c r="F47" s="29"/>
      <c r="G47" s="29"/>
      <c r="H47" s="29"/>
      <c r="I47" s="30"/>
      <c r="J47" s="32"/>
    </row>
  </sheetData>
  <sheetProtection sheet="1" objects="1" scenarios="1" selectLockedCells="1"/>
  <mergeCells count="39">
    <mergeCell ref="C46:H46"/>
    <mergeCell ref="L37:O37"/>
    <mergeCell ref="L38:O38"/>
    <mergeCell ref="L39:O39"/>
    <mergeCell ref="L40:O40"/>
    <mergeCell ref="L41:O41"/>
    <mergeCell ref="L42:O42"/>
    <mergeCell ref="L20:O20"/>
    <mergeCell ref="L21:O21"/>
    <mergeCell ref="L22:O22"/>
    <mergeCell ref="L23:O23"/>
    <mergeCell ref="L36:O36"/>
    <mergeCell ref="L25:O25"/>
    <mergeCell ref="L26:O26"/>
    <mergeCell ref="L27:O27"/>
    <mergeCell ref="L28:O28"/>
    <mergeCell ref="L29:O29"/>
    <mergeCell ref="L30:O30"/>
    <mergeCell ref="L31:O31"/>
    <mergeCell ref="L32:O32"/>
    <mergeCell ref="L33:O33"/>
    <mergeCell ref="L34:O34"/>
    <mergeCell ref="L35:O35"/>
    <mergeCell ref="L12:O12"/>
    <mergeCell ref="Q9:U9"/>
    <mergeCell ref="Q44:T44"/>
    <mergeCell ref="E3:H3"/>
    <mergeCell ref="F5:G5"/>
    <mergeCell ref="I6:I9"/>
    <mergeCell ref="F8:G8"/>
    <mergeCell ref="L11:O11"/>
    <mergeCell ref="L24:O24"/>
    <mergeCell ref="L13:O13"/>
    <mergeCell ref="L14:O14"/>
    <mergeCell ref="L15:O15"/>
    <mergeCell ref="L16:O16"/>
    <mergeCell ref="L17:O17"/>
    <mergeCell ref="L18:O18"/>
    <mergeCell ref="L19:O19"/>
  </mergeCells>
  <conditionalFormatting sqref="U12:U42">
    <cfRule type="cellIs" dxfId="51" priority="3" operator="greaterThan">
      <formula>0.1</formula>
    </cfRule>
    <cfRule type="cellIs" dxfId="50" priority="4" operator="lessThan">
      <formula>0</formula>
    </cfRule>
  </conditionalFormatting>
  <conditionalFormatting sqref="E12:I42">
    <cfRule type="expression" dxfId="49" priority="15">
      <formula>IF(OR($D12=1,$D12=""),1,0)</formula>
    </cfRule>
  </conditionalFormatting>
  <conditionalFormatting sqref="C40:D42">
    <cfRule type="containsBlanks" dxfId="48" priority="14">
      <formula>LEN(TRIM(C40))=0</formula>
    </cfRule>
  </conditionalFormatting>
  <conditionalFormatting sqref="H44">
    <cfRule type="expression" dxfId="47" priority="13">
      <formula>IF($I$44&lt;0,1,0)</formula>
    </cfRule>
  </conditionalFormatting>
  <conditionalFormatting sqref="I44">
    <cfRule type="cellIs" dxfId="46" priority="12" operator="lessThan">
      <formula>0</formula>
    </cfRule>
  </conditionalFormatting>
  <conditionalFormatting sqref="I46">
    <cfRule type="cellIs" dxfId="45" priority="11" operator="lessThan">
      <formula>0</formula>
    </cfRule>
  </conditionalFormatting>
  <conditionalFormatting sqref="I12:I42">
    <cfRule type="cellIs" dxfId="44" priority="7" operator="greaterThan">
      <formula>0.1</formula>
    </cfRule>
    <cfRule type="cellIs" dxfId="43" priority="8" operator="lessThan">
      <formula>0</formula>
    </cfRule>
  </conditionalFormatting>
  <conditionalFormatting sqref="Q12:T42">
    <cfRule type="expression" dxfId="42" priority="6">
      <formula>IF(OR($D12=1,$D12=""),1,0)</formula>
    </cfRule>
  </conditionalFormatting>
  <conditionalFormatting sqref="U12:U42">
    <cfRule type="expression" dxfId="41" priority="5">
      <formula>IF(OR($D12=1,$D12=""),1,0)</formula>
    </cfRule>
  </conditionalFormatting>
  <conditionalFormatting sqref="I5">
    <cfRule type="expression" dxfId="40" priority="2">
      <formula>IF($I$6&lt;0,1,0)</formula>
    </cfRule>
  </conditionalFormatting>
  <conditionalFormatting sqref="I6:I9">
    <cfRule type="cellIs" dxfId="39" priority="1" operator="lessThan">
      <formula>0</formula>
    </cfRule>
  </conditionalFormatting>
  <dataValidations count="1">
    <dataValidation type="list" allowBlank="1" showInputMessage="1" showErrorMessage="1" sqref="C9">
      <formula1>"Janeiro,Fevereiro,Março,Abril,Maio,Junho,Julho,Agosto,Setembro,Outubro,Novembro,Dezembro"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Marinho</dc:creator>
  <cp:lastModifiedBy>DIEGO</cp:lastModifiedBy>
  <dcterms:created xsi:type="dcterms:W3CDTF">2017-08-04T03:31:39Z</dcterms:created>
  <dcterms:modified xsi:type="dcterms:W3CDTF">2017-09-22T20:53:38Z</dcterms:modified>
</cp:coreProperties>
</file>