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firstSheet="1" activeTab="2"/>
  </bookViews>
  <sheets>
    <sheet name="CONTROLE GERAL" sheetId="4" state="hidden" r:id="rId1"/>
    <sheet name="CONTROLE INDIVIDUAL" sheetId="1" r:id="rId2"/>
    <sheet name="ENTREGAS" sheetId="2" r:id="rId3"/>
  </sheets>
  <definedNames>
    <definedName name="_xlnm._FilterDatabase" localSheetId="2" hidden="1">ENTREGAS!$A$1:$E$1</definedName>
    <definedName name="DATA">ENTREGAS!$A:$A</definedName>
    <definedName name="DUPLA">ENTREGAS!$D:$D</definedName>
    <definedName name="FALTA">ENTREGAS!$E:$E</definedName>
    <definedName name="INDIVIDUAL">ENTREGAS!$C:$C</definedName>
    <definedName name="lista_moto">'CONTROLE GERAL'!$A$4:$A$1048576</definedName>
    <definedName name="meses">'CONTROLE INDIVIDUAL'!$L$8:$L$19</definedName>
    <definedName name="MOTOBOY">ENTREGAS!$B:$B</definedName>
  </definedNames>
  <calcPr calcId="145621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4" i="4"/>
  <c r="H4" i="4" l="1"/>
  <c r="H20" i="4"/>
  <c r="G20" i="4"/>
  <c r="G19" i="4"/>
  <c r="H19" i="4" s="1"/>
  <c r="H18" i="4"/>
  <c r="G18" i="4"/>
  <c r="G17" i="4"/>
  <c r="H17" i="4" s="1"/>
  <c r="H16" i="4"/>
  <c r="G16" i="4"/>
  <c r="G15" i="4"/>
  <c r="H15" i="4" s="1"/>
  <c r="H14" i="4"/>
  <c r="G14" i="4"/>
  <c r="G13" i="4"/>
  <c r="H13" i="4" s="1"/>
  <c r="H12" i="4"/>
  <c r="G12" i="4"/>
  <c r="G11" i="4"/>
  <c r="H11" i="4" s="1"/>
  <c r="H10" i="4"/>
  <c r="G10" i="4"/>
  <c r="G9" i="4"/>
  <c r="H9" i="4" s="1"/>
  <c r="H8" i="4"/>
  <c r="G8" i="4"/>
  <c r="G7" i="4"/>
  <c r="H7" i="4" s="1"/>
  <c r="H6" i="4"/>
  <c r="G6" i="4"/>
  <c r="G5" i="4"/>
  <c r="H5" i="4" s="1"/>
  <c r="G4" i="4"/>
  <c r="H21" i="4" l="1"/>
  <c r="K12" i="1"/>
  <c r="M7" i="1"/>
  <c r="A5" i="1"/>
  <c r="A6" i="1" s="1"/>
  <c r="I6" i="1" s="1"/>
  <c r="I5" i="1" l="1"/>
  <c r="B5" i="1"/>
  <c r="D5" i="1" s="1"/>
  <c r="C5" i="1"/>
  <c r="A7" i="1"/>
  <c r="I7" i="1" s="1"/>
  <c r="B6" i="1"/>
  <c r="C6" i="1"/>
  <c r="K13" i="1" l="1"/>
  <c r="D6" i="1"/>
  <c r="C7" i="1"/>
  <c r="A8" i="1"/>
  <c r="I8" i="1" s="1"/>
  <c r="B7" i="1"/>
  <c r="C8" i="1" l="1"/>
  <c r="B8" i="1"/>
  <c r="A9" i="1"/>
  <c r="I9" i="1" s="1"/>
  <c r="K14" i="1"/>
  <c r="D7" i="1"/>
  <c r="C9" i="1" l="1"/>
  <c r="B9" i="1"/>
  <c r="A10" i="1"/>
  <c r="I10" i="1" s="1"/>
  <c r="K15" i="1"/>
  <c r="D8" i="1"/>
  <c r="K16" i="1" l="1"/>
  <c r="D9" i="1"/>
  <c r="C10" i="1"/>
  <c r="B10" i="1"/>
  <c r="A11" i="1"/>
  <c r="I11" i="1" s="1"/>
  <c r="C11" i="1" l="1"/>
  <c r="B11" i="1"/>
  <c r="A12" i="1"/>
  <c r="I12" i="1" s="1"/>
  <c r="D10" i="1"/>
  <c r="K17" i="1"/>
  <c r="C12" i="1" l="1"/>
  <c r="A13" i="1"/>
  <c r="I13" i="1" s="1"/>
  <c r="B12" i="1"/>
  <c r="D11" i="1"/>
  <c r="K18" i="1"/>
  <c r="C13" i="1" l="1"/>
  <c r="A14" i="1"/>
  <c r="I14" i="1" s="1"/>
  <c r="B13" i="1"/>
  <c r="K19" i="1"/>
  <c r="D12" i="1"/>
  <c r="K20" i="1" l="1"/>
  <c r="D13" i="1"/>
  <c r="C14" i="1"/>
  <c r="A15" i="1"/>
  <c r="I15" i="1" s="1"/>
  <c r="B14" i="1"/>
  <c r="A16" i="1" l="1"/>
  <c r="I16" i="1" s="1"/>
  <c r="B15" i="1"/>
  <c r="C15" i="1"/>
  <c r="K21" i="1"/>
  <c r="D14" i="1"/>
  <c r="K22" i="1" l="1"/>
  <c r="D15" i="1"/>
  <c r="C16" i="1"/>
  <c r="A17" i="1"/>
  <c r="I17" i="1" s="1"/>
  <c r="B16" i="1"/>
  <c r="C17" i="1" l="1"/>
  <c r="A18" i="1"/>
  <c r="I18" i="1" s="1"/>
  <c r="B17" i="1"/>
  <c r="K23" i="1"/>
  <c r="D16" i="1"/>
  <c r="C18" i="1" l="1"/>
  <c r="A19" i="1"/>
  <c r="I19" i="1" s="1"/>
  <c r="B18" i="1"/>
  <c r="K24" i="1"/>
  <c r="D17" i="1"/>
  <c r="K25" i="1" l="1"/>
  <c r="D18" i="1"/>
  <c r="A20" i="1"/>
  <c r="I20" i="1" s="1"/>
  <c r="B19" i="1"/>
  <c r="C19" i="1"/>
  <c r="K26" i="1" l="1"/>
  <c r="D19" i="1"/>
  <c r="C20" i="1"/>
  <c r="A21" i="1"/>
  <c r="I21" i="1" s="1"/>
  <c r="B20" i="1"/>
  <c r="D20" i="1" s="1"/>
  <c r="C21" i="1" l="1"/>
  <c r="A22" i="1"/>
  <c r="I22" i="1" s="1"/>
  <c r="B21" i="1"/>
  <c r="D21" i="1" s="1"/>
  <c r="C22" i="1" l="1"/>
  <c r="A23" i="1"/>
  <c r="I23" i="1" s="1"/>
  <c r="B22" i="1"/>
  <c r="D22" i="1" s="1"/>
  <c r="A24" i="1" l="1"/>
  <c r="I24" i="1" s="1"/>
  <c r="B23" i="1"/>
  <c r="D23" i="1" s="1"/>
  <c r="C23" i="1"/>
  <c r="C24" i="1" l="1"/>
  <c r="A25" i="1"/>
  <c r="I25" i="1" s="1"/>
  <c r="B24" i="1"/>
  <c r="D24" i="1" s="1"/>
  <c r="C25" i="1" l="1"/>
  <c r="A26" i="1"/>
  <c r="I26" i="1" s="1"/>
  <c r="B25" i="1"/>
  <c r="D25" i="1" s="1"/>
  <c r="C26" i="1" l="1"/>
  <c r="A27" i="1"/>
  <c r="I27" i="1" s="1"/>
  <c r="B26" i="1"/>
  <c r="D26" i="1" s="1"/>
  <c r="B27" i="1" l="1"/>
  <c r="D27" i="1" s="1"/>
  <c r="A28" i="1"/>
  <c r="I28" i="1" s="1"/>
  <c r="C27" i="1"/>
  <c r="B28" i="1" l="1"/>
  <c r="D28" i="1" s="1"/>
  <c r="A29" i="1"/>
  <c r="I29" i="1" s="1"/>
  <c r="C28" i="1"/>
  <c r="B29" i="1" l="1"/>
  <c r="D29" i="1" s="1"/>
  <c r="A30" i="1"/>
  <c r="I30" i="1" s="1"/>
  <c r="C29" i="1"/>
  <c r="B30" i="1" l="1"/>
  <c r="D30" i="1" s="1"/>
  <c r="A31" i="1"/>
  <c r="I31" i="1" s="1"/>
  <c r="C30" i="1"/>
  <c r="B31" i="1" l="1"/>
  <c r="D31" i="1" s="1"/>
  <c r="A32" i="1"/>
  <c r="I32" i="1" s="1"/>
  <c r="M6" i="1" s="1"/>
  <c r="L3" i="1" s="1"/>
  <c r="B38" i="1" s="1"/>
  <c r="C31" i="1"/>
  <c r="B32" i="1" l="1"/>
  <c r="A33" i="1"/>
  <c r="I33" i="1" s="1"/>
  <c r="C32" i="1"/>
  <c r="H3" i="1" s="1"/>
  <c r="K3" i="1" s="1"/>
  <c r="B33" i="1" l="1"/>
  <c r="D33" i="1" s="1"/>
  <c r="A34" i="1"/>
  <c r="I34" i="1" s="1"/>
  <c r="C33" i="1"/>
  <c r="D32" i="1"/>
  <c r="G3" i="1"/>
  <c r="J3" i="1" s="1"/>
  <c r="B34" i="1" l="1"/>
  <c r="D34" i="1" s="1"/>
  <c r="A35" i="1"/>
  <c r="I35" i="1" s="1"/>
  <c r="C34" i="1"/>
  <c r="B35" i="1" l="1"/>
  <c r="D35" i="1" s="1"/>
  <c r="E3" i="1" s="1"/>
  <c r="C35" i="1"/>
  <c r="I3" i="1" l="1"/>
  <c r="B37" i="1" s="1"/>
  <c r="F3" i="1"/>
</calcChain>
</file>

<file path=xl/sharedStrings.xml><?xml version="1.0" encoding="utf-8"?>
<sst xmlns="http://schemas.openxmlformats.org/spreadsheetml/2006/main" count="170" uniqueCount="97">
  <si>
    <t>CONTROLE DE KM - MOTOBOYS</t>
  </si>
  <si>
    <t>Mês:</t>
  </si>
  <si>
    <t>Total KM</t>
  </si>
  <si>
    <t>KM 0,10</t>
  </si>
  <si>
    <t>KM 0,20 (20 KM)</t>
  </si>
  <si>
    <t>KM 0,20 (30 KM)</t>
  </si>
  <si>
    <t>Ajuda de Custo</t>
  </si>
  <si>
    <t>Nome:</t>
  </si>
  <si>
    <t>Data</t>
  </si>
  <si>
    <t>1 Entrega</t>
  </si>
  <si>
    <t>2 Entregas</t>
  </si>
  <si>
    <t>VT</t>
  </si>
  <si>
    <t>OBSERVAÇÕES</t>
  </si>
  <si>
    <t>Faltas (Ajuda de Custo)</t>
  </si>
  <si>
    <t>Total</t>
  </si>
  <si>
    <t>/</t>
  </si>
  <si>
    <t xml:space="preserve">Total Ajuda de Custo: </t>
  </si>
  <si>
    <t>Faltas</t>
  </si>
  <si>
    <t>Ajuda de Custo dia</t>
  </si>
  <si>
    <t>Janeiro</t>
  </si>
  <si>
    <t>Fevereiro</t>
  </si>
  <si>
    <t>Março</t>
  </si>
  <si>
    <t>Abril</t>
  </si>
  <si>
    <t>Maio</t>
  </si>
  <si>
    <t xml:space="preserve"> </t>
  </si>
  <si>
    <t>Junho</t>
  </si>
  <si>
    <t>Julho</t>
  </si>
  <si>
    <t>Agosto</t>
  </si>
  <si>
    <t>Setembro</t>
  </si>
  <si>
    <t>Outubro</t>
  </si>
  <si>
    <t>Novembro</t>
  </si>
  <si>
    <t>Dezembro</t>
  </si>
  <si>
    <t>Motoboy:</t>
  </si>
  <si>
    <t>KM Total:</t>
  </si>
  <si>
    <t>Ajuda de Custo:</t>
  </si>
  <si>
    <t>Motoboy</t>
  </si>
  <si>
    <t>Individual</t>
  </si>
  <si>
    <t>Dupla</t>
  </si>
  <si>
    <t>Falta</t>
  </si>
  <si>
    <t>Marcelo de Oliveira</t>
  </si>
  <si>
    <t>Jorge Augusto Pimenta</t>
  </si>
  <si>
    <t>Marcelo Henrique Cereser</t>
  </si>
  <si>
    <t>Samuel Nogueira dos Santos</t>
  </si>
  <si>
    <t>Raphael Girardi Floriano</t>
  </si>
  <si>
    <t>Fabiano Duarte Pereira</t>
  </si>
  <si>
    <t>Marcelo Antônio Beloto</t>
  </si>
  <si>
    <t>Thiago Pereira Carvalho</t>
  </si>
  <si>
    <t>Adriano Rodrigo Silva</t>
  </si>
  <si>
    <t>Willian Brayan Santana Silva</t>
  </si>
  <si>
    <t>Jader Henrique Gomes</t>
  </si>
  <si>
    <t>Érigon  de Abreu Nunes Cardoso</t>
  </si>
  <si>
    <t xml:space="preserve">Edson Nacimento Batista </t>
  </si>
  <si>
    <t>Daniel Felipe da Silva</t>
  </si>
  <si>
    <t>Tiago Henrique</t>
  </si>
  <si>
    <t>Nome do Funcionário</t>
  </si>
  <si>
    <t>Admissão</t>
  </si>
  <si>
    <t>Conta</t>
  </si>
  <si>
    <t>52-3</t>
  </si>
  <si>
    <t>89390-0</t>
  </si>
  <si>
    <t>0990-3</t>
  </si>
  <si>
    <t>69188-7</t>
  </si>
  <si>
    <t>4257-9</t>
  </si>
  <si>
    <t>15652-3</t>
  </si>
  <si>
    <t>1227-0</t>
  </si>
  <si>
    <t>51156-0</t>
  </si>
  <si>
    <t>7018-1</t>
  </si>
  <si>
    <t>7360-1</t>
  </si>
  <si>
    <t>4260-9</t>
  </si>
  <si>
    <t>18218-4</t>
  </si>
  <si>
    <t>88844-3</t>
  </si>
  <si>
    <t>Magbis Abner da Silva</t>
  </si>
  <si>
    <t>NÃO TEM CONTA</t>
  </si>
  <si>
    <t>4038-X</t>
  </si>
  <si>
    <t>17587-0</t>
  </si>
  <si>
    <t>0811-7</t>
  </si>
  <si>
    <t>15844-5</t>
  </si>
  <si>
    <t>Marcelo Lourenço</t>
  </si>
  <si>
    <t>2857-6</t>
  </si>
  <si>
    <t>36566-1</t>
  </si>
  <si>
    <t>32108-7</t>
  </si>
  <si>
    <t>1849-X</t>
  </si>
  <si>
    <t>49192-6</t>
  </si>
  <si>
    <t>4256-0</t>
  </si>
  <si>
    <t>15860-7</t>
  </si>
  <si>
    <t>87634-8</t>
  </si>
  <si>
    <t>DIAS P/ DIREITO</t>
  </si>
  <si>
    <t>Entrega Mensal 0,20</t>
  </si>
  <si>
    <t>Aluguel Mensal</t>
  </si>
  <si>
    <t>Ausências/Moto Empresa ref. Novembro/2014</t>
  </si>
  <si>
    <t>Total à Pagar</t>
  </si>
  <si>
    <t>Agencia</t>
  </si>
  <si>
    <t>Dezembro 2014</t>
  </si>
  <si>
    <t>Dezembro- 2014</t>
  </si>
  <si>
    <t>TOTAL À PAGAR</t>
  </si>
  <si>
    <t>TURNO 1</t>
  </si>
  <si>
    <t>TURNO 2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</si>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</sst>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3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theme="3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3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/>
      <right style="medium">
        <color theme="1"/>
      </right>
      <top style="medium">
        <color indexed="64"/>
      </top>
      <bottom style="medium">
        <color theme="3"/>
      </bottom>
      <diagonal/>
    </border>
    <border>
      <left style="medium">
        <color theme="1"/>
      </left>
      <right/>
      <top style="medium">
        <color indexed="64"/>
      </top>
      <bottom style="medium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theme="3"/>
      </top>
      <bottom style="thin">
        <color theme="0" tint="-0.24994659260841701"/>
      </bottom>
      <diagonal/>
    </border>
    <border>
      <left/>
      <right/>
      <top style="medium">
        <color theme="3"/>
      </top>
      <bottom style="thin">
        <color theme="0" tint="-0.24994659260841701"/>
      </bottom>
      <diagonal/>
    </border>
    <border>
      <left/>
      <right style="medium">
        <color theme="1"/>
      </right>
      <top style="medium">
        <color theme="3"/>
      </top>
      <bottom style="thin">
        <color theme="0" tint="-0.24994659260841701"/>
      </bottom>
      <diagonal/>
    </border>
    <border>
      <left style="medium">
        <color theme="1"/>
      </left>
      <right/>
      <top/>
      <bottom style="thin">
        <color theme="0" tint="-0.2499465926084170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theme="1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0" fillId="3" borderId="0" xfId="0" applyFill="1" applyProtection="1"/>
    <xf numFmtId="0" fontId="4" fillId="3" borderId="4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64" fontId="2" fillId="3" borderId="4" xfId="0" applyNumberFormat="1" applyFont="1" applyFill="1" applyBorder="1" applyAlignment="1" applyProtection="1">
      <alignment horizontal="center" vertical="center"/>
    </xf>
    <xf numFmtId="164" fontId="2" fillId="3" borderId="9" xfId="0" applyNumberFormat="1" applyFont="1" applyFill="1" applyBorder="1" applyAlignment="1" applyProtection="1">
      <alignment horizontal="center" vertical="center"/>
    </xf>
    <xf numFmtId="164" fontId="2" fillId="3" borderId="1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1" fontId="4" fillId="0" borderId="15" xfId="0" applyNumberFormat="1" applyFont="1" applyFill="1" applyBorder="1" applyAlignment="1" applyProtection="1">
      <alignment horizontal="center" vertical="center"/>
    </xf>
    <xf numFmtId="1" fontId="3" fillId="0" borderId="16" xfId="1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 wrapText="1"/>
    </xf>
    <xf numFmtId="1" fontId="3" fillId="0" borderId="18" xfId="0" applyNumberFormat="1" applyFont="1" applyFill="1" applyBorder="1" applyAlignment="1" applyProtection="1">
      <alignment horizontal="center" vertical="center" wrapText="1"/>
    </xf>
    <xf numFmtId="164" fontId="0" fillId="3" borderId="11" xfId="0" applyNumberFormat="1" applyFill="1" applyBorder="1" applyAlignment="1" applyProtection="1">
      <alignment horizontal="center" vertical="center"/>
    </xf>
    <xf numFmtId="164" fontId="0" fillId="3" borderId="12" xfId="0" applyNumberFormat="1" applyFill="1" applyBorder="1" applyAlignment="1" applyProtection="1">
      <alignment horizontal="center" vertical="center"/>
    </xf>
    <xf numFmtId="164" fontId="0" fillId="3" borderId="19" xfId="0" applyNumberFormat="1" applyFill="1" applyBorder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 vertical="center"/>
    </xf>
    <xf numFmtId="0" fontId="7" fillId="5" borderId="20" xfId="0" applyFont="1" applyFill="1" applyBorder="1" applyAlignment="1" applyProtection="1">
      <alignment horizontal="center" vertical="center"/>
    </xf>
    <xf numFmtId="0" fontId="7" fillId="5" borderId="21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/>
    </xf>
    <xf numFmtId="0" fontId="7" fillId="6" borderId="25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center" textRotation="90"/>
    </xf>
    <xf numFmtId="0" fontId="0" fillId="3" borderId="0" xfId="0" applyFill="1" applyAlignment="1" applyProtection="1">
      <alignment vertical="center"/>
    </xf>
    <xf numFmtId="1" fontId="0" fillId="3" borderId="0" xfId="0" applyNumberFormat="1" applyFill="1" applyAlignment="1" applyProtection="1">
      <alignment vertical="center"/>
    </xf>
    <xf numFmtId="14" fontId="0" fillId="3" borderId="27" xfId="0" applyNumberFormat="1" applyFill="1" applyBorder="1" applyAlignment="1" applyProtection="1">
      <alignment horizontal="center" vertical="center"/>
    </xf>
    <xf numFmtId="1" fontId="5" fillId="3" borderId="28" xfId="0" applyNumberFormat="1" applyFont="1" applyFill="1" applyBorder="1" applyAlignment="1" applyProtection="1">
      <alignment horizontal="center" vertical="center"/>
    </xf>
    <xf numFmtId="1" fontId="5" fillId="3" borderId="29" xfId="0" applyNumberFormat="1" applyFont="1" applyFill="1" applyBorder="1" applyAlignment="1" applyProtection="1">
      <alignment horizontal="center" vertical="center"/>
    </xf>
    <xf numFmtId="1" fontId="5" fillId="3" borderId="30" xfId="0" applyNumberFormat="1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textRotation="90"/>
      <protection locked="0"/>
    </xf>
    <xf numFmtId="0" fontId="0" fillId="3" borderId="35" xfId="0" applyFill="1" applyBorder="1" applyAlignment="1" applyProtection="1">
      <alignment textRotation="90"/>
    </xf>
    <xf numFmtId="1" fontId="0" fillId="3" borderId="0" xfId="0" applyNumberFormat="1" applyFill="1" applyProtection="1"/>
    <xf numFmtId="164" fontId="0" fillId="3" borderId="0" xfId="0" applyNumberFormat="1" applyFill="1" applyProtection="1"/>
    <xf numFmtId="0" fontId="0" fillId="3" borderId="40" xfId="0" applyFill="1" applyBorder="1" applyProtection="1"/>
    <xf numFmtId="0" fontId="0" fillId="3" borderId="41" xfId="0" applyFill="1" applyBorder="1" applyProtection="1"/>
    <xf numFmtId="0" fontId="0" fillId="3" borderId="35" xfId="0" applyFill="1" applyBorder="1" applyProtection="1"/>
    <xf numFmtId="0" fontId="9" fillId="3" borderId="42" xfId="0" applyFont="1" applyFill="1" applyBorder="1" applyAlignment="1" applyProtection="1">
      <alignment vertical="center" textRotation="90"/>
    </xf>
    <xf numFmtId="0" fontId="0" fillId="3" borderId="43" xfId="0" applyFill="1" applyBorder="1" applyProtection="1"/>
    <xf numFmtId="0" fontId="0" fillId="3" borderId="42" xfId="0" applyFill="1" applyBorder="1" applyProtection="1"/>
    <xf numFmtId="14" fontId="0" fillId="3" borderId="44" xfId="0" applyNumberFormat="1" applyFill="1" applyBorder="1" applyAlignment="1" applyProtection="1">
      <alignment horizontal="center" vertical="center"/>
    </xf>
    <xf numFmtId="0" fontId="0" fillId="3" borderId="44" xfId="0" applyFill="1" applyBorder="1" applyProtection="1"/>
    <xf numFmtId="0" fontId="0" fillId="3" borderId="48" xfId="0" applyFill="1" applyBorder="1" applyProtection="1"/>
    <xf numFmtId="0" fontId="2" fillId="3" borderId="49" xfId="0" applyFont="1" applyFill="1" applyBorder="1" applyProtection="1"/>
    <xf numFmtId="0" fontId="11" fillId="3" borderId="50" xfId="0" applyFont="1" applyFill="1" applyBorder="1" applyProtection="1"/>
    <xf numFmtId="14" fontId="10" fillId="0" borderId="51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Alignment="1">
      <alignment horizontal="left"/>
    </xf>
    <xf numFmtId="14" fontId="0" fillId="0" borderId="55" xfId="0" applyNumberFormat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55" xfId="0" applyNumberForma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1" fontId="5" fillId="3" borderId="58" xfId="0" applyNumberFormat="1" applyFont="1" applyFill="1" applyBorder="1" applyAlignment="1" applyProtection="1">
      <alignment horizontal="center" vertical="center"/>
    </xf>
    <xf numFmtId="1" fontId="5" fillId="3" borderId="59" xfId="0" applyNumberFormat="1" applyFont="1" applyFill="1" applyBorder="1" applyAlignment="1" applyProtection="1">
      <alignment horizontal="center" vertical="center"/>
    </xf>
    <xf numFmtId="1" fontId="5" fillId="3" borderId="60" xfId="0" applyNumberFormat="1" applyFont="1" applyFill="1" applyBorder="1" applyAlignment="1" applyProtection="1">
      <alignment horizontal="center" vertical="center"/>
    </xf>
    <xf numFmtId="1" fontId="0" fillId="6" borderId="34" xfId="0" applyNumberFormat="1" applyFill="1" applyBorder="1" applyAlignment="1" applyProtection="1">
      <alignment horizontal="center" vertical="center"/>
    </xf>
    <xf numFmtId="1" fontId="0" fillId="6" borderId="61" xfId="0" applyNumberFormat="1" applyFill="1" applyBorder="1" applyAlignment="1" applyProtection="1">
      <alignment horizontal="center" vertical="center"/>
    </xf>
    <xf numFmtId="44" fontId="0" fillId="0" borderId="0" xfId="1" applyFont="1"/>
    <xf numFmtId="0" fontId="14" fillId="7" borderId="40" xfId="0" applyFont="1" applyFill="1" applyBorder="1" applyAlignment="1">
      <alignment vertical="center"/>
    </xf>
    <xf numFmtId="0" fontId="14" fillId="7" borderId="40" xfId="0" applyFont="1" applyFill="1" applyBorder="1" applyAlignment="1">
      <alignment horizontal="center" vertical="center"/>
    </xf>
    <xf numFmtId="0" fontId="0" fillId="3" borderId="0" xfId="0" applyFill="1"/>
    <xf numFmtId="0" fontId="14" fillId="7" borderId="41" xfId="0" applyFont="1" applyFill="1" applyBorder="1" applyAlignment="1">
      <alignment horizontal="center" vertical="center"/>
    </xf>
    <xf numFmtId="49" fontId="14" fillId="7" borderId="41" xfId="0" applyNumberFormat="1" applyFont="1" applyFill="1" applyBorder="1" applyAlignment="1">
      <alignment horizontal="center" vertical="center"/>
    </xf>
    <xf numFmtId="49" fontId="14" fillId="7" borderId="43" xfId="0" applyNumberFormat="1" applyFont="1" applyFill="1" applyBorder="1" applyAlignment="1">
      <alignment horizontal="center" vertical="center"/>
    </xf>
    <xf numFmtId="0" fontId="0" fillId="3" borderId="62" xfId="0" applyFill="1" applyBorder="1"/>
    <xf numFmtId="14" fontId="0" fillId="3" borderId="63" xfId="0" applyNumberFormat="1" applyFill="1" applyBorder="1" applyAlignment="1">
      <alignment horizontal="center"/>
    </xf>
    <xf numFmtId="0" fontId="5" fillId="0" borderId="62" xfId="0" applyNumberFormat="1" applyFont="1" applyFill="1" applyBorder="1" applyAlignment="1">
      <alignment horizontal="center"/>
    </xf>
    <xf numFmtId="44" fontId="5" fillId="0" borderId="64" xfId="0" applyNumberFormat="1" applyFont="1" applyFill="1" applyBorder="1"/>
    <xf numFmtId="44" fontId="0" fillId="0" borderId="62" xfId="0" applyNumberFormat="1" applyFont="1" applyFill="1" applyBorder="1" applyAlignment="1">
      <alignment horizontal="center"/>
    </xf>
    <xf numFmtId="0" fontId="5" fillId="0" borderId="65" xfId="0" applyNumberFormat="1" applyFont="1" applyFill="1" applyBorder="1" applyAlignment="1">
      <alignment horizontal="center"/>
    </xf>
    <xf numFmtId="44" fontId="5" fillId="0" borderId="66" xfId="1" applyFont="1" applyFill="1" applyBorder="1" applyAlignment="1">
      <alignment horizontal="center"/>
    </xf>
    <xf numFmtId="44" fontId="14" fillId="7" borderId="67" xfId="0" applyNumberFormat="1" applyFont="1" applyFill="1" applyBorder="1"/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3" borderId="67" xfId="0" applyFill="1" applyBorder="1"/>
    <xf numFmtId="14" fontId="0" fillId="3" borderId="68" xfId="0" applyNumberFormat="1" applyFill="1" applyBorder="1" applyAlignment="1">
      <alignment horizontal="center"/>
    </xf>
    <xf numFmtId="0" fontId="5" fillId="0" borderId="67" xfId="0" applyNumberFormat="1" applyFont="1" applyFill="1" applyBorder="1" applyAlignment="1">
      <alignment horizontal="center"/>
    </xf>
    <xf numFmtId="44" fontId="5" fillId="0" borderId="69" xfId="0" applyNumberFormat="1" applyFont="1" applyFill="1" applyBorder="1"/>
    <xf numFmtId="44" fontId="5" fillId="3" borderId="67" xfId="0" applyNumberFormat="1" applyFont="1" applyFill="1" applyBorder="1"/>
    <xf numFmtId="0" fontId="5" fillId="0" borderId="69" xfId="0" applyNumberFormat="1" applyFont="1" applyFill="1" applyBorder="1" applyAlignment="1">
      <alignment horizontal="center"/>
    </xf>
    <xf numFmtId="44" fontId="5" fillId="0" borderId="67" xfId="1" applyFont="1" applyFill="1" applyBorder="1" applyAlignment="1">
      <alignment horizontal="center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67" xfId="0" applyFont="1" applyBorder="1" applyAlignment="1">
      <alignment horizontal="center"/>
    </xf>
    <xf numFmtId="44" fontId="5" fillId="0" borderId="67" xfId="0" applyNumberFormat="1" applyFont="1" applyFill="1" applyBorder="1"/>
    <xf numFmtId="0" fontId="0" fillId="0" borderId="69" xfId="0" applyBorder="1" applyAlignment="1">
      <alignment horizontal="center"/>
    </xf>
    <xf numFmtId="0" fontId="0" fillId="0" borderId="67" xfId="0" applyBorder="1" applyAlignment="1">
      <alignment horizontal="center"/>
    </xf>
    <xf numFmtId="0" fontId="5" fillId="0" borderId="67" xfId="0" applyFont="1" applyFill="1" applyBorder="1"/>
    <xf numFmtId="14" fontId="5" fillId="0" borderId="68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0" fillId="3" borderId="71" xfId="0" applyFill="1" applyBorder="1"/>
    <xf numFmtId="14" fontId="0" fillId="3" borderId="72" xfId="0" applyNumberFormat="1" applyFill="1" applyBorder="1" applyAlignment="1">
      <alignment horizontal="center"/>
    </xf>
    <xf numFmtId="0" fontId="5" fillId="0" borderId="71" xfId="0" applyNumberFormat="1" applyFont="1" applyFill="1" applyBorder="1" applyAlignment="1">
      <alignment horizontal="center"/>
    </xf>
    <xf numFmtId="44" fontId="5" fillId="0" borderId="73" xfId="0" applyNumberFormat="1" applyFont="1" applyFill="1" applyBorder="1"/>
    <xf numFmtId="44" fontId="5" fillId="0" borderId="71" xfId="0" applyNumberFormat="1" applyFont="1" applyFill="1" applyBorder="1"/>
    <xf numFmtId="0" fontId="5" fillId="0" borderId="73" xfId="0" applyNumberFormat="1" applyFont="1" applyFill="1" applyBorder="1" applyAlignment="1">
      <alignment horizontal="center"/>
    </xf>
    <xf numFmtId="44" fontId="5" fillId="0" borderId="71" xfId="1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0" fontId="12" fillId="3" borderId="0" xfId="0" applyFont="1" applyFill="1"/>
    <xf numFmtId="0" fontId="0" fillId="3" borderId="74" xfId="0" applyFill="1" applyBorder="1"/>
    <xf numFmtId="14" fontId="0" fillId="3" borderId="75" xfId="0" applyNumberFormat="1" applyFill="1" applyBorder="1" applyAlignment="1">
      <alignment horizontal="center"/>
    </xf>
    <xf numFmtId="0" fontId="5" fillId="0" borderId="74" xfId="0" applyNumberFormat="1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5" fillId="0" borderId="74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44" fontId="5" fillId="0" borderId="74" xfId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4" fillId="7" borderId="43" xfId="0" applyFont="1" applyFill="1" applyBorder="1" applyAlignment="1">
      <alignment horizontal="center"/>
    </xf>
    <xf numFmtId="44" fontId="15" fillId="7" borderId="43" xfId="0" applyNumberFormat="1" applyFont="1" applyFill="1" applyBorder="1"/>
    <xf numFmtId="0" fontId="14" fillId="3" borderId="0" xfId="0" applyFont="1" applyFill="1" applyBorder="1" applyAlignment="1">
      <alignment horizontal="center"/>
    </xf>
    <xf numFmtId="4" fontId="0" fillId="3" borderId="0" xfId="0" applyNumberFormat="1" applyFill="1"/>
    <xf numFmtId="0" fontId="12" fillId="0" borderId="68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4" fillId="7" borderId="40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5" fillId="4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3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NumberFormat="1" applyFont="1" applyFill="1" applyBorder="1" applyAlignment="1" applyProtection="1">
      <alignment horizontal="left" vertical="center"/>
      <protection locked="0"/>
    </xf>
    <xf numFmtId="0" fontId="8" fillId="5" borderId="20" xfId="0" applyFont="1" applyFill="1" applyBorder="1" applyAlignment="1" applyProtection="1">
      <alignment horizontal="center" vertical="center"/>
    </xf>
    <xf numFmtId="0" fontId="8" fillId="5" borderId="23" xfId="0" applyFont="1" applyFill="1" applyBorder="1" applyAlignment="1" applyProtection="1">
      <alignment horizontal="center" vertical="center"/>
    </xf>
    <xf numFmtId="0" fontId="8" fillId="5" borderId="24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left" vertical="center" textRotation="90"/>
    </xf>
    <xf numFmtId="0" fontId="0" fillId="3" borderId="36" xfId="0" applyFill="1" applyBorder="1" applyAlignment="1" applyProtection="1">
      <alignment horizontal="left" vertical="center" textRotation="90"/>
    </xf>
    <xf numFmtId="1" fontId="0" fillId="3" borderId="31" xfId="0" applyNumberFormat="1" applyFill="1" applyBorder="1" applyAlignment="1" applyProtection="1">
      <alignment horizontal="center" vertical="center"/>
      <protection locked="0"/>
    </xf>
    <xf numFmtId="1" fontId="0" fillId="3" borderId="32" xfId="0" applyNumberFormat="1" applyFill="1" applyBorder="1" applyAlignment="1" applyProtection="1">
      <alignment horizontal="center" vertical="center"/>
      <protection locked="0"/>
    </xf>
    <xf numFmtId="1" fontId="0" fillId="3" borderId="33" xfId="0" applyNumberFormat="1" applyFill="1" applyBorder="1" applyAlignment="1" applyProtection="1">
      <alignment horizontal="center" vertical="center"/>
      <protection locked="0"/>
    </xf>
    <xf numFmtId="1" fontId="0" fillId="3" borderId="37" xfId="0" applyNumberFormat="1" applyFill="1" applyBorder="1" applyAlignment="1" applyProtection="1">
      <alignment horizontal="center" vertical="center"/>
      <protection locked="0"/>
    </xf>
    <xf numFmtId="1" fontId="0" fillId="3" borderId="38" xfId="0" applyNumberFormat="1" applyFill="1" applyBorder="1" applyAlignment="1" applyProtection="1">
      <alignment horizontal="center" vertical="center"/>
      <protection locked="0"/>
    </xf>
    <xf numFmtId="1" fontId="0" fillId="3" borderId="39" xfId="0" applyNumberFormat="1" applyFill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 applyProtection="1">
      <alignment horizontal="left" vertical="center" textRotation="90"/>
    </xf>
    <xf numFmtId="0" fontId="0" fillId="3" borderId="35" xfId="0" applyFill="1" applyBorder="1" applyAlignment="1" applyProtection="1">
      <alignment horizontal="right" textRotation="90"/>
    </xf>
    <xf numFmtId="164" fontId="10" fillId="3" borderId="50" xfId="0" applyNumberFormat="1" applyFont="1" applyFill="1" applyBorder="1" applyAlignment="1" applyProtection="1">
      <alignment horizontal="center"/>
    </xf>
    <xf numFmtId="1" fontId="0" fillId="3" borderId="45" xfId="0" applyNumberFormat="1" applyFill="1" applyBorder="1" applyAlignment="1" applyProtection="1">
      <alignment horizontal="center" vertical="center"/>
      <protection locked="0"/>
    </xf>
    <xf numFmtId="1" fontId="0" fillId="3" borderId="46" xfId="0" applyNumberFormat="1" applyFill="1" applyBorder="1" applyAlignment="1" applyProtection="1">
      <alignment horizontal="center" vertical="center"/>
      <protection locked="0"/>
    </xf>
    <xf numFmtId="1" fontId="0" fillId="3" borderId="47" xfId="0" applyNumberFormat="1" applyFill="1" applyBorder="1" applyAlignment="1" applyProtection="1">
      <alignment horizontal="center" vertical="center"/>
      <protection locked="0"/>
    </xf>
    <xf numFmtId="164" fontId="10" fillId="3" borderId="49" xfId="0" applyNumberFormat="1" applyFont="1" applyFill="1" applyBorder="1" applyAlignment="1" applyProtection="1">
      <alignment horizontal="center"/>
    </xf>
    <xf numFmtId="14" fontId="0" fillId="8" borderId="54" xfId="0" applyNumberFormat="1" applyFill="1" applyBorder="1" applyAlignment="1">
      <alignment horizontal="center"/>
    </xf>
    <xf numFmtId="0" fontId="0" fillId="8" borderId="54" xfId="0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9" borderId="55" xfId="0" applyFill="1" applyBorder="1" applyAlignment="1">
      <alignment horizontal="center"/>
    </xf>
    <xf numFmtId="0" fontId="0" fillId="8" borderId="77" xfId="0" applyFill="1" applyBorder="1" applyAlignment="1">
      <alignment horizontal="center"/>
    </xf>
    <xf numFmtId="0" fontId="5" fillId="8" borderId="70" xfId="0" applyFont="1" applyFill="1" applyBorder="1" applyAlignment="1">
      <alignment horizontal="center"/>
    </xf>
    <xf numFmtId="0" fontId="0" fillId="8" borderId="70" xfId="0" applyFill="1" applyBorder="1" applyAlignment="1">
      <alignment horizontal="center"/>
    </xf>
    <xf numFmtId="0" fontId="0" fillId="9" borderId="70" xfId="0" applyFill="1" applyBorder="1" applyAlignment="1">
      <alignment horizontal="center"/>
    </xf>
    <xf numFmtId="0" fontId="5" fillId="9" borderId="70" xfId="0" applyFont="1" applyFill="1" applyBorder="1" applyAlignment="1">
      <alignment horizontal="center"/>
    </xf>
    <xf numFmtId="0" fontId="0" fillId="9" borderId="78" xfId="0" applyFill="1" applyBorder="1" applyAlignment="1">
      <alignment horizontal="center"/>
    </xf>
    <xf numFmtId="0" fontId="2" fillId="0" borderId="6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74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 textRotation="255"/>
    </xf>
    <xf numFmtId="0" fontId="0" fillId="8" borderId="79" xfId="0" applyFill="1" applyBorder="1" applyAlignment="1">
      <alignment horizontal="center"/>
    </xf>
    <xf numFmtId="0" fontId="0" fillId="9" borderId="77" xfId="0" applyFill="1" applyBorder="1" applyAlignment="1">
      <alignment horizontal="center"/>
    </xf>
    <xf numFmtId="14" fontId="0" fillId="9" borderId="55" xfId="0" applyNumberFormat="1" applyFill="1" applyBorder="1" applyAlignment="1">
      <alignment horizontal="center"/>
    </xf>
    <xf numFmtId="1" fontId="10" fillId="0" borderId="52" xfId="0" applyNumberFormat="1" applyFont="1" applyBorder="1" applyAlignment="1">
      <alignment horizontal="center"/>
    </xf>
    <xf numFmtId="1" fontId="10" fillId="0" borderId="53" xfId="0" applyNumberFormat="1" applyFont="1" applyBorder="1" applyAlignment="1">
      <alignment horizontal="center"/>
    </xf>
    <xf numFmtId="1" fontId="0" fillId="8" borderId="54" xfId="0" applyNumberFormat="1" applyFill="1" applyBorder="1" applyAlignment="1">
      <alignment horizontal="center"/>
    </xf>
    <xf numFmtId="1" fontId="0" fillId="8" borderId="55" xfId="0" applyNumberFormat="1" applyFill="1" applyBorder="1" applyAlignment="1">
      <alignment horizontal="center"/>
    </xf>
    <xf numFmtId="1" fontId="0" fillId="9" borderId="55" xfId="0" applyNumberFormat="1" applyFill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0" fillId="0" borderId="80" xfId="0" applyNumberFormat="1" applyFill="1" applyBorder="1" applyAlignment="1">
      <alignment horizontal="center"/>
    </xf>
    <xf numFmtId="1" fontId="0" fillId="0" borderId="55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1" fontId="0" fillId="8" borderId="4" xfId="0" applyNumberFormat="1" applyFill="1" applyBorder="1" applyAlignment="1">
      <alignment horizontal="center"/>
    </xf>
    <xf numFmtId="1" fontId="0" fillId="8" borderId="5" xfId="0" applyNumberFormat="1" applyFill="1" applyBorder="1" applyAlignment="1">
      <alignment horizontal="center"/>
    </xf>
    <xf numFmtId="1" fontId="0" fillId="8" borderId="10" xfId="0" applyNumberFormat="1" applyFill="1" applyBorder="1" applyAlignment="1">
      <alignment horizontal="center"/>
    </xf>
    <xf numFmtId="1" fontId="0" fillId="8" borderId="56" xfId="0" applyNumberFormat="1" applyFill="1" applyBorder="1" applyAlignment="1">
      <alignment horizontal="center"/>
    </xf>
    <xf numFmtId="1" fontId="0" fillId="8" borderId="57" xfId="0" applyNumberFormat="1" applyFill="1" applyBorder="1" applyAlignment="1">
      <alignment horizontal="center"/>
    </xf>
    <xf numFmtId="1" fontId="0" fillId="8" borderId="11" xfId="0" applyNumberFormat="1" applyFill="1" applyBorder="1" applyAlignment="1">
      <alignment horizontal="center"/>
    </xf>
    <xf numFmtId="1" fontId="0" fillId="8" borderId="18" xfId="0" applyNumberFormat="1" applyFill="1" applyBorder="1" applyAlignment="1">
      <alignment horizontal="center"/>
    </xf>
    <xf numFmtId="1" fontId="0" fillId="8" borderId="19" xfId="0" applyNumberFormat="1" applyFill="1" applyBorder="1" applyAlignment="1">
      <alignment horizontal="center"/>
    </xf>
    <xf numFmtId="1" fontId="0" fillId="9" borderId="4" xfId="0" applyNumberFormat="1" applyFill="1" applyBorder="1" applyAlignment="1">
      <alignment horizontal="center"/>
    </xf>
    <xf numFmtId="1" fontId="0" fillId="9" borderId="5" xfId="0" applyNumberFormat="1" applyFill="1" applyBorder="1" applyAlignment="1">
      <alignment horizontal="center"/>
    </xf>
    <xf numFmtId="1" fontId="0" fillId="9" borderId="10" xfId="0" applyNumberFormat="1" applyFill="1" applyBorder="1" applyAlignment="1">
      <alignment horizontal="center"/>
    </xf>
    <xf numFmtId="1" fontId="0" fillId="9" borderId="56" xfId="0" applyNumberFormat="1" applyFill="1" applyBorder="1" applyAlignment="1">
      <alignment horizontal="center"/>
    </xf>
    <xf numFmtId="1" fontId="0" fillId="9" borderId="57" xfId="0" applyNumberFormat="1" applyFill="1" applyBorder="1" applyAlignment="1">
      <alignment horizontal="center"/>
    </xf>
    <xf numFmtId="1" fontId="0" fillId="9" borderId="11" xfId="0" applyNumberFormat="1" applyFill="1" applyBorder="1" applyAlignment="1">
      <alignment horizontal="center"/>
    </xf>
    <xf numFmtId="1" fontId="0" fillId="9" borderId="18" xfId="0" applyNumberFormat="1" applyFill="1" applyBorder="1" applyAlignment="1">
      <alignment horizontal="center"/>
    </xf>
    <xf numFmtId="1" fontId="0" fillId="9" borderId="19" xfId="0" applyNumberFormat="1" applyFill="1" applyBorder="1" applyAlignment="1">
      <alignment horizontal="center"/>
    </xf>
    <xf numFmtId="1" fontId="10" fillId="0" borderId="51" xfId="0" applyNumberFormat="1" applyFont="1" applyBorder="1" applyAlignment="1">
      <alignment horizontal="center"/>
    </xf>
    <xf numFmtId="1" fontId="10" fillId="0" borderId="76" xfId="0" applyNumberFormat="1" applyFont="1" applyBorder="1" applyAlignment="1">
      <alignment horizontal="center"/>
    </xf>
    <xf numFmtId="1" fontId="10" fillId="10" borderId="53" xfId="0" applyNumberFormat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2">
    <dxf>
      <fill>
        <patternFill>
          <bgColor theme="0" tint="-4.9989318521683403E-2"/>
        </patternFill>
      </fill>
    </dxf>
    <dxf>
      <font>
        <b val="0"/>
        <i val="0"/>
      </font>
      <fill>
        <patternFill patternType="solid">
          <fgColor indexed="64"/>
          <bgColor rgb="FFFFF5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16" fmlaLink="B2" fmlaRange="$L$8:$L$19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0</xdr:rowOff>
        </xdr:from>
        <xdr:to>
          <xdr:col>3</xdr:col>
          <xdr:colOff>590550</xdr:colOff>
          <xdr:row>2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4"/>
  <sheetViews>
    <sheetView workbookViewId="0">
      <selection activeCell="C23" sqref="C23"/>
    </sheetView>
  </sheetViews>
  <sheetFormatPr defaultRowHeight="15" x14ac:dyDescent="0.25"/>
  <cols>
    <col min="1" max="1" width="30.5703125" customWidth="1"/>
    <col min="2" max="2" width="12.7109375" style="48" customWidth="1"/>
    <col min="3" max="3" width="15.7109375" style="48" customWidth="1"/>
    <col min="4" max="4" width="19.7109375" customWidth="1"/>
    <col min="5" max="5" width="16.42578125" customWidth="1"/>
    <col min="6" max="6" width="8.7109375" customWidth="1"/>
    <col min="7" max="7" width="16.28515625" customWidth="1"/>
    <col min="8" max="8" width="16.42578125" customWidth="1"/>
    <col min="9" max="10" width="10.7109375" customWidth="1"/>
    <col min="11" max="11" width="12.85546875" bestFit="1" customWidth="1"/>
  </cols>
  <sheetData>
    <row r="1" spans="1:19" ht="15.75" thickBot="1" x14ac:dyDescent="0.3">
      <c r="E1" s="62">
        <v>498</v>
      </c>
      <c r="F1" s="62"/>
      <c r="G1" s="62"/>
    </row>
    <row r="2" spans="1:19" ht="20.25" customHeight="1" x14ac:dyDescent="0.25">
      <c r="A2" s="122" t="s">
        <v>54</v>
      </c>
      <c r="B2" s="122" t="s">
        <v>55</v>
      </c>
      <c r="C2" s="122" t="s">
        <v>85</v>
      </c>
      <c r="D2" s="63" t="s">
        <v>86</v>
      </c>
      <c r="E2" s="64" t="s">
        <v>87</v>
      </c>
      <c r="F2" s="124" t="s">
        <v>88</v>
      </c>
      <c r="G2" s="124"/>
      <c r="H2" s="64" t="s">
        <v>89</v>
      </c>
      <c r="I2" s="122" t="s">
        <v>90</v>
      </c>
      <c r="J2" s="122" t="s">
        <v>56</v>
      </c>
      <c r="K2" s="65"/>
      <c r="L2" s="65"/>
      <c r="M2" s="65"/>
      <c r="N2" s="65"/>
      <c r="O2" s="65"/>
      <c r="P2" s="65"/>
      <c r="Q2" s="65"/>
      <c r="R2" s="65"/>
      <c r="S2" s="65"/>
    </row>
    <row r="3" spans="1:19" ht="27.75" customHeight="1" thickBot="1" x14ac:dyDescent="0.3">
      <c r="A3" s="123"/>
      <c r="B3" s="123"/>
      <c r="C3" s="123"/>
      <c r="D3" s="66" t="s">
        <v>19</v>
      </c>
      <c r="E3" s="67" t="s">
        <v>91</v>
      </c>
      <c r="F3" s="125"/>
      <c r="G3" s="125"/>
      <c r="H3" s="68" t="s">
        <v>92</v>
      </c>
      <c r="I3" s="123"/>
      <c r="J3" s="123"/>
      <c r="K3" s="65"/>
      <c r="L3" s="65"/>
      <c r="M3" s="65"/>
      <c r="N3" s="65"/>
      <c r="O3" s="65"/>
      <c r="P3" s="65"/>
      <c r="Q3" s="65"/>
      <c r="R3" s="65"/>
      <c r="S3" s="65"/>
    </row>
    <row r="4" spans="1:19" ht="15" customHeight="1" x14ac:dyDescent="0.25">
      <c r="A4" s="69" t="s">
        <v>47</v>
      </c>
      <c r="B4" s="70">
        <v>41603</v>
      </c>
      <c r="C4" s="71">
        <v>30</v>
      </c>
      <c r="D4" s="72">
        <f>SUMIF(MOTOBOY,A4,INDIVIDUAL)</f>
        <v>2</v>
      </c>
      <c r="E4" s="73">
        <v>498</v>
      </c>
      <c r="F4" s="74">
        <v>0</v>
      </c>
      <c r="G4" s="75">
        <f t="shared" ref="G4:G20" si="0">$E$1/30*F4</f>
        <v>0</v>
      </c>
      <c r="H4" s="76">
        <f>D4+E4-G4</f>
        <v>500</v>
      </c>
      <c r="I4" s="77" t="s">
        <v>57</v>
      </c>
      <c r="J4" s="78" t="s">
        <v>58</v>
      </c>
      <c r="K4" s="65"/>
      <c r="L4" s="65"/>
      <c r="M4" s="65"/>
      <c r="N4" s="65"/>
      <c r="O4" s="65"/>
      <c r="P4" s="65"/>
      <c r="Q4" s="65"/>
      <c r="R4" s="65"/>
      <c r="S4" s="65"/>
    </row>
    <row r="5" spans="1:19" x14ac:dyDescent="0.25">
      <c r="A5" s="79" t="s">
        <v>52</v>
      </c>
      <c r="B5" s="80">
        <v>41466</v>
      </c>
      <c r="C5" s="81">
        <v>30</v>
      </c>
      <c r="D5" s="82">
        <f>SUMIF(MOTOBOY,A5,INDIVIDUAL)</f>
        <v>0</v>
      </c>
      <c r="E5" s="83">
        <v>498</v>
      </c>
      <c r="F5" s="84">
        <v>0</v>
      </c>
      <c r="G5" s="85">
        <f t="shared" si="0"/>
        <v>0</v>
      </c>
      <c r="H5" s="76">
        <f>D5+E5-G5</f>
        <v>498</v>
      </c>
      <c r="I5" s="86" t="s">
        <v>59</v>
      </c>
      <c r="J5" s="87" t="s">
        <v>60</v>
      </c>
      <c r="K5" s="65"/>
      <c r="L5" s="65"/>
      <c r="M5" s="65"/>
      <c r="N5" s="65"/>
      <c r="O5" s="65"/>
      <c r="P5" s="65"/>
      <c r="Q5" s="65"/>
      <c r="R5" s="65"/>
      <c r="S5" s="65"/>
    </row>
    <row r="6" spans="1:19" x14ac:dyDescent="0.25">
      <c r="A6" s="79" t="s">
        <v>50</v>
      </c>
      <c r="B6" s="80">
        <v>41475</v>
      </c>
      <c r="C6" s="81">
        <v>9</v>
      </c>
      <c r="D6" s="82">
        <f>SUMIF(MOTOBOY,A6,INDIVIDUAL)</f>
        <v>0</v>
      </c>
      <c r="E6" s="88">
        <v>149.4</v>
      </c>
      <c r="F6" s="84">
        <v>0</v>
      </c>
      <c r="G6" s="85">
        <f t="shared" si="0"/>
        <v>0</v>
      </c>
      <c r="H6" s="76">
        <f t="shared" ref="H6:H20" si="1">D6+E6-G6</f>
        <v>149.4</v>
      </c>
      <c r="I6" s="89" t="s">
        <v>61</v>
      </c>
      <c r="J6" s="90" t="s">
        <v>62</v>
      </c>
      <c r="K6" s="65"/>
      <c r="L6" s="65"/>
      <c r="M6" s="65"/>
      <c r="N6" s="65"/>
      <c r="O6" s="65"/>
      <c r="P6" s="65"/>
      <c r="Q6" s="65"/>
      <c r="R6" s="65"/>
      <c r="S6" s="65"/>
    </row>
    <row r="7" spans="1:19" x14ac:dyDescent="0.25">
      <c r="A7" s="79" t="s">
        <v>44</v>
      </c>
      <c r="B7" s="80">
        <v>41590</v>
      </c>
      <c r="C7" s="81">
        <v>30</v>
      </c>
      <c r="D7" s="82">
        <f>SUMIF(MOTOBOY,A7,INDIVIDUAL)</f>
        <v>3</v>
      </c>
      <c r="E7" s="88">
        <v>498</v>
      </c>
      <c r="F7" s="84">
        <v>0</v>
      </c>
      <c r="G7" s="85">
        <f t="shared" si="0"/>
        <v>0</v>
      </c>
      <c r="H7" s="76">
        <f t="shared" si="1"/>
        <v>501</v>
      </c>
      <c r="I7" s="89" t="s">
        <v>63</v>
      </c>
      <c r="J7" s="90" t="s">
        <v>64</v>
      </c>
      <c r="K7" s="65"/>
      <c r="L7" s="65"/>
      <c r="M7" s="65"/>
      <c r="N7" s="65"/>
      <c r="O7" s="65"/>
      <c r="P7" s="65"/>
      <c r="Q7" s="65"/>
      <c r="R7" s="65"/>
      <c r="S7" s="65"/>
    </row>
    <row r="8" spans="1:19" x14ac:dyDescent="0.25">
      <c r="A8" s="91" t="s">
        <v>49</v>
      </c>
      <c r="B8" s="92">
        <v>41495</v>
      </c>
      <c r="C8" s="81">
        <v>30</v>
      </c>
      <c r="D8" s="82">
        <f>SUMIF(MOTOBOY,A8,INDIVIDUAL)</f>
        <v>0</v>
      </c>
      <c r="E8" s="88">
        <v>498</v>
      </c>
      <c r="F8" s="84">
        <v>0</v>
      </c>
      <c r="G8" s="85">
        <f t="shared" si="0"/>
        <v>0</v>
      </c>
      <c r="H8" s="76">
        <f t="shared" si="1"/>
        <v>498</v>
      </c>
      <c r="I8" s="89" t="s">
        <v>65</v>
      </c>
      <c r="J8" s="90" t="s">
        <v>66</v>
      </c>
      <c r="K8" s="65"/>
      <c r="L8" s="65"/>
      <c r="M8" s="65"/>
      <c r="N8" s="65"/>
      <c r="O8" s="65"/>
      <c r="P8" s="65"/>
      <c r="Q8" s="65"/>
      <c r="R8" s="65"/>
      <c r="S8" s="65"/>
    </row>
    <row r="9" spans="1:19" x14ac:dyDescent="0.25">
      <c r="A9" s="91" t="s">
        <v>51</v>
      </c>
      <c r="B9" s="92">
        <v>41873</v>
      </c>
      <c r="C9" s="81">
        <v>30</v>
      </c>
      <c r="D9" s="82">
        <f>SUMIF(MOTOBOY,A9,INDIVIDUAL)</f>
        <v>0</v>
      </c>
      <c r="E9" s="88">
        <v>498</v>
      </c>
      <c r="F9" s="84">
        <v>2</v>
      </c>
      <c r="G9" s="85">
        <f t="shared" si="0"/>
        <v>33.200000000000003</v>
      </c>
      <c r="H9" s="76">
        <f t="shared" si="1"/>
        <v>464.8</v>
      </c>
      <c r="I9" s="89" t="s">
        <v>67</v>
      </c>
      <c r="J9" s="90" t="s">
        <v>68</v>
      </c>
      <c r="K9" s="65"/>
      <c r="L9" s="65"/>
      <c r="M9" s="65"/>
      <c r="N9" s="65"/>
      <c r="O9" s="65"/>
      <c r="P9" s="65"/>
      <c r="Q9" s="65"/>
      <c r="R9" s="65"/>
      <c r="S9" s="65"/>
    </row>
    <row r="10" spans="1:19" x14ac:dyDescent="0.25">
      <c r="A10" s="91" t="s">
        <v>40</v>
      </c>
      <c r="B10" s="92">
        <v>41561</v>
      </c>
      <c r="C10" s="81">
        <v>30</v>
      </c>
      <c r="D10" s="82">
        <f>SUMIF(MOTOBOY,A10,INDIVIDUAL)</f>
        <v>6</v>
      </c>
      <c r="E10" s="88">
        <v>498</v>
      </c>
      <c r="F10" s="84">
        <v>0</v>
      </c>
      <c r="G10" s="85">
        <f t="shared" si="0"/>
        <v>0</v>
      </c>
      <c r="H10" s="76">
        <f t="shared" si="1"/>
        <v>504</v>
      </c>
      <c r="I10" s="93" t="s">
        <v>57</v>
      </c>
      <c r="J10" s="87" t="s">
        <v>69</v>
      </c>
      <c r="K10" s="65"/>
      <c r="L10" s="65"/>
      <c r="M10" s="65"/>
      <c r="N10" s="65"/>
      <c r="O10" s="65"/>
      <c r="P10" s="65"/>
      <c r="Q10" s="65"/>
      <c r="R10" s="65"/>
      <c r="S10" s="65"/>
    </row>
    <row r="11" spans="1:19" x14ac:dyDescent="0.25">
      <c r="A11" s="79" t="s">
        <v>70</v>
      </c>
      <c r="B11" s="80">
        <v>41793</v>
      </c>
      <c r="C11" s="81">
        <v>30</v>
      </c>
      <c r="D11" s="82">
        <f>SUMIF(MOTOBOY,A11,INDIVIDUAL)</f>
        <v>0</v>
      </c>
      <c r="E11" s="88">
        <v>498</v>
      </c>
      <c r="F11" s="84">
        <v>0</v>
      </c>
      <c r="G11" s="85">
        <f t="shared" si="0"/>
        <v>0</v>
      </c>
      <c r="H11" s="76">
        <f t="shared" si="1"/>
        <v>498</v>
      </c>
      <c r="I11" s="120" t="s">
        <v>71</v>
      </c>
      <c r="J11" s="121"/>
      <c r="K11" s="65"/>
      <c r="L11" s="65"/>
      <c r="M11" s="65"/>
      <c r="N11" s="65"/>
      <c r="O11" s="65"/>
      <c r="P11" s="65"/>
      <c r="Q11" s="65"/>
      <c r="R11" s="65"/>
      <c r="S11" s="65"/>
    </row>
    <row r="12" spans="1:19" x14ac:dyDescent="0.25">
      <c r="A12" s="79" t="s">
        <v>45</v>
      </c>
      <c r="B12" s="80">
        <v>41375</v>
      </c>
      <c r="C12" s="81">
        <v>10</v>
      </c>
      <c r="D12" s="82">
        <f>SUMIF(MOTOBOY,A12,INDIVIDUAL)</f>
        <v>0</v>
      </c>
      <c r="E12" s="88">
        <v>166</v>
      </c>
      <c r="F12" s="84">
        <v>0</v>
      </c>
      <c r="G12" s="85">
        <f t="shared" si="0"/>
        <v>0</v>
      </c>
      <c r="H12" s="76">
        <f t="shared" si="1"/>
        <v>166</v>
      </c>
      <c r="I12" s="93" t="s">
        <v>72</v>
      </c>
      <c r="J12" s="87" t="s">
        <v>73</v>
      </c>
      <c r="K12" s="65"/>
      <c r="L12" s="65"/>
      <c r="M12" s="65"/>
      <c r="N12" s="65"/>
      <c r="O12" s="65"/>
      <c r="P12" s="65"/>
      <c r="Q12" s="65"/>
      <c r="R12" s="65"/>
      <c r="S12" s="65"/>
    </row>
    <row r="13" spans="1:19" x14ac:dyDescent="0.25">
      <c r="A13" s="91" t="s">
        <v>39</v>
      </c>
      <c r="B13" s="92">
        <v>41403</v>
      </c>
      <c r="C13" s="81">
        <v>30</v>
      </c>
      <c r="D13" s="82">
        <f>SUMIF(MOTOBOY,A13,INDIVIDUAL)</f>
        <v>4</v>
      </c>
      <c r="E13" s="88">
        <v>498</v>
      </c>
      <c r="F13" s="84">
        <v>1</v>
      </c>
      <c r="G13" s="85">
        <f t="shared" si="0"/>
        <v>16.600000000000001</v>
      </c>
      <c r="H13" s="76">
        <f t="shared" si="1"/>
        <v>485.4</v>
      </c>
      <c r="I13" s="89" t="s">
        <v>74</v>
      </c>
      <c r="J13" s="90" t="s">
        <v>75</v>
      </c>
      <c r="K13" s="65"/>
      <c r="L13" s="65"/>
      <c r="M13" s="65"/>
      <c r="N13" s="65"/>
      <c r="O13" s="65"/>
      <c r="P13" s="65"/>
      <c r="Q13" s="65"/>
      <c r="R13" s="65"/>
      <c r="S13" s="65"/>
    </row>
    <row r="14" spans="1:19" x14ac:dyDescent="0.25">
      <c r="A14" s="91" t="s">
        <v>41</v>
      </c>
      <c r="B14" s="92">
        <v>41792</v>
      </c>
      <c r="C14" s="81">
        <v>30</v>
      </c>
      <c r="D14" s="82">
        <f>SUMIF(MOTOBOY,A14,INDIVIDUAL)</f>
        <v>4</v>
      </c>
      <c r="E14" s="88">
        <v>498</v>
      </c>
      <c r="F14" s="84">
        <v>0</v>
      </c>
      <c r="G14" s="85">
        <f t="shared" si="0"/>
        <v>0</v>
      </c>
      <c r="H14" s="76">
        <f t="shared" si="1"/>
        <v>502</v>
      </c>
      <c r="I14" s="120" t="s">
        <v>71</v>
      </c>
      <c r="J14" s="121"/>
      <c r="K14" s="65"/>
      <c r="L14" s="65"/>
      <c r="M14" s="65"/>
      <c r="N14" s="65"/>
      <c r="O14" s="65"/>
      <c r="P14" s="65"/>
      <c r="Q14" s="65"/>
      <c r="R14" s="65"/>
      <c r="S14" s="65"/>
    </row>
    <row r="15" spans="1:19" x14ac:dyDescent="0.25">
      <c r="A15" s="91" t="s">
        <v>76</v>
      </c>
      <c r="B15" s="92">
        <v>41365</v>
      </c>
      <c r="C15" s="81">
        <v>30</v>
      </c>
      <c r="D15" s="82">
        <f>SUMIF(MOTOBOY,A15,INDIVIDUAL)</f>
        <v>5</v>
      </c>
      <c r="E15" s="88">
        <v>498</v>
      </c>
      <c r="F15" s="84">
        <v>0</v>
      </c>
      <c r="G15" s="85">
        <f t="shared" si="0"/>
        <v>0</v>
      </c>
      <c r="H15" s="76">
        <f t="shared" si="1"/>
        <v>503</v>
      </c>
      <c r="I15" s="89" t="s">
        <v>77</v>
      </c>
      <c r="J15" s="90" t="s">
        <v>78</v>
      </c>
      <c r="K15" s="65"/>
      <c r="L15" s="65"/>
      <c r="M15" s="65"/>
      <c r="N15" s="65"/>
      <c r="O15" s="65"/>
      <c r="P15" s="65"/>
      <c r="Q15" s="65"/>
      <c r="R15" s="65"/>
      <c r="S15" s="65"/>
    </row>
    <row r="16" spans="1:19" x14ac:dyDescent="0.25">
      <c r="A16" s="91" t="s">
        <v>43</v>
      </c>
      <c r="B16" s="92">
        <v>41369</v>
      </c>
      <c r="C16" s="81">
        <v>30</v>
      </c>
      <c r="D16" s="82">
        <f>SUMIF(MOTOBOY,A16,INDIVIDUAL)</f>
        <v>5</v>
      </c>
      <c r="E16" s="88">
        <v>498</v>
      </c>
      <c r="F16" s="84">
        <v>0</v>
      </c>
      <c r="G16" s="85">
        <f t="shared" si="0"/>
        <v>0</v>
      </c>
      <c r="H16" s="76">
        <f t="shared" si="1"/>
        <v>503</v>
      </c>
      <c r="I16" s="89" t="s">
        <v>63</v>
      </c>
      <c r="J16" s="90" t="s">
        <v>79</v>
      </c>
      <c r="K16" s="65"/>
      <c r="L16" s="65"/>
      <c r="M16" s="65"/>
      <c r="N16" s="65"/>
      <c r="O16" s="65"/>
      <c r="P16" s="65"/>
      <c r="Q16" s="65"/>
      <c r="R16" s="65"/>
      <c r="S16" s="65"/>
    </row>
    <row r="17" spans="1:19" x14ac:dyDescent="0.25">
      <c r="A17" s="79" t="s">
        <v>42</v>
      </c>
      <c r="B17" s="80">
        <v>41460</v>
      </c>
      <c r="C17" s="81">
        <v>30</v>
      </c>
      <c r="D17" s="82">
        <f>SUMIF(MOTOBOY,A17,INDIVIDUAL)</f>
        <v>4</v>
      </c>
      <c r="E17" s="88">
        <v>498</v>
      </c>
      <c r="F17" s="84">
        <v>1</v>
      </c>
      <c r="G17" s="85">
        <f t="shared" si="0"/>
        <v>16.600000000000001</v>
      </c>
      <c r="H17" s="76">
        <f t="shared" si="1"/>
        <v>485.4</v>
      </c>
      <c r="I17" s="94" t="s">
        <v>80</v>
      </c>
      <c r="J17" s="95" t="s">
        <v>81</v>
      </c>
      <c r="K17" s="65"/>
      <c r="L17" s="65"/>
      <c r="M17" s="65"/>
      <c r="N17" s="65"/>
      <c r="O17" s="65"/>
      <c r="P17" s="65"/>
      <c r="Q17" s="65"/>
      <c r="R17" s="65"/>
      <c r="S17" s="65"/>
    </row>
    <row r="18" spans="1:19" x14ac:dyDescent="0.25">
      <c r="A18" s="79" t="s">
        <v>53</v>
      </c>
      <c r="B18" s="80">
        <v>41844</v>
      </c>
      <c r="C18" s="81">
        <v>30</v>
      </c>
      <c r="D18" s="82">
        <f>SUMIF(MOTOBOY,A18,INDIVIDUAL)</f>
        <v>0</v>
      </c>
      <c r="E18" s="88">
        <v>498</v>
      </c>
      <c r="F18" s="84">
        <v>0</v>
      </c>
      <c r="G18" s="85">
        <f t="shared" si="0"/>
        <v>0</v>
      </c>
      <c r="H18" s="76">
        <f t="shared" si="1"/>
        <v>498</v>
      </c>
      <c r="I18" s="94" t="s">
        <v>82</v>
      </c>
      <c r="J18" s="95" t="s">
        <v>83</v>
      </c>
      <c r="K18" s="65"/>
      <c r="L18" s="65"/>
      <c r="M18" s="65"/>
      <c r="N18" s="65"/>
      <c r="O18" s="65"/>
      <c r="P18" s="65"/>
      <c r="Q18" s="65"/>
      <c r="R18" s="65"/>
      <c r="S18" s="65"/>
    </row>
    <row r="19" spans="1:19" x14ac:dyDescent="0.25">
      <c r="A19" s="96" t="s">
        <v>46</v>
      </c>
      <c r="B19" s="97">
        <v>41407</v>
      </c>
      <c r="C19" s="98">
        <v>30</v>
      </c>
      <c r="D19" s="99">
        <f>SUMIF(MOTOBOY,A19,INDIVIDUAL)</f>
        <v>1</v>
      </c>
      <c r="E19" s="100">
        <v>498</v>
      </c>
      <c r="F19" s="101">
        <v>0</v>
      </c>
      <c r="G19" s="102">
        <f t="shared" si="0"/>
        <v>0</v>
      </c>
      <c r="H19" s="76">
        <f t="shared" si="1"/>
        <v>499</v>
      </c>
      <c r="I19" s="103"/>
      <c r="J19" s="104"/>
      <c r="K19" s="105"/>
      <c r="L19" s="65"/>
      <c r="M19" s="65"/>
      <c r="N19" s="65"/>
      <c r="O19" s="65"/>
      <c r="P19" s="65"/>
      <c r="Q19" s="65"/>
      <c r="R19" s="65"/>
      <c r="S19" s="65"/>
    </row>
    <row r="20" spans="1:19" ht="15.75" thickBot="1" x14ac:dyDescent="0.3">
      <c r="A20" s="106" t="s">
        <v>48</v>
      </c>
      <c r="B20" s="107">
        <v>41468</v>
      </c>
      <c r="C20" s="108">
        <v>30</v>
      </c>
      <c r="D20" s="109">
        <f>SUMIF(MOTOBOY,A20,INDIVIDUAL)</f>
        <v>0</v>
      </c>
      <c r="E20" s="110">
        <v>498</v>
      </c>
      <c r="F20" s="111">
        <v>0</v>
      </c>
      <c r="G20" s="112">
        <f t="shared" si="0"/>
        <v>0</v>
      </c>
      <c r="H20" s="76">
        <f t="shared" si="1"/>
        <v>498</v>
      </c>
      <c r="I20" s="113" t="s">
        <v>57</v>
      </c>
      <c r="J20" s="114" t="s">
        <v>84</v>
      </c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6.5" thickBot="1" x14ac:dyDescent="0.3">
      <c r="A21" s="65"/>
      <c r="B21" s="115"/>
      <c r="C21" s="115"/>
      <c r="D21" s="65"/>
      <c r="E21" s="65"/>
      <c r="F21" s="65"/>
      <c r="G21" s="116" t="s">
        <v>93</v>
      </c>
      <c r="H21" s="117">
        <f>SUM(H5:H20)</f>
        <v>7253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x14ac:dyDescent="0.25">
      <c r="A22" s="65"/>
      <c r="B22" s="115"/>
      <c r="C22" s="115"/>
      <c r="D22" s="65"/>
      <c r="E22" s="65"/>
      <c r="F22" s="65"/>
      <c r="G22" s="118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x14ac:dyDescent="0.25">
      <c r="A23" s="65"/>
      <c r="B23" s="115"/>
      <c r="C23" s="11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x14ac:dyDescent="0.25">
      <c r="A24" s="65"/>
      <c r="B24" s="115"/>
      <c r="C24" s="11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9" x14ac:dyDescent="0.25">
      <c r="A25" s="65"/>
      <c r="B25" s="115"/>
      <c r="C25" s="115"/>
      <c r="D25" s="65"/>
      <c r="E25" s="65"/>
      <c r="F25" s="65"/>
      <c r="G25" s="65"/>
      <c r="H25" s="119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9" x14ac:dyDescent="0.25">
      <c r="A26" s="65"/>
      <c r="B26" s="115"/>
      <c r="C26" s="11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9" x14ac:dyDescent="0.25">
      <c r="A27" s="65"/>
      <c r="B27" s="115"/>
      <c r="C27" s="11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9" x14ac:dyDescent="0.25">
      <c r="A28" s="65"/>
      <c r="B28" s="115"/>
      <c r="C28" s="11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9" x14ac:dyDescent="0.25">
      <c r="A29" s="65"/>
      <c r="B29" s="115"/>
      <c r="C29" s="11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9" x14ac:dyDescent="0.25">
      <c r="A30" s="65"/>
      <c r="B30" s="115"/>
      <c r="C30" s="11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9" x14ac:dyDescent="0.25">
      <c r="A31" s="65"/>
      <c r="B31" s="115"/>
      <c r="C31" s="11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9" x14ac:dyDescent="0.25">
      <c r="A32" s="65"/>
      <c r="B32" s="115"/>
      <c r="C32" s="11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x14ac:dyDescent="0.25">
      <c r="A33" s="65"/>
      <c r="B33" s="115"/>
      <c r="C33" s="11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1:18" x14ac:dyDescent="0.25">
      <c r="A34" s="65"/>
      <c r="B34" s="115"/>
      <c r="C34" s="11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1:18" x14ac:dyDescent="0.25">
      <c r="A35" s="65"/>
      <c r="B35" s="115"/>
      <c r="C35" s="11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18" x14ac:dyDescent="0.25">
      <c r="A36" s="65"/>
      <c r="B36" s="115"/>
      <c r="C36" s="11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1:18" x14ac:dyDescent="0.25">
      <c r="A37" s="65"/>
      <c r="B37" s="115"/>
      <c r="C37" s="11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1:18" x14ac:dyDescent="0.25">
      <c r="A38" s="65"/>
      <c r="B38" s="115"/>
      <c r="C38" s="11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1:18" x14ac:dyDescent="0.25">
      <c r="A39" s="65"/>
      <c r="B39" s="115"/>
      <c r="C39" s="11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1:18" x14ac:dyDescent="0.25">
      <c r="A40" s="65"/>
      <c r="B40" s="115"/>
      <c r="C40" s="11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x14ac:dyDescent="0.25">
      <c r="A41" s="65"/>
      <c r="B41" s="115"/>
      <c r="C41" s="11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x14ac:dyDescent="0.25">
      <c r="A42" s="65"/>
      <c r="B42" s="115"/>
      <c r="C42" s="11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x14ac:dyDescent="0.25">
      <c r="A43" s="65"/>
      <c r="B43" s="115"/>
      <c r="C43" s="11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8" x14ac:dyDescent="0.25">
      <c r="A44" s="65"/>
      <c r="B44" s="115"/>
      <c r="C44" s="11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 x14ac:dyDescent="0.25">
      <c r="A45" s="65"/>
      <c r="B45" s="115"/>
      <c r="C45" s="11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1:18" x14ac:dyDescent="0.25">
      <c r="A46" s="65"/>
      <c r="B46" s="115"/>
      <c r="C46" s="11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1:18" x14ac:dyDescent="0.25">
      <c r="A47" s="65"/>
      <c r="B47" s="115"/>
      <c r="C47" s="11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1:18" x14ac:dyDescent="0.25">
      <c r="A48" s="65"/>
      <c r="B48" s="115"/>
      <c r="C48" s="11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 x14ac:dyDescent="0.25">
      <c r="A49" s="65"/>
      <c r="B49" s="115"/>
      <c r="C49" s="11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1:18" x14ac:dyDescent="0.25">
      <c r="A50" s="65"/>
      <c r="B50" s="115"/>
      <c r="C50" s="11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1:18" x14ac:dyDescent="0.25">
      <c r="A51" s="65"/>
      <c r="B51" s="115"/>
      <c r="C51" s="11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1:18" x14ac:dyDescent="0.25">
      <c r="A52" s="65"/>
      <c r="B52" s="115"/>
      <c r="C52" s="11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1:18" x14ac:dyDescent="0.25">
      <c r="A53" s="65"/>
      <c r="B53" s="115"/>
      <c r="C53" s="11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1:18" x14ac:dyDescent="0.25">
      <c r="A54" s="65"/>
      <c r="B54" s="115"/>
      <c r="C54" s="11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18" x14ac:dyDescent="0.25">
      <c r="A55" s="65"/>
      <c r="B55" s="115"/>
      <c r="C55" s="11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1:18" x14ac:dyDescent="0.25">
      <c r="A56" s="65"/>
      <c r="B56" s="115"/>
      <c r="C56" s="11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1:18" x14ac:dyDescent="0.25">
      <c r="A57" s="65"/>
      <c r="B57" s="115"/>
      <c r="C57" s="11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1:18" x14ac:dyDescent="0.25">
      <c r="A58" s="65"/>
      <c r="B58" s="115"/>
      <c r="C58" s="11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1:18" x14ac:dyDescent="0.25">
      <c r="A59" s="65"/>
      <c r="B59" s="115"/>
      <c r="C59" s="11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1:18" x14ac:dyDescent="0.25">
      <c r="A60" s="65"/>
      <c r="B60" s="115"/>
      <c r="C60" s="11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spans="1:18" x14ac:dyDescent="0.25">
      <c r="A61" s="65"/>
      <c r="B61" s="115"/>
      <c r="C61" s="11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x14ac:dyDescent="0.25">
      <c r="A62" s="65"/>
      <c r="B62" s="115"/>
      <c r="C62" s="11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spans="1:18" x14ac:dyDescent="0.25">
      <c r="A63" s="65"/>
      <c r="B63" s="115"/>
      <c r="C63" s="11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</row>
    <row r="64" spans="1:18" x14ac:dyDescent="0.25">
      <c r="A64" s="65"/>
      <c r="B64" s="115"/>
      <c r="C64" s="11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</row>
    <row r="65" spans="1:18" x14ac:dyDescent="0.25">
      <c r="A65" s="65"/>
      <c r="B65" s="115"/>
      <c r="C65" s="11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</row>
    <row r="66" spans="1:18" x14ac:dyDescent="0.25">
      <c r="A66" s="65"/>
      <c r="B66" s="115"/>
      <c r="C66" s="11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1:18" x14ac:dyDescent="0.25">
      <c r="A67" s="65"/>
      <c r="B67" s="115"/>
      <c r="C67" s="11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</row>
    <row r="68" spans="1:18" x14ac:dyDescent="0.25">
      <c r="A68" s="65"/>
      <c r="B68" s="115"/>
      <c r="C68" s="11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</row>
    <row r="69" spans="1:18" x14ac:dyDescent="0.25">
      <c r="A69" s="65"/>
      <c r="B69" s="115"/>
      <c r="C69" s="11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</row>
    <row r="70" spans="1:18" x14ac:dyDescent="0.25">
      <c r="A70" s="65"/>
      <c r="B70" s="115"/>
      <c r="C70" s="11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  <row r="71" spans="1:18" x14ac:dyDescent="0.25">
      <c r="A71" s="65"/>
      <c r="B71" s="115"/>
      <c r="C71" s="11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</row>
    <row r="72" spans="1:18" x14ac:dyDescent="0.25">
      <c r="A72" s="65"/>
      <c r="B72" s="115"/>
      <c r="C72" s="11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1:18" x14ac:dyDescent="0.25">
      <c r="A73" s="65"/>
      <c r="B73" s="115"/>
      <c r="C73" s="11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1:18" x14ac:dyDescent="0.25">
      <c r="A74" s="65"/>
      <c r="B74" s="115"/>
      <c r="C74" s="11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8" x14ac:dyDescent="0.25">
      <c r="A75" s="65"/>
      <c r="B75" s="115"/>
      <c r="C75" s="11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1:18" x14ac:dyDescent="0.25">
      <c r="A76" s="65"/>
      <c r="B76" s="115"/>
      <c r="C76" s="11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1:18" x14ac:dyDescent="0.25">
      <c r="A77" s="65"/>
      <c r="B77" s="115"/>
      <c r="C77" s="11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</row>
    <row r="78" spans="1:18" x14ac:dyDescent="0.25">
      <c r="A78" s="65"/>
      <c r="B78" s="115"/>
      <c r="C78" s="11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</row>
    <row r="79" spans="1:18" x14ac:dyDescent="0.25">
      <c r="A79" s="65"/>
      <c r="B79" s="115"/>
      <c r="C79" s="11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1:18" x14ac:dyDescent="0.25">
      <c r="A80" s="65"/>
      <c r="B80" s="115"/>
      <c r="C80" s="11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</row>
    <row r="81" spans="1:18" x14ac:dyDescent="0.25">
      <c r="A81" s="65"/>
      <c r="B81" s="115"/>
      <c r="C81" s="11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</row>
    <row r="82" spans="1:18" x14ac:dyDescent="0.25">
      <c r="A82" s="65"/>
      <c r="B82" s="115"/>
      <c r="C82" s="11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</row>
    <row r="83" spans="1:18" x14ac:dyDescent="0.25">
      <c r="A83" s="65"/>
      <c r="B83" s="115"/>
      <c r="C83" s="11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84" spans="1:18" x14ac:dyDescent="0.25">
      <c r="A84" s="65"/>
      <c r="B84" s="115"/>
      <c r="C84" s="11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  <row r="85" spans="1:18" x14ac:dyDescent="0.25">
      <c r="A85" s="65"/>
      <c r="B85" s="115"/>
      <c r="C85" s="11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</row>
    <row r="86" spans="1:18" x14ac:dyDescent="0.25">
      <c r="A86" s="65"/>
      <c r="B86" s="115"/>
      <c r="C86" s="11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</row>
    <row r="87" spans="1:18" x14ac:dyDescent="0.25">
      <c r="A87" s="65"/>
      <c r="B87" s="115"/>
      <c r="C87" s="11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</row>
    <row r="88" spans="1:18" x14ac:dyDescent="0.25">
      <c r="A88" s="65"/>
      <c r="B88" s="115"/>
      <c r="C88" s="11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</row>
    <row r="89" spans="1:18" x14ac:dyDescent="0.25">
      <c r="A89" s="65"/>
      <c r="B89" s="115"/>
      <c r="C89" s="11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</row>
    <row r="90" spans="1:18" x14ac:dyDescent="0.25">
      <c r="A90" s="65"/>
      <c r="B90" s="115"/>
      <c r="C90" s="11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</row>
    <row r="91" spans="1:18" x14ac:dyDescent="0.25">
      <c r="A91" s="65"/>
      <c r="B91" s="115"/>
      <c r="C91" s="11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</row>
    <row r="92" spans="1:18" x14ac:dyDescent="0.25">
      <c r="A92" s="65"/>
      <c r="B92" s="115"/>
      <c r="C92" s="11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</row>
    <row r="93" spans="1:18" x14ac:dyDescent="0.25">
      <c r="A93" s="65"/>
      <c r="B93" s="115"/>
      <c r="C93" s="11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</row>
    <row r="94" spans="1:18" x14ac:dyDescent="0.25">
      <c r="A94" s="65"/>
      <c r="B94" s="115"/>
      <c r="C94" s="11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</row>
    <row r="95" spans="1:18" x14ac:dyDescent="0.25">
      <c r="A95" s="65"/>
      <c r="B95" s="115"/>
      <c r="C95" s="11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</row>
    <row r="96" spans="1:18" x14ac:dyDescent="0.25">
      <c r="A96" s="65"/>
      <c r="B96" s="115"/>
      <c r="C96" s="11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</row>
    <row r="97" spans="1:18" x14ac:dyDescent="0.25">
      <c r="A97" s="65"/>
      <c r="B97" s="115"/>
      <c r="C97" s="11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spans="1:18" x14ac:dyDescent="0.25">
      <c r="A98" s="65"/>
      <c r="B98" s="115"/>
      <c r="C98" s="11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</row>
    <row r="99" spans="1:18" x14ac:dyDescent="0.25">
      <c r="A99" s="65"/>
      <c r="B99" s="115"/>
      <c r="C99" s="11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spans="1:18" x14ac:dyDescent="0.25">
      <c r="A100" s="65"/>
      <c r="B100" s="115"/>
      <c r="C100" s="11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</row>
    <row r="101" spans="1:18" x14ac:dyDescent="0.25">
      <c r="A101" s="65"/>
      <c r="B101" s="115"/>
      <c r="C101" s="11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</row>
    <row r="102" spans="1:18" x14ac:dyDescent="0.25">
      <c r="A102" s="65"/>
      <c r="B102" s="115"/>
      <c r="C102" s="11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</row>
    <row r="103" spans="1:18" x14ac:dyDescent="0.25">
      <c r="A103" s="65"/>
      <c r="B103" s="115"/>
      <c r="C103" s="11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spans="1:18" x14ac:dyDescent="0.25">
      <c r="A104" s="65"/>
      <c r="B104" s="115"/>
      <c r="C104" s="11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</row>
    <row r="105" spans="1:18" x14ac:dyDescent="0.25">
      <c r="A105" s="65"/>
      <c r="B105" s="115"/>
      <c r="C105" s="11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spans="1:18" x14ac:dyDescent="0.25">
      <c r="A106" s="65"/>
      <c r="B106" s="115"/>
      <c r="C106" s="11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</row>
    <row r="107" spans="1:18" x14ac:dyDescent="0.25">
      <c r="A107" s="65"/>
      <c r="B107" s="115"/>
      <c r="C107" s="11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</row>
    <row r="108" spans="1:18" x14ac:dyDescent="0.25">
      <c r="A108" s="65"/>
      <c r="B108" s="115"/>
      <c r="C108" s="11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</row>
    <row r="109" spans="1:18" x14ac:dyDescent="0.25">
      <c r="A109" s="65"/>
      <c r="B109" s="115"/>
      <c r="C109" s="11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</row>
    <row r="110" spans="1:18" x14ac:dyDescent="0.25">
      <c r="A110" s="65"/>
      <c r="B110" s="115"/>
      <c r="C110" s="11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</row>
    <row r="111" spans="1:18" x14ac:dyDescent="0.25">
      <c r="A111" s="65"/>
      <c r="B111" s="115"/>
      <c r="C111" s="11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</row>
    <row r="112" spans="1:18" x14ac:dyDescent="0.25">
      <c r="A112" s="65"/>
      <c r="B112" s="115"/>
      <c r="C112" s="11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</row>
    <row r="113" spans="1:18" x14ac:dyDescent="0.25">
      <c r="A113" s="65"/>
      <c r="B113" s="115"/>
      <c r="C113" s="11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</row>
    <row r="114" spans="1:18" x14ac:dyDescent="0.25">
      <c r="A114" s="65"/>
      <c r="B114" s="115"/>
      <c r="C114" s="11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</row>
    <row r="115" spans="1:18" x14ac:dyDescent="0.25">
      <c r="A115" s="65"/>
      <c r="B115" s="115"/>
      <c r="C115" s="11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</row>
    <row r="116" spans="1:18" x14ac:dyDescent="0.25">
      <c r="A116" s="65"/>
      <c r="B116" s="115"/>
      <c r="C116" s="11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</row>
    <row r="117" spans="1:18" x14ac:dyDescent="0.25">
      <c r="A117" s="65"/>
      <c r="B117" s="115"/>
      <c r="C117" s="11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</row>
    <row r="118" spans="1:18" x14ac:dyDescent="0.25">
      <c r="A118" s="65"/>
      <c r="B118" s="115"/>
      <c r="C118" s="11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</row>
    <row r="119" spans="1:18" x14ac:dyDescent="0.25">
      <c r="A119" s="65"/>
      <c r="B119" s="115"/>
      <c r="C119" s="11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</row>
    <row r="120" spans="1:18" x14ac:dyDescent="0.25">
      <c r="A120" s="65"/>
      <c r="B120" s="115"/>
      <c r="C120" s="11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</row>
    <row r="121" spans="1:18" x14ac:dyDescent="0.25">
      <c r="A121" s="65"/>
      <c r="B121" s="115"/>
      <c r="C121" s="11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</row>
    <row r="122" spans="1:18" x14ac:dyDescent="0.25">
      <c r="A122" s="65"/>
      <c r="B122" s="115"/>
      <c r="C122" s="11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</row>
    <row r="123" spans="1:18" x14ac:dyDescent="0.25">
      <c r="A123" s="65"/>
      <c r="B123" s="115"/>
      <c r="C123" s="11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</row>
    <row r="124" spans="1:18" x14ac:dyDescent="0.25">
      <c r="A124" s="65"/>
      <c r="B124" s="115"/>
      <c r="C124" s="11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</row>
    <row r="125" spans="1:18" x14ac:dyDescent="0.25">
      <c r="A125" s="65"/>
      <c r="B125" s="115"/>
      <c r="C125" s="11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</row>
    <row r="126" spans="1:18" x14ac:dyDescent="0.25">
      <c r="A126" s="65"/>
      <c r="B126" s="115"/>
      <c r="C126" s="11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</row>
    <row r="127" spans="1:18" x14ac:dyDescent="0.25">
      <c r="A127" s="65"/>
      <c r="B127" s="115"/>
      <c r="C127" s="11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</row>
    <row r="128" spans="1:18" x14ac:dyDescent="0.25">
      <c r="A128" s="65"/>
      <c r="B128" s="115"/>
      <c r="C128" s="11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</row>
    <row r="129" spans="1:18" x14ac:dyDescent="0.25">
      <c r="A129" s="65"/>
      <c r="B129" s="115"/>
      <c r="C129" s="11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</row>
    <row r="130" spans="1:18" x14ac:dyDescent="0.25">
      <c r="A130" s="65"/>
      <c r="B130" s="115"/>
      <c r="C130" s="11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</row>
    <row r="131" spans="1:18" x14ac:dyDescent="0.25">
      <c r="A131" s="65"/>
      <c r="B131" s="115"/>
      <c r="C131" s="11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</row>
    <row r="132" spans="1:18" x14ac:dyDescent="0.25">
      <c r="A132" s="65"/>
      <c r="B132" s="115"/>
      <c r="C132" s="11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</row>
    <row r="133" spans="1:18" x14ac:dyDescent="0.25">
      <c r="A133" s="65"/>
      <c r="B133" s="115"/>
      <c r="C133" s="11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</row>
    <row r="134" spans="1:18" x14ac:dyDescent="0.25">
      <c r="A134" s="65"/>
      <c r="B134" s="115"/>
      <c r="C134" s="11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</row>
    <row r="135" spans="1:18" x14ac:dyDescent="0.25">
      <c r="A135" s="65"/>
      <c r="B135" s="115"/>
      <c r="C135" s="11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</row>
    <row r="136" spans="1:18" x14ac:dyDescent="0.25">
      <c r="A136" s="65"/>
      <c r="B136" s="115"/>
      <c r="C136" s="11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</row>
    <row r="137" spans="1:18" x14ac:dyDescent="0.25">
      <c r="A137" s="65"/>
      <c r="B137" s="115"/>
      <c r="C137" s="11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</row>
    <row r="138" spans="1:18" x14ac:dyDescent="0.25">
      <c r="A138" s="65"/>
      <c r="B138" s="115"/>
      <c r="C138" s="11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</row>
    <row r="139" spans="1:18" x14ac:dyDescent="0.25">
      <c r="A139" s="65"/>
      <c r="B139" s="115"/>
      <c r="C139" s="11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</row>
    <row r="140" spans="1:18" x14ac:dyDescent="0.25">
      <c r="A140" s="65"/>
      <c r="B140" s="115"/>
      <c r="C140" s="11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spans="1:18" x14ac:dyDescent="0.25">
      <c r="A141" s="65"/>
      <c r="B141" s="115"/>
      <c r="C141" s="11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</row>
    <row r="142" spans="1:18" x14ac:dyDescent="0.25">
      <c r="A142" s="65"/>
      <c r="B142" s="115"/>
      <c r="C142" s="11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spans="1:18" x14ac:dyDescent="0.25">
      <c r="A143" s="65"/>
      <c r="B143" s="115"/>
      <c r="C143" s="11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</row>
    <row r="144" spans="1:18" x14ac:dyDescent="0.25">
      <c r="A144" s="65"/>
      <c r="B144" s="115"/>
      <c r="C144" s="11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</row>
    <row r="145" spans="1:18" x14ac:dyDescent="0.25">
      <c r="A145" s="65"/>
      <c r="B145" s="115"/>
      <c r="C145" s="11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</row>
    <row r="146" spans="1:18" x14ac:dyDescent="0.25">
      <c r="A146" s="65"/>
      <c r="B146" s="115"/>
      <c r="C146" s="11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spans="1:18" x14ac:dyDescent="0.25">
      <c r="A147" s="65"/>
      <c r="B147" s="115"/>
      <c r="C147" s="11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</row>
    <row r="148" spans="1:18" x14ac:dyDescent="0.25">
      <c r="A148" s="65"/>
      <c r="B148" s="115"/>
      <c r="C148" s="11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spans="1:18" x14ac:dyDescent="0.25">
      <c r="A149" s="65"/>
      <c r="B149" s="115"/>
      <c r="C149" s="11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</row>
    <row r="150" spans="1:18" x14ac:dyDescent="0.25">
      <c r="A150" s="65"/>
      <c r="B150" s="115"/>
      <c r="C150" s="11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</row>
    <row r="151" spans="1:18" x14ac:dyDescent="0.25">
      <c r="A151" s="65"/>
      <c r="B151" s="115"/>
      <c r="C151" s="11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</row>
    <row r="152" spans="1:18" x14ac:dyDescent="0.25">
      <c r="A152" s="65"/>
      <c r="B152" s="115"/>
      <c r="C152" s="11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</row>
    <row r="153" spans="1:18" x14ac:dyDescent="0.25">
      <c r="A153" s="65"/>
      <c r="B153" s="115"/>
      <c r="C153" s="11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</row>
    <row r="154" spans="1:18" x14ac:dyDescent="0.25">
      <c r="A154" s="65"/>
      <c r="B154" s="115"/>
      <c r="C154" s="11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</row>
    <row r="155" spans="1:18" x14ac:dyDescent="0.25">
      <c r="A155" s="65"/>
      <c r="B155" s="115"/>
      <c r="C155" s="11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</row>
    <row r="156" spans="1:18" x14ac:dyDescent="0.25">
      <c r="A156" s="65"/>
      <c r="B156" s="115"/>
      <c r="C156" s="11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</row>
    <row r="157" spans="1:18" x14ac:dyDescent="0.25">
      <c r="A157" s="65"/>
      <c r="B157" s="115"/>
      <c r="C157" s="11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</row>
    <row r="158" spans="1:18" x14ac:dyDescent="0.25">
      <c r="A158" s="65"/>
      <c r="B158" s="115"/>
      <c r="C158" s="11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</row>
    <row r="159" spans="1:18" x14ac:dyDescent="0.25">
      <c r="A159" s="65"/>
      <c r="B159" s="115"/>
      <c r="C159" s="11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</row>
    <row r="160" spans="1:18" x14ac:dyDescent="0.25">
      <c r="A160" s="65"/>
      <c r="B160" s="115"/>
      <c r="C160" s="11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</row>
    <row r="161" spans="1:18" x14ac:dyDescent="0.25">
      <c r="A161" s="65"/>
      <c r="B161" s="115"/>
      <c r="C161" s="11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</row>
    <row r="162" spans="1:18" x14ac:dyDescent="0.25">
      <c r="A162" s="65"/>
      <c r="B162" s="115"/>
      <c r="C162" s="11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</row>
    <row r="163" spans="1:18" x14ac:dyDescent="0.25">
      <c r="A163" s="65"/>
      <c r="B163" s="115"/>
      <c r="C163" s="11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</row>
    <row r="164" spans="1:18" x14ac:dyDescent="0.25">
      <c r="A164" s="65"/>
      <c r="B164" s="115"/>
      <c r="C164" s="11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</row>
    <row r="165" spans="1:18" x14ac:dyDescent="0.25">
      <c r="A165" s="65"/>
      <c r="B165" s="115"/>
      <c r="C165" s="11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</row>
    <row r="166" spans="1:18" x14ac:dyDescent="0.25">
      <c r="A166" s="65"/>
      <c r="B166" s="115"/>
      <c r="C166" s="11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</row>
    <row r="167" spans="1:18" x14ac:dyDescent="0.25">
      <c r="A167" s="65"/>
      <c r="B167" s="115"/>
      <c r="C167" s="11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</row>
    <row r="168" spans="1:18" x14ac:dyDescent="0.25">
      <c r="A168" s="65"/>
      <c r="B168" s="115"/>
      <c r="C168" s="11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</row>
    <row r="169" spans="1:18" x14ac:dyDescent="0.25">
      <c r="A169" s="65"/>
      <c r="B169" s="115"/>
      <c r="C169" s="11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</row>
    <row r="170" spans="1:18" x14ac:dyDescent="0.25">
      <c r="A170" s="65"/>
      <c r="B170" s="115"/>
      <c r="C170" s="11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</row>
    <row r="171" spans="1:18" x14ac:dyDescent="0.25">
      <c r="A171" s="65"/>
      <c r="B171" s="115"/>
      <c r="C171" s="11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</row>
    <row r="172" spans="1:18" x14ac:dyDescent="0.25">
      <c r="A172" s="65"/>
      <c r="B172" s="115"/>
      <c r="C172" s="11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</row>
    <row r="173" spans="1:18" x14ac:dyDescent="0.25">
      <c r="A173" s="65"/>
      <c r="B173" s="115"/>
      <c r="C173" s="11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</row>
    <row r="174" spans="1:18" x14ac:dyDescent="0.25">
      <c r="A174" s="65"/>
      <c r="B174" s="115"/>
      <c r="C174" s="11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</row>
    <row r="175" spans="1:18" x14ac:dyDescent="0.25">
      <c r="A175" s="65"/>
      <c r="B175" s="115"/>
      <c r="C175" s="11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</row>
    <row r="176" spans="1:18" x14ac:dyDescent="0.25">
      <c r="A176" s="65"/>
      <c r="B176" s="115"/>
      <c r="C176" s="11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</row>
    <row r="177" spans="1:18" x14ac:dyDescent="0.25">
      <c r="A177" s="65"/>
      <c r="B177" s="115"/>
      <c r="C177" s="11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</row>
    <row r="178" spans="1:18" x14ac:dyDescent="0.25">
      <c r="A178" s="65"/>
      <c r="B178" s="115"/>
      <c r="C178" s="11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</row>
    <row r="179" spans="1:18" x14ac:dyDescent="0.25">
      <c r="A179" s="65"/>
      <c r="B179" s="115"/>
      <c r="C179" s="11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</row>
    <row r="180" spans="1:18" x14ac:dyDescent="0.25">
      <c r="A180" s="65"/>
      <c r="B180" s="115"/>
      <c r="C180" s="11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</row>
    <row r="181" spans="1:18" x14ac:dyDescent="0.25">
      <c r="A181" s="65"/>
      <c r="B181" s="115"/>
      <c r="C181" s="11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</row>
    <row r="182" spans="1:18" x14ac:dyDescent="0.25">
      <c r="A182" s="65"/>
      <c r="B182" s="115"/>
      <c r="C182" s="11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</row>
    <row r="183" spans="1:18" x14ac:dyDescent="0.25">
      <c r="A183" s="65"/>
      <c r="B183" s="115"/>
      <c r="C183" s="11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spans="1:18" x14ac:dyDescent="0.25">
      <c r="A184" s="65"/>
      <c r="B184" s="115"/>
      <c r="C184" s="11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</row>
    <row r="185" spans="1:18" x14ac:dyDescent="0.25">
      <c r="A185" s="65"/>
      <c r="B185" s="115"/>
      <c r="C185" s="11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spans="1:18" x14ac:dyDescent="0.25">
      <c r="A186" s="65"/>
      <c r="B186" s="115"/>
      <c r="C186" s="11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</row>
    <row r="187" spans="1:18" x14ac:dyDescent="0.25">
      <c r="A187" s="65"/>
      <c r="B187" s="115"/>
      <c r="C187" s="11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</row>
    <row r="188" spans="1:18" x14ac:dyDescent="0.25">
      <c r="A188" s="65"/>
      <c r="B188" s="115"/>
      <c r="C188" s="11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</row>
    <row r="189" spans="1:18" x14ac:dyDescent="0.25">
      <c r="A189" s="65"/>
      <c r="B189" s="115"/>
      <c r="C189" s="11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spans="1:18" x14ac:dyDescent="0.25">
      <c r="A190" s="65"/>
      <c r="B190" s="115"/>
      <c r="C190" s="11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</row>
    <row r="191" spans="1:18" x14ac:dyDescent="0.25">
      <c r="A191" s="65"/>
      <c r="B191" s="115"/>
      <c r="C191" s="11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spans="1:18" x14ac:dyDescent="0.25">
      <c r="A192" s="65"/>
      <c r="B192" s="115"/>
      <c r="C192" s="11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</row>
    <row r="193" spans="1:18" x14ac:dyDescent="0.25">
      <c r="A193" s="65"/>
      <c r="B193" s="115"/>
      <c r="C193" s="11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</row>
    <row r="194" spans="1:18" x14ac:dyDescent="0.25">
      <c r="A194" s="65"/>
      <c r="B194" s="115"/>
      <c r="C194" s="11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</row>
    <row r="195" spans="1:18" x14ac:dyDescent="0.25">
      <c r="A195" s="65"/>
      <c r="B195" s="115"/>
      <c r="C195" s="11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</row>
    <row r="196" spans="1:18" x14ac:dyDescent="0.25">
      <c r="A196" s="65"/>
      <c r="B196" s="115"/>
      <c r="C196" s="11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</row>
    <row r="197" spans="1:18" x14ac:dyDescent="0.25">
      <c r="A197" s="65"/>
      <c r="B197" s="115"/>
      <c r="C197" s="11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</row>
    <row r="198" spans="1:18" x14ac:dyDescent="0.25">
      <c r="A198" s="65"/>
      <c r="B198" s="115"/>
      <c r="C198" s="11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</row>
    <row r="199" spans="1:18" x14ac:dyDescent="0.25">
      <c r="A199" s="65"/>
      <c r="B199" s="115"/>
      <c r="C199" s="11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</row>
    <row r="200" spans="1:18" x14ac:dyDescent="0.25">
      <c r="A200" s="65"/>
      <c r="B200" s="115"/>
      <c r="C200" s="11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</row>
    <row r="201" spans="1:18" x14ac:dyDescent="0.25">
      <c r="A201" s="65"/>
      <c r="B201" s="115"/>
      <c r="C201" s="11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</row>
    <row r="202" spans="1:18" x14ac:dyDescent="0.25">
      <c r="A202" s="65"/>
      <c r="B202" s="115"/>
      <c r="C202" s="11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</row>
    <row r="203" spans="1:18" x14ac:dyDescent="0.25">
      <c r="A203" s="65"/>
      <c r="B203" s="115"/>
      <c r="C203" s="11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</row>
    <row r="204" spans="1:18" x14ac:dyDescent="0.25">
      <c r="A204" s="65"/>
      <c r="B204" s="115"/>
      <c r="C204" s="11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</row>
    <row r="205" spans="1:18" x14ac:dyDescent="0.25">
      <c r="A205" s="65"/>
      <c r="B205" s="115"/>
      <c r="C205" s="11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</row>
    <row r="206" spans="1:18" x14ac:dyDescent="0.25">
      <c r="A206" s="65"/>
      <c r="B206" s="115"/>
      <c r="C206" s="11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</row>
    <row r="207" spans="1:18" x14ac:dyDescent="0.25">
      <c r="A207" s="65"/>
      <c r="B207" s="115"/>
      <c r="C207" s="11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</row>
    <row r="208" spans="1:18" x14ac:dyDescent="0.25">
      <c r="A208" s="65"/>
      <c r="B208" s="115"/>
      <c r="C208" s="11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</row>
    <row r="209" spans="1:18" x14ac:dyDescent="0.25">
      <c r="A209" s="65"/>
      <c r="B209" s="115"/>
      <c r="C209" s="11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</row>
    <row r="210" spans="1:18" x14ac:dyDescent="0.25">
      <c r="A210" s="65"/>
      <c r="B210" s="115"/>
      <c r="C210" s="11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</row>
    <row r="211" spans="1:18" x14ac:dyDescent="0.25">
      <c r="A211" s="65"/>
      <c r="B211" s="115"/>
      <c r="C211" s="11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</row>
    <row r="212" spans="1:18" x14ac:dyDescent="0.25">
      <c r="A212" s="65"/>
      <c r="B212" s="115"/>
      <c r="C212" s="11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</row>
    <row r="213" spans="1:18" x14ac:dyDescent="0.25">
      <c r="A213" s="65"/>
      <c r="B213" s="115"/>
      <c r="C213" s="11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</row>
    <row r="214" spans="1:18" x14ac:dyDescent="0.25">
      <c r="A214" s="65"/>
      <c r="B214" s="115"/>
      <c r="C214" s="11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</row>
    <row r="215" spans="1:18" x14ac:dyDescent="0.25">
      <c r="A215" s="65"/>
      <c r="B215" s="115"/>
      <c r="C215" s="11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</row>
    <row r="216" spans="1:18" x14ac:dyDescent="0.25">
      <c r="A216" s="65"/>
      <c r="B216" s="115"/>
      <c r="C216" s="11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</row>
    <row r="217" spans="1:18" x14ac:dyDescent="0.25">
      <c r="A217" s="65"/>
      <c r="B217" s="115"/>
      <c r="C217" s="11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</row>
    <row r="218" spans="1:18" x14ac:dyDescent="0.25">
      <c r="A218" s="65"/>
      <c r="B218" s="115"/>
      <c r="C218" s="11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</row>
    <row r="219" spans="1:18" x14ac:dyDescent="0.25">
      <c r="A219" s="65"/>
      <c r="B219" s="115"/>
      <c r="C219" s="11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</row>
    <row r="220" spans="1:18" x14ac:dyDescent="0.25">
      <c r="A220" s="65"/>
      <c r="B220" s="115"/>
      <c r="C220" s="11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</row>
    <row r="221" spans="1:18" x14ac:dyDescent="0.25">
      <c r="A221" s="65"/>
      <c r="B221" s="115"/>
      <c r="C221" s="11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</row>
    <row r="222" spans="1:18" x14ac:dyDescent="0.25">
      <c r="A222" s="65"/>
      <c r="B222" s="115"/>
      <c r="C222" s="11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</row>
    <row r="223" spans="1:18" x14ac:dyDescent="0.25">
      <c r="A223" s="65"/>
      <c r="B223" s="115"/>
      <c r="C223" s="11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</row>
    <row r="224" spans="1:18" x14ac:dyDescent="0.25">
      <c r="A224" s="65"/>
      <c r="B224" s="115"/>
      <c r="C224" s="11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</row>
    <row r="225" spans="1:18" x14ac:dyDescent="0.25">
      <c r="A225" s="65"/>
      <c r="B225" s="115"/>
      <c r="C225" s="11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</row>
    <row r="226" spans="1:18" x14ac:dyDescent="0.25">
      <c r="A226" s="65"/>
      <c r="B226" s="115"/>
      <c r="C226" s="11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spans="1:18" x14ac:dyDescent="0.25">
      <c r="A227" s="65"/>
      <c r="B227" s="115"/>
      <c r="C227" s="11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</row>
    <row r="228" spans="1:18" x14ac:dyDescent="0.25">
      <c r="A228" s="65"/>
      <c r="B228" s="115"/>
      <c r="C228" s="11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spans="1:18" x14ac:dyDescent="0.25">
      <c r="A229" s="65"/>
      <c r="B229" s="115"/>
      <c r="C229" s="11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</row>
    <row r="230" spans="1:18" x14ac:dyDescent="0.25">
      <c r="A230" s="65"/>
      <c r="B230" s="115"/>
      <c r="C230" s="11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</row>
    <row r="231" spans="1:18" x14ac:dyDescent="0.25">
      <c r="A231" s="65"/>
      <c r="B231" s="115"/>
      <c r="C231" s="11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</row>
    <row r="232" spans="1:18" x14ac:dyDescent="0.25">
      <c r="A232" s="65"/>
      <c r="B232" s="115"/>
      <c r="C232" s="11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spans="1:18" x14ac:dyDescent="0.25">
      <c r="A233" s="65"/>
      <c r="B233" s="115"/>
      <c r="C233" s="11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</row>
    <row r="234" spans="1:18" x14ac:dyDescent="0.25">
      <c r="A234" s="65"/>
      <c r="B234" s="115"/>
      <c r="C234" s="11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spans="1:18" x14ac:dyDescent="0.25">
      <c r="A235" s="65"/>
      <c r="B235" s="115"/>
      <c r="C235" s="11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</row>
    <row r="236" spans="1:18" x14ac:dyDescent="0.25">
      <c r="A236" s="65"/>
      <c r="B236" s="115"/>
      <c r="C236" s="11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</row>
    <row r="237" spans="1:18" x14ac:dyDescent="0.25">
      <c r="A237" s="65"/>
      <c r="B237" s="115"/>
      <c r="C237" s="11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</row>
    <row r="238" spans="1:18" x14ac:dyDescent="0.25">
      <c r="A238" s="65"/>
      <c r="B238" s="115"/>
      <c r="C238" s="11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</row>
    <row r="239" spans="1:18" x14ac:dyDescent="0.25">
      <c r="A239" s="65"/>
      <c r="B239" s="115"/>
      <c r="C239" s="11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</row>
    <row r="240" spans="1:18" x14ac:dyDescent="0.25">
      <c r="A240" s="65"/>
      <c r="B240" s="115"/>
      <c r="C240" s="11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</row>
    <row r="241" spans="1:18" x14ac:dyDescent="0.25">
      <c r="A241" s="65"/>
      <c r="B241" s="115"/>
      <c r="C241" s="11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</row>
    <row r="242" spans="1:18" x14ac:dyDescent="0.25">
      <c r="A242" s="65"/>
      <c r="B242" s="115"/>
      <c r="C242" s="11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</row>
    <row r="243" spans="1:18" x14ac:dyDescent="0.25">
      <c r="A243" s="65"/>
      <c r="B243" s="115"/>
      <c r="C243" s="11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</row>
    <row r="244" spans="1:18" x14ac:dyDescent="0.25">
      <c r="A244" s="65"/>
      <c r="B244" s="115"/>
      <c r="C244" s="11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</row>
    <row r="245" spans="1:18" x14ac:dyDescent="0.25">
      <c r="A245" s="65"/>
      <c r="B245" s="115"/>
      <c r="C245" s="11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</row>
    <row r="246" spans="1:18" x14ac:dyDescent="0.25">
      <c r="A246" s="65"/>
      <c r="B246" s="115"/>
      <c r="C246" s="11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</row>
    <row r="247" spans="1:18" x14ac:dyDescent="0.25">
      <c r="A247" s="65"/>
      <c r="B247" s="115"/>
      <c r="C247" s="11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</row>
    <row r="248" spans="1:18" x14ac:dyDescent="0.25">
      <c r="A248" s="65"/>
      <c r="B248" s="115"/>
      <c r="C248" s="11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</row>
    <row r="249" spans="1:18" x14ac:dyDescent="0.25">
      <c r="A249" s="65"/>
      <c r="B249" s="115"/>
      <c r="C249" s="11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</row>
    <row r="250" spans="1:18" x14ac:dyDescent="0.25">
      <c r="A250" s="65"/>
      <c r="B250" s="115"/>
      <c r="C250" s="11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</row>
    <row r="251" spans="1:18" x14ac:dyDescent="0.25">
      <c r="A251" s="65"/>
      <c r="B251" s="115"/>
      <c r="C251" s="11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</row>
    <row r="252" spans="1:18" x14ac:dyDescent="0.25">
      <c r="A252" s="65"/>
      <c r="B252" s="115"/>
      <c r="C252" s="11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</row>
    <row r="253" spans="1:18" x14ac:dyDescent="0.25">
      <c r="A253" s="65"/>
      <c r="B253" s="115"/>
      <c r="C253" s="11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</row>
    <row r="254" spans="1:18" x14ac:dyDescent="0.25">
      <c r="A254" s="65"/>
      <c r="B254" s="115"/>
      <c r="C254" s="11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</row>
    <row r="255" spans="1:18" x14ac:dyDescent="0.25">
      <c r="A255" s="65"/>
      <c r="B255" s="115"/>
      <c r="C255" s="11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</row>
    <row r="256" spans="1:18" x14ac:dyDescent="0.25">
      <c r="A256" s="65"/>
      <c r="B256" s="115"/>
      <c r="C256" s="11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</row>
    <row r="257" spans="1:18" x14ac:dyDescent="0.25">
      <c r="A257" s="65"/>
      <c r="B257" s="115"/>
      <c r="C257" s="11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</row>
    <row r="258" spans="1:18" x14ac:dyDescent="0.25">
      <c r="A258" s="65"/>
      <c r="B258" s="115"/>
      <c r="C258" s="11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</row>
    <row r="259" spans="1:18" x14ac:dyDescent="0.25">
      <c r="A259" s="65"/>
      <c r="B259" s="115"/>
      <c r="C259" s="11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</row>
    <row r="260" spans="1:18" x14ac:dyDescent="0.25">
      <c r="A260" s="65"/>
      <c r="B260" s="115"/>
      <c r="C260" s="11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</row>
    <row r="261" spans="1:18" x14ac:dyDescent="0.25">
      <c r="A261" s="65"/>
      <c r="B261" s="115"/>
      <c r="C261" s="11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</row>
    <row r="262" spans="1:18" x14ac:dyDescent="0.25">
      <c r="A262" s="65"/>
      <c r="B262" s="115"/>
      <c r="C262" s="11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</row>
    <row r="263" spans="1:18" x14ac:dyDescent="0.25">
      <c r="A263" s="65"/>
      <c r="B263" s="115"/>
      <c r="C263" s="11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</row>
    <row r="264" spans="1:18" x14ac:dyDescent="0.25">
      <c r="A264" s="65"/>
      <c r="B264" s="115"/>
      <c r="C264" s="11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</row>
    <row r="265" spans="1:18" x14ac:dyDescent="0.25">
      <c r="A265" s="65"/>
      <c r="B265" s="115"/>
      <c r="C265" s="11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</row>
    <row r="266" spans="1:18" x14ac:dyDescent="0.25">
      <c r="A266" s="65"/>
      <c r="B266" s="115"/>
      <c r="C266" s="11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</row>
    <row r="267" spans="1:18" x14ac:dyDescent="0.25">
      <c r="A267" s="65"/>
      <c r="B267" s="115"/>
      <c r="C267" s="11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</row>
    <row r="268" spans="1:18" x14ac:dyDescent="0.25">
      <c r="A268" s="65"/>
      <c r="B268" s="115"/>
      <c r="C268" s="11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</row>
    <row r="269" spans="1:18" x14ac:dyDescent="0.25">
      <c r="A269" s="65"/>
      <c r="B269" s="115"/>
      <c r="C269" s="11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spans="1:18" x14ac:dyDescent="0.25">
      <c r="A270" s="65"/>
      <c r="B270" s="115"/>
      <c r="C270" s="11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</row>
    <row r="271" spans="1:18" x14ac:dyDescent="0.25">
      <c r="A271" s="65"/>
      <c r="B271" s="115"/>
      <c r="C271" s="11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spans="1:18" x14ac:dyDescent="0.25">
      <c r="A272" s="65"/>
      <c r="B272" s="115"/>
      <c r="C272" s="11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</row>
    <row r="273" spans="1:18" x14ac:dyDescent="0.25">
      <c r="A273" s="65"/>
      <c r="B273" s="115"/>
      <c r="C273" s="11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</row>
    <row r="274" spans="1:18" x14ac:dyDescent="0.25">
      <c r="A274" s="65"/>
      <c r="B274" s="115"/>
      <c r="C274" s="11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</row>
    <row r="275" spans="1:18" x14ac:dyDescent="0.25">
      <c r="A275" s="65"/>
      <c r="B275" s="115"/>
      <c r="C275" s="11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spans="1:18" x14ac:dyDescent="0.25">
      <c r="A276" s="65"/>
      <c r="B276" s="115"/>
      <c r="C276" s="11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</row>
    <row r="277" spans="1:18" x14ac:dyDescent="0.25">
      <c r="A277" s="65"/>
      <c r="B277" s="115"/>
      <c r="C277" s="11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spans="1:18" x14ac:dyDescent="0.25">
      <c r="A278" s="65"/>
      <c r="B278" s="115"/>
      <c r="C278" s="11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</row>
    <row r="279" spans="1:18" x14ac:dyDescent="0.25">
      <c r="A279" s="65"/>
      <c r="B279" s="115"/>
      <c r="C279" s="11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</row>
    <row r="280" spans="1:18" x14ac:dyDescent="0.25">
      <c r="A280" s="65"/>
      <c r="B280" s="115"/>
      <c r="C280" s="11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</row>
    <row r="281" spans="1:18" x14ac:dyDescent="0.25">
      <c r="A281" s="65"/>
      <c r="B281" s="115"/>
      <c r="C281" s="11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</row>
    <row r="282" spans="1:18" x14ac:dyDescent="0.25">
      <c r="A282" s="65"/>
      <c r="B282" s="115"/>
      <c r="C282" s="11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</row>
    <row r="283" spans="1:18" x14ac:dyDescent="0.25">
      <c r="A283" s="65"/>
      <c r="B283" s="115"/>
      <c r="C283" s="11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</row>
    <row r="284" spans="1:18" x14ac:dyDescent="0.25">
      <c r="A284" s="65"/>
      <c r="B284" s="115"/>
      <c r="C284" s="11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</row>
    <row r="285" spans="1:18" x14ac:dyDescent="0.25">
      <c r="A285" s="65"/>
      <c r="B285" s="115"/>
      <c r="C285" s="11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</row>
    <row r="286" spans="1:18" x14ac:dyDescent="0.25">
      <c r="A286" s="65"/>
      <c r="B286" s="115"/>
      <c r="C286" s="11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</row>
    <row r="287" spans="1:18" x14ac:dyDescent="0.25">
      <c r="A287" s="65"/>
      <c r="B287" s="115"/>
      <c r="C287" s="11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</row>
    <row r="288" spans="1:18" x14ac:dyDescent="0.25">
      <c r="A288" s="65"/>
      <c r="B288" s="115"/>
      <c r="C288" s="11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</row>
    <row r="289" spans="1:18" x14ac:dyDescent="0.25">
      <c r="A289" s="65"/>
      <c r="B289" s="115"/>
      <c r="C289" s="11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</row>
    <row r="290" spans="1:18" x14ac:dyDescent="0.25">
      <c r="A290" s="65"/>
      <c r="B290" s="115"/>
      <c r="C290" s="11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</row>
    <row r="291" spans="1:18" x14ac:dyDescent="0.25">
      <c r="A291" s="65"/>
      <c r="B291" s="115"/>
      <c r="C291" s="11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</row>
    <row r="292" spans="1:18" x14ac:dyDescent="0.25">
      <c r="A292" s="65"/>
      <c r="B292" s="115"/>
      <c r="C292" s="11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</row>
    <row r="293" spans="1:18" x14ac:dyDescent="0.25">
      <c r="A293" s="65"/>
      <c r="B293" s="115"/>
      <c r="C293" s="11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</row>
    <row r="294" spans="1:18" x14ac:dyDescent="0.25">
      <c r="A294" s="65"/>
      <c r="B294" s="115"/>
      <c r="C294" s="11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</row>
    <row r="295" spans="1:18" x14ac:dyDescent="0.25">
      <c r="A295" s="65"/>
      <c r="B295" s="115"/>
      <c r="C295" s="11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</row>
    <row r="296" spans="1:18" x14ac:dyDescent="0.25">
      <c r="A296" s="65"/>
      <c r="B296" s="115"/>
      <c r="C296" s="11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</row>
    <row r="297" spans="1:18" x14ac:dyDescent="0.25">
      <c r="A297" s="65"/>
      <c r="B297" s="115"/>
      <c r="C297" s="11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</row>
    <row r="298" spans="1:18" x14ac:dyDescent="0.25">
      <c r="A298" s="65"/>
      <c r="B298" s="115"/>
      <c r="C298" s="11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</row>
    <row r="299" spans="1:18" x14ac:dyDescent="0.25">
      <c r="A299" s="65"/>
      <c r="B299" s="115"/>
      <c r="C299" s="11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</row>
    <row r="300" spans="1:18" x14ac:dyDescent="0.25">
      <c r="A300" s="65"/>
      <c r="B300" s="115"/>
      <c r="C300" s="11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</row>
    <row r="301" spans="1:18" x14ac:dyDescent="0.25">
      <c r="A301" s="65"/>
      <c r="B301" s="115"/>
      <c r="C301" s="11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</row>
    <row r="302" spans="1:18" x14ac:dyDescent="0.25">
      <c r="A302" s="65"/>
      <c r="B302" s="115"/>
      <c r="C302" s="11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</row>
    <row r="303" spans="1:18" x14ac:dyDescent="0.25">
      <c r="A303" s="65"/>
      <c r="B303" s="115"/>
      <c r="C303" s="11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</row>
    <row r="304" spans="1:18" x14ac:dyDescent="0.25">
      <c r="A304" s="65"/>
      <c r="B304" s="115"/>
      <c r="C304" s="11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</row>
    <row r="305" spans="1:18" x14ac:dyDescent="0.25">
      <c r="A305" s="65"/>
      <c r="B305" s="115"/>
      <c r="C305" s="11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</row>
    <row r="306" spans="1:18" x14ac:dyDescent="0.25">
      <c r="A306" s="65"/>
      <c r="B306" s="115"/>
      <c r="C306" s="11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</row>
    <row r="307" spans="1:18" x14ac:dyDescent="0.25">
      <c r="A307" s="65"/>
      <c r="B307" s="115"/>
      <c r="C307" s="11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</row>
    <row r="308" spans="1:18" x14ac:dyDescent="0.25">
      <c r="A308" s="65"/>
      <c r="B308" s="115"/>
      <c r="C308" s="11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</row>
    <row r="309" spans="1:18" x14ac:dyDescent="0.25">
      <c r="A309" s="65"/>
      <c r="B309" s="115"/>
      <c r="C309" s="11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</row>
    <row r="310" spans="1:18" x14ac:dyDescent="0.25">
      <c r="A310" s="65"/>
      <c r="B310" s="115"/>
      <c r="C310" s="11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</row>
    <row r="311" spans="1:18" x14ac:dyDescent="0.25">
      <c r="A311" s="65"/>
      <c r="B311" s="115"/>
      <c r="C311" s="11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</row>
    <row r="312" spans="1:18" x14ac:dyDescent="0.25">
      <c r="A312" s="65"/>
      <c r="B312" s="115"/>
      <c r="C312" s="11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spans="1:18" x14ac:dyDescent="0.25">
      <c r="A313" s="65"/>
      <c r="B313" s="115"/>
      <c r="C313" s="11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</row>
    <row r="314" spans="1:18" x14ac:dyDescent="0.25">
      <c r="A314" s="65"/>
      <c r="B314" s="115"/>
      <c r="C314" s="11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spans="1:18" x14ac:dyDescent="0.25">
      <c r="A315" s="65"/>
      <c r="B315" s="115"/>
      <c r="C315" s="11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</row>
    <row r="316" spans="1:18" x14ac:dyDescent="0.25">
      <c r="A316" s="65"/>
      <c r="B316" s="115"/>
      <c r="C316" s="11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</row>
    <row r="317" spans="1:18" x14ac:dyDescent="0.25">
      <c r="A317" s="65"/>
      <c r="B317" s="115"/>
      <c r="C317" s="11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</row>
    <row r="318" spans="1:18" x14ac:dyDescent="0.25">
      <c r="A318" s="65"/>
      <c r="B318" s="115"/>
      <c r="C318" s="11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spans="1:18" x14ac:dyDescent="0.25">
      <c r="A319" s="65"/>
      <c r="B319" s="115"/>
      <c r="C319" s="11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</row>
    <row r="320" spans="1:18" x14ac:dyDescent="0.25">
      <c r="A320" s="65"/>
      <c r="B320" s="115"/>
      <c r="C320" s="11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spans="1:18" x14ac:dyDescent="0.25">
      <c r="A321" s="65"/>
      <c r="B321" s="115"/>
      <c r="C321" s="11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</row>
    <row r="322" spans="1:18" x14ac:dyDescent="0.25">
      <c r="A322" s="65"/>
      <c r="B322" s="115"/>
      <c r="C322" s="11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</row>
    <row r="323" spans="1:18" x14ac:dyDescent="0.25">
      <c r="A323" s="65"/>
      <c r="B323" s="115"/>
      <c r="C323" s="11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</row>
    <row r="324" spans="1:18" x14ac:dyDescent="0.25">
      <c r="A324" s="65"/>
      <c r="B324" s="115"/>
      <c r="C324" s="11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</row>
    <row r="325" spans="1:18" x14ac:dyDescent="0.25">
      <c r="A325" s="65"/>
      <c r="B325" s="115"/>
      <c r="C325" s="11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</row>
    <row r="326" spans="1:18" x14ac:dyDescent="0.25">
      <c r="A326" s="65"/>
      <c r="B326" s="115"/>
      <c r="C326" s="11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</row>
    <row r="327" spans="1:18" x14ac:dyDescent="0.25">
      <c r="A327" s="65"/>
      <c r="B327" s="115"/>
      <c r="C327" s="11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</row>
    <row r="328" spans="1:18" x14ac:dyDescent="0.25">
      <c r="A328" s="65"/>
      <c r="B328" s="115"/>
      <c r="C328" s="11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</row>
    <row r="329" spans="1:18" x14ac:dyDescent="0.25">
      <c r="A329" s="65"/>
      <c r="B329" s="115"/>
      <c r="C329" s="11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</row>
    <row r="330" spans="1:18" x14ac:dyDescent="0.25">
      <c r="A330" s="65"/>
      <c r="B330" s="115"/>
      <c r="C330" s="11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</row>
    <row r="331" spans="1:18" x14ac:dyDescent="0.25">
      <c r="A331" s="65"/>
      <c r="B331" s="115"/>
      <c r="C331" s="11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</row>
    <row r="332" spans="1:18" x14ac:dyDescent="0.25">
      <c r="A332" s="65"/>
      <c r="B332" s="115"/>
      <c r="C332" s="11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</row>
    <row r="333" spans="1:18" x14ac:dyDescent="0.25">
      <c r="A333" s="65"/>
      <c r="B333" s="115"/>
      <c r="C333" s="11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</row>
    <row r="334" spans="1:18" x14ac:dyDescent="0.25">
      <c r="A334" s="65"/>
      <c r="B334" s="115"/>
      <c r="C334" s="11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</row>
    <row r="335" spans="1:18" x14ac:dyDescent="0.25">
      <c r="A335" s="65"/>
      <c r="B335" s="115"/>
      <c r="C335" s="11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</row>
    <row r="336" spans="1:18" x14ac:dyDescent="0.25">
      <c r="A336" s="65"/>
      <c r="B336" s="115"/>
      <c r="C336" s="11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</row>
    <row r="337" spans="1:18" x14ac:dyDescent="0.25">
      <c r="A337" s="65"/>
      <c r="B337" s="115"/>
      <c r="C337" s="11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</row>
    <row r="338" spans="1:18" x14ac:dyDescent="0.25">
      <c r="A338" s="65"/>
      <c r="B338" s="115"/>
      <c r="C338" s="11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</row>
    <row r="339" spans="1:18" x14ac:dyDescent="0.25">
      <c r="A339" s="65"/>
      <c r="B339" s="115"/>
      <c r="C339" s="11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</row>
    <row r="340" spans="1:18" x14ac:dyDescent="0.25">
      <c r="A340" s="65"/>
      <c r="B340" s="115"/>
      <c r="C340" s="11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</row>
    <row r="341" spans="1:18" x14ac:dyDescent="0.25">
      <c r="A341" s="65"/>
      <c r="B341" s="115"/>
      <c r="C341" s="11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</row>
    <row r="342" spans="1:18" x14ac:dyDescent="0.25">
      <c r="A342" s="65"/>
      <c r="B342" s="115"/>
      <c r="C342" s="11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</row>
    <row r="343" spans="1:18" x14ac:dyDescent="0.25">
      <c r="A343" s="65"/>
      <c r="B343" s="115"/>
      <c r="C343" s="11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</row>
    <row r="344" spans="1:18" x14ac:dyDescent="0.25">
      <c r="A344" s="65"/>
      <c r="B344" s="115"/>
      <c r="C344" s="11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</row>
    <row r="345" spans="1:18" x14ac:dyDescent="0.25">
      <c r="A345" s="65"/>
      <c r="B345" s="115"/>
      <c r="C345" s="11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</row>
    <row r="346" spans="1:18" x14ac:dyDescent="0.25">
      <c r="A346" s="65"/>
      <c r="B346" s="115"/>
      <c r="C346" s="11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</row>
    <row r="347" spans="1:18" x14ac:dyDescent="0.25">
      <c r="A347" s="65"/>
      <c r="B347" s="115"/>
      <c r="C347" s="11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</row>
    <row r="348" spans="1:18" x14ac:dyDescent="0.25">
      <c r="A348" s="65"/>
      <c r="B348" s="115"/>
      <c r="C348" s="11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</row>
    <row r="349" spans="1:18" x14ac:dyDescent="0.25">
      <c r="A349" s="65"/>
      <c r="B349" s="115"/>
      <c r="C349" s="11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</row>
    <row r="350" spans="1:18" x14ac:dyDescent="0.25">
      <c r="A350" s="65"/>
      <c r="B350" s="115"/>
      <c r="C350" s="11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</row>
    <row r="351" spans="1:18" x14ac:dyDescent="0.25">
      <c r="A351" s="65"/>
      <c r="B351" s="115"/>
      <c r="C351" s="11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</row>
    <row r="352" spans="1:18" x14ac:dyDescent="0.25">
      <c r="A352" s="65"/>
      <c r="B352" s="115"/>
      <c r="C352" s="11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</row>
    <row r="353" spans="1:18" x14ac:dyDescent="0.25">
      <c r="A353" s="65"/>
      <c r="B353" s="115"/>
      <c r="C353" s="11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</row>
    <row r="354" spans="1:18" x14ac:dyDescent="0.25">
      <c r="A354" s="65"/>
      <c r="B354" s="115"/>
      <c r="C354" s="11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</row>
    <row r="355" spans="1:18" x14ac:dyDescent="0.25">
      <c r="A355" s="65"/>
      <c r="B355" s="115"/>
      <c r="C355" s="11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spans="1:18" x14ac:dyDescent="0.25">
      <c r="A356" s="65"/>
      <c r="B356" s="115"/>
      <c r="C356" s="11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</row>
    <row r="357" spans="1:18" x14ac:dyDescent="0.25">
      <c r="A357" s="65"/>
      <c r="B357" s="115"/>
      <c r="C357" s="11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spans="1:18" x14ac:dyDescent="0.25">
      <c r="A358" s="65"/>
      <c r="B358" s="115"/>
      <c r="C358" s="11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</row>
    <row r="359" spans="1:18" x14ac:dyDescent="0.25">
      <c r="A359" s="65"/>
      <c r="B359" s="115"/>
      <c r="C359" s="11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</row>
    <row r="360" spans="1:18" x14ac:dyDescent="0.25">
      <c r="A360" s="65"/>
      <c r="B360" s="115"/>
      <c r="C360" s="11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</row>
    <row r="361" spans="1:18" x14ac:dyDescent="0.25">
      <c r="A361" s="65"/>
      <c r="B361" s="115"/>
      <c r="C361" s="11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spans="1:18" x14ac:dyDescent="0.25">
      <c r="A362" s="65"/>
      <c r="B362" s="115"/>
      <c r="C362" s="11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</row>
    <row r="363" spans="1:18" x14ac:dyDescent="0.25">
      <c r="A363" s="65"/>
      <c r="B363" s="115"/>
      <c r="C363" s="11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spans="1:18" x14ac:dyDescent="0.25">
      <c r="A364" s="65"/>
      <c r="B364" s="115"/>
      <c r="C364" s="11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</row>
    <row r="365" spans="1:18" x14ac:dyDescent="0.25">
      <c r="A365" s="65"/>
      <c r="B365" s="115"/>
      <c r="C365" s="11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</row>
    <row r="366" spans="1:18" x14ac:dyDescent="0.25">
      <c r="A366" s="65"/>
      <c r="B366" s="115"/>
      <c r="C366" s="11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</row>
    <row r="367" spans="1:18" x14ac:dyDescent="0.25">
      <c r="A367" s="65"/>
      <c r="B367" s="115"/>
      <c r="C367" s="11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</row>
    <row r="368" spans="1:18" x14ac:dyDescent="0.25">
      <c r="A368" s="65"/>
      <c r="B368" s="115"/>
      <c r="C368" s="11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</row>
    <row r="369" spans="1:18" x14ac:dyDescent="0.25">
      <c r="A369" s="65"/>
      <c r="B369" s="115"/>
      <c r="C369" s="11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</row>
    <row r="370" spans="1:18" x14ac:dyDescent="0.25">
      <c r="A370" s="65"/>
      <c r="B370" s="115"/>
      <c r="C370" s="11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</row>
    <row r="371" spans="1:18" x14ac:dyDescent="0.25">
      <c r="A371" s="65"/>
      <c r="B371" s="115"/>
      <c r="C371" s="11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</row>
    <row r="372" spans="1:18" x14ac:dyDescent="0.25">
      <c r="A372" s="65"/>
      <c r="B372" s="115"/>
      <c r="C372" s="11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</row>
    <row r="373" spans="1:18" x14ac:dyDescent="0.25">
      <c r="A373" s="65"/>
      <c r="B373" s="115"/>
      <c r="C373" s="11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</row>
    <row r="374" spans="1:18" x14ac:dyDescent="0.25">
      <c r="A374" s="65"/>
      <c r="B374" s="115"/>
      <c r="C374" s="11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</row>
    <row r="375" spans="1:18" x14ac:dyDescent="0.25">
      <c r="A375" s="65"/>
      <c r="B375" s="115"/>
      <c r="C375" s="11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</row>
    <row r="376" spans="1:18" x14ac:dyDescent="0.25">
      <c r="A376" s="65"/>
      <c r="B376" s="115"/>
      <c r="C376" s="11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</row>
    <row r="377" spans="1:18" x14ac:dyDescent="0.25">
      <c r="A377" s="65"/>
      <c r="B377" s="115"/>
      <c r="C377" s="11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</row>
    <row r="378" spans="1:18" x14ac:dyDescent="0.25">
      <c r="A378" s="65"/>
      <c r="B378" s="115"/>
      <c r="C378" s="11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</row>
    <row r="379" spans="1:18" x14ac:dyDescent="0.25">
      <c r="A379" s="65"/>
      <c r="B379" s="115"/>
      <c r="C379" s="11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</row>
    <row r="380" spans="1:18" x14ac:dyDescent="0.25">
      <c r="A380" s="65"/>
      <c r="B380" s="115"/>
      <c r="C380" s="11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</row>
    <row r="381" spans="1:18" x14ac:dyDescent="0.25">
      <c r="A381" s="65"/>
      <c r="B381" s="115"/>
      <c r="C381" s="11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</row>
    <row r="382" spans="1:18" x14ac:dyDescent="0.25">
      <c r="A382" s="65"/>
      <c r="B382" s="115"/>
      <c r="C382" s="11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</row>
    <row r="383" spans="1:18" x14ac:dyDescent="0.25">
      <c r="A383" s="65"/>
      <c r="B383" s="115"/>
      <c r="C383" s="11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</row>
    <row r="384" spans="1:18" x14ac:dyDescent="0.25">
      <c r="A384" s="65"/>
      <c r="B384" s="115"/>
      <c r="C384" s="11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</row>
    <row r="385" spans="1:18" x14ac:dyDescent="0.25">
      <c r="A385" s="65"/>
      <c r="B385" s="115"/>
      <c r="C385" s="11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</row>
    <row r="386" spans="1:18" x14ac:dyDescent="0.25">
      <c r="A386" s="65"/>
      <c r="B386" s="115"/>
      <c r="C386" s="11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</row>
    <row r="387" spans="1:18" x14ac:dyDescent="0.25">
      <c r="A387" s="65"/>
      <c r="B387" s="115"/>
      <c r="C387" s="11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</row>
    <row r="388" spans="1:18" x14ac:dyDescent="0.25">
      <c r="A388" s="65"/>
      <c r="B388" s="115"/>
      <c r="C388" s="11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</row>
    <row r="389" spans="1:18" x14ac:dyDescent="0.25">
      <c r="A389" s="65"/>
      <c r="B389" s="115"/>
      <c r="C389" s="11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</row>
    <row r="390" spans="1:18" x14ac:dyDescent="0.25">
      <c r="A390" s="65"/>
      <c r="B390" s="115"/>
      <c r="C390" s="11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</row>
    <row r="391" spans="1:18" x14ac:dyDescent="0.25">
      <c r="A391" s="65"/>
      <c r="B391" s="115"/>
      <c r="C391" s="11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</row>
    <row r="392" spans="1:18" x14ac:dyDescent="0.25">
      <c r="A392" s="65"/>
      <c r="B392" s="115"/>
      <c r="C392" s="11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</row>
    <row r="393" spans="1:18" x14ac:dyDescent="0.25">
      <c r="A393" s="65"/>
      <c r="B393" s="115"/>
      <c r="C393" s="11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</row>
    <row r="394" spans="1:18" x14ac:dyDescent="0.25">
      <c r="A394" s="65"/>
      <c r="B394" s="115"/>
      <c r="C394" s="11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</row>
    <row r="395" spans="1:18" x14ac:dyDescent="0.25">
      <c r="A395" s="65"/>
      <c r="B395" s="115"/>
      <c r="C395" s="11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</row>
    <row r="396" spans="1:18" x14ac:dyDescent="0.25">
      <c r="A396" s="65"/>
      <c r="B396" s="115"/>
      <c r="C396" s="11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</row>
    <row r="397" spans="1:18" x14ac:dyDescent="0.25">
      <c r="A397" s="65"/>
      <c r="B397" s="115"/>
      <c r="C397" s="11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</row>
    <row r="398" spans="1:18" x14ac:dyDescent="0.25">
      <c r="A398" s="65"/>
      <c r="B398" s="115"/>
      <c r="C398" s="11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</row>
    <row r="399" spans="1:18" x14ac:dyDescent="0.25">
      <c r="A399" s="65"/>
      <c r="B399" s="115"/>
      <c r="C399" s="11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</row>
    <row r="400" spans="1:18" x14ac:dyDescent="0.25">
      <c r="A400" s="65"/>
      <c r="B400" s="115"/>
      <c r="C400" s="11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</row>
    <row r="401" spans="1:18" x14ac:dyDescent="0.25">
      <c r="A401" s="65"/>
      <c r="B401" s="115"/>
      <c r="C401" s="11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</row>
    <row r="402" spans="1:18" x14ac:dyDescent="0.25">
      <c r="A402" s="65"/>
      <c r="B402" s="115"/>
      <c r="C402" s="11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</row>
    <row r="403" spans="1:18" x14ac:dyDescent="0.25">
      <c r="A403" s="65"/>
      <c r="B403" s="115"/>
      <c r="C403" s="11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</row>
    <row r="404" spans="1:18" x14ac:dyDescent="0.25">
      <c r="A404" s="65"/>
      <c r="B404" s="115"/>
      <c r="C404" s="11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</row>
    <row r="405" spans="1:18" x14ac:dyDescent="0.25">
      <c r="A405" s="65"/>
      <c r="B405" s="115"/>
      <c r="C405" s="11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</row>
    <row r="406" spans="1:18" x14ac:dyDescent="0.25">
      <c r="A406" s="65"/>
      <c r="B406" s="115"/>
      <c r="C406" s="11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</row>
    <row r="407" spans="1:18" x14ac:dyDescent="0.25">
      <c r="A407" s="65"/>
      <c r="B407" s="115"/>
      <c r="C407" s="11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</row>
    <row r="408" spans="1:18" x14ac:dyDescent="0.25">
      <c r="A408" s="65"/>
      <c r="B408" s="115"/>
      <c r="C408" s="11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</row>
    <row r="409" spans="1:18" x14ac:dyDescent="0.25">
      <c r="A409" s="65"/>
      <c r="B409" s="115"/>
      <c r="C409" s="11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</row>
    <row r="410" spans="1:18" x14ac:dyDescent="0.25">
      <c r="A410" s="65"/>
      <c r="B410" s="115"/>
      <c r="C410" s="11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</row>
    <row r="411" spans="1:18" x14ac:dyDescent="0.25">
      <c r="A411" s="65"/>
      <c r="B411" s="115"/>
      <c r="C411" s="11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</row>
    <row r="412" spans="1:18" x14ac:dyDescent="0.25">
      <c r="A412" s="65"/>
      <c r="B412" s="115"/>
      <c r="C412" s="11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</row>
    <row r="413" spans="1:18" x14ac:dyDescent="0.25">
      <c r="K413" s="65"/>
      <c r="L413" s="65"/>
      <c r="M413" s="65"/>
      <c r="N413" s="65"/>
      <c r="O413" s="65"/>
      <c r="P413" s="65"/>
      <c r="Q413" s="65"/>
      <c r="R413" s="65"/>
    </row>
    <row r="414" spans="1:18" x14ac:dyDescent="0.25">
      <c r="L414" s="65"/>
      <c r="M414" s="65"/>
      <c r="N414" s="65"/>
      <c r="O414" s="65"/>
      <c r="P414" s="65"/>
      <c r="Q414" s="65"/>
      <c r="R414" s="65"/>
    </row>
  </sheetData>
  <mergeCells count="8">
    <mergeCell ref="I11:J11"/>
    <mergeCell ref="I14:J14"/>
    <mergeCell ref="A2:A3"/>
    <mergeCell ref="B2:B3"/>
    <mergeCell ref="C2:C3"/>
    <mergeCell ref="F2:G3"/>
    <mergeCell ref="I2:I3"/>
    <mergeCell ref="J2:J3"/>
  </mergeCells>
  <dataValidations count="1">
    <dataValidation type="list" allowBlank="1" showInputMessage="1" showErrorMessage="1" sqref="D3">
      <formula1>meses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workbookViewId="0">
      <selection activeCell="A5" sqref="A5"/>
    </sheetView>
  </sheetViews>
  <sheetFormatPr defaultRowHeight="15" x14ac:dyDescent="0.25"/>
  <cols>
    <col min="1" max="3" width="11.7109375" style="1" customWidth="1"/>
    <col min="4" max="4" width="9" style="1" customWidth="1"/>
    <col min="5" max="6" width="8.7109375" style="1" customWidth="1"/>
    <col min="7" max="7" width="15.7109375" style="1" customWidth="1"/>
    <col min="8" max="8" width="15.85546875" style="1" customWidth="1"/>
    <col min="9" max="9" width="10.85546875" style="1" customWidth="1"/>
    <col min="10" max="11" width="10.7109375" style="1" customWidth="1"/>
    <col min="12" max="12" width="20.42578125" style="1" hidden="1" customWidth="1"/>
    <col min="13" max="13" width="9.140625" style="1" hidden="1" customWidth="1"/>
    <col min="14" max="14" width="3.7109375" style="1" customWidth="1"/>
    <col min="15" max="16384" width="9.140625" style="1"/>
  </cols>
  <sheetData>
    <row r="1" spans="1:13" ht="15.75" thickBot="1" x14ac:dyDescent="0.3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3" s="10" customFormat="1" x14ac:dyDescent="0.25">
      <c r="A2" s="2" t="s">
        <v>1</v>
      </c>
      <c r="B2" s="129">
        <v>1</v>
      </c>
      <c r="C2" s="129"/>
      <c r="D2" s="129"/>
      <c r="E2" s="3" t="s">
        <v>2</v>
      </c>
      <c r="F2" s="4" t="s">
        <v>3</v>
      </c>
      <c r="G2" s="5" t="s">
        <v>4</v>
      </c>
      <c r="H2" s="6" t="s">
        <v>5</v>
      </c>
      <c r="I2" s="7">
        <v>0.1</v>
      </c>
      <c r="J2" s="8">
        <v>0.2</v>
      </c>
      <c r="K2" s="9">
        <v>0.2</v>
      </c>
      <c r="L2" s="10" t="s">
        <v>6</v>
      </c>
    </row>
    <row r="3" spans="1:13" s="10" customFormat="1" ht="15.75" thickBot="1" x14ac:dyDescent="0.3">
      <c r="A3" s="11" t="s">
        <v>7</v>
      </c>
      <c r="B3" s="130" t="s">
        <v>39</v>
      </c>
      <c r="C3" s="131"/>
      <c r="D3" s="132"/>
      <c r="E3" s="12">
        <f ca="1">SUM(D5:D36,G5:H36)</f>
        <v>35</v>
      </c>
      <c r="F3" s="13">
        <f ca="1">IF((E3&lt;2520),E3,2520)</f>
        <v>35</v>
      </c>
      <c r="G3" s="14">
        <f ca="1">SUM(B5:B32)*20</f>
        <v>80</v>
      </c>
      <c r="H3" s="15">
        <f ca="1">SUM(C5:C32)*30</f>
        <v>0</v>
      </c>
      <c r="I3" s="16">
        <f ca="1">E3*I2</f>
        <v>3.5</v>
      </c>
      <c r="J3" s="17">
        <f ca="1">G3*J2</f>
        <v>16</v>
      </c>
      <c r="K3" s="18">
        <f ca="1">H3*K2</f>
        <v>0</v>
      </c>
      <c r="L3" s="19">
        <f ca="1">(M4-M6)*M7</f>
        <v>498.00000000000006</v>
      </c>
    </row>
    <row r="4" spans="1:13" s="25" customFormat="1" ht="26.25" thickBot="1" x14ac:dyDescent="0.3">
      <c r="A4" s="20" t="s">
        <v>8</v>
      </c>
      <c r="B4" s="21" t="s">
        <v>9</v>
      </c>
      <c r="C4" s="21" t="s">
        <v>10</v>
      </c>
      <c r="D4" s="22" t="s">
        <v>11</v>
      </c>
      <c r="E4" s="133" t="s">
        <v>12</v>
      </c>
      <c r="F4" s="134"/>
      <c r="G4" s="134"/>
      <c r="H4" s="135"/>
      <c r="I4" s="23" t="s">
        <v>13</v>
      </c>
      <c r="J4" s="24"/>
      <c r="K4" s="136" t="s">
        <v>8</v>
      </c>
      <c r="L4" s="25" t="s">
        <v>14</v>
      </c>
      <c r="M4" s="26">
        <v>30</v>
      </c>
    </row>
    <row r="5" spans="1:13" x14ac:dyDescent="0.25">
      <c r="A5" s="27">
        <f ca="1">DATE(YEAR(NOW()),B2,1)</f>
        <v>42005</v>
      </c>
      <c r="B5" s="28" t="str">
        <f t="shared" ref="B5:B35" ca="1" si="0">IF(SUMIFS(INDIVIDUAL,DATA,A5,MOTOBOY,$B$3)=0,"",SUMIFS(INDIVIDUAL,DATA,A5,MOTOBOY,$B$3))</f>
        <v/>
      </c>
      <c r="C5" s="29" t="str">
        <f t="shared" ref="C5:C35" ca="1" si="1">IF(SUMIFS(DUPLA,DATA,A5,MOTOBOY,$B$3)=0,"",SUMIFS(DUPLA,DATA,A5,MOTOBOY,$B$3))</f>
        <v/>
      </c>
      <c r="D5" s="30" t="str">
        <f ca="1">IF(B5&lt;&gt;"",35,"")</f>
        <v/>
      </c>
      <c r="E5" s="138"/>
      <c r="F5" s="139"/>
      <c r="G5" s="139"/>
      <c r="H5" s="140"/>
      <c r="I5" s="60" t="str">
        <f t="shared" ref="I5:I35" ca="1" si="2">IF(SUMIFS(FALTA,DATA,A5,MOTOBOY,$B$3)=0,"",SUMIFS(FALTA,DATA,A5,MOTOBOY,$B$3))</f>
        <v/>
      </c>
      <c r="J5" s="31" t="s">
        <v>15</v>
      </c>
      <c r="K5" s="137"/>
      <c r="L5" s="1" t="s">
        <v>16</v>
      </c>
      <c r="M5" s="1">
        <v>498</v>
      </c>
    </row>
    <row r="6" spans="1:13" x14ac:dyDescent="0.25">
      <c r="A6" s="27">
        <f ca="1">IFERROR(IF(A5&lt; EOMONTH(A5,0),A5+1,""),"")</f>
        <v>42006</v>
      </c>
      <c r="B6" s="28">
        <f t="shared" ca="1" si="0"/>
        <v>4</v>
      </c>
      <c r="C6" s="29" t="str">
        <f t="shared" ca="1" si="1"/>
        <v/>
      </c>
      <c r="D6" s="30">
        <f ca="1">IF(B6&lt;&gt;"",35,"")</f>
        <v>35</v>
      </c>
      <c r="E6" s="141"/>
      <c r="F6" s="142"/>
      <c r="G6" s="142"/>
      <c r="H6" s="143"/>
      <c r="I6" s="60" t="str">
        <f t="shared" ca="1" si="2"/>
        <v/>
      </c>
      <c r="J6" s="32"/>
      <c r="K6" s="137"/>
      <c r="L6" s="1" t="s">
        <v>17</v>
      </c>
      <c r="M6" s="33">
        <f ca="1">SUM(I5:I32)</f>
        <v>0</v>
      </c>
    </row>
    <row r="7" spans="1:13" ht="15.75" thickBot="1" x14ac:dyDescent="0.3">
      <c r="A7" s="27">
        <f t="shared" ref="A7:A35" ca="1" si="3">IFERROR(IF(A6&lt; EOMONTH(A6,0),A6+1,""),"")</f>
        <v>42007</v>
      </c>
      <c r="B7" s="28" t="str">
        <f t="shared" ca="1" si="0"/>
        <v/>
      </c>
      <c r="C7" s="29" t="str">
        <f t="shared" ca="1" si="1"/>
        <v/>
      </c>
      <c r="D7" s="30" t="str">
        <f t="shared" ref="D7:D35" ca="1" si="4">IF(B7&lt;&gt;"",35,"")</f>
        <v/>
      </c>
      <c r="E7" s="141"/>
      <c r="F7" s="142"/>
      <c r="G7" s="142"/>
      <c r="H7" s="143"/>
      <c r="I7" s="60" t="str">
        <f t="shared" ca="1" si="2"/>
        <v/>
      </c>
      <c r="J7" s="31" t="s">
        <v>15</v>
      </c>
      <c r="K7" s="137"/>
      <c r="L7" s="1" t="s">
        <v>18</v>
      </c>
      <c r="M7" s="34">
        <f>M5/30</f>
        <v>16.600000000000001</v>
      </c>
    </row>
    <row r="8" spans="1:13" x14ac:dyDescent="0.25">
      <c r="A8" s="27">
        <f t="shared" ca="1" si="3"/>
        <v>42008</v>
      </c>
      <c r="B8" s="28" t="str">
        <f t="shared" ca="1" si="0"/>
        <v/>
      </c>
      <c r="C8" s="29" t="str">
        <f t="shared" ca="1" si="1"/>
        <v/>
      </c>
      <c r="D8" s="30" t="str">
        <f t="shared" ca="1" si="4"/>
        <v/>
      </c>
      <c r="E8" s="141"/>
      <c r="F8" s="142"/>
      <c r="G8" s="142"/>
      <c r="H8" s="143"/>
      <c r="I8" s="60" t="str">
        <f t="shared" ca="1" si="2"/>
        <v/>
      </c>
      <c r="J8" s="32"/>
      <c r="K8" s="137"/>
      <c r="L8" s="35" t="s">
        <v>19</v>
      </c>
    </row>
    <row r="9" spans="1:13" x14ac:dyDescent="0.25">
      <c r="A9" s="27">
        <f t="shared" ca="1" si="3"/>
        <v>42009</v>
      </c>
      <c r="B9" s="28" t="str">
        <f t="shared" ca="1" si="0"/>
        <v/>
      </c>
      <c r="C9" s="29" t="str">
        <f t="shared" ca="1" si="1"/>
        <v/>
      </c>
      <c r="D9" s="30" t="str">
        <f t="shared" ca="1" si="4"/>
        <v/>
      </c>
      <c r="E9" s="141"/>
      <c r="F9" s="142"/>
      <c r="G9" s="142"/>
      <c r="H9" s="143"/>
      <c r="I9" s="60" t="str">
        <f t="shared" ca="1" si="2"/>
        <v/>
      </c>
      <c r="J9" s="32"/>
      <c r="K9" s="137"/>
      <c r="L9" s="36" t="s">
        <v>20</v>
      </c>
    </row>
    <row r="10" spans="1:13" x14ac:dyDescent="0.25">
      <c r="A10" s="27">
        <f t="shared" ca="1" si="3"/>
        <v>42010</v>
      </c>
      <c r="B10" s="28" t="str">
        <f t="shared" ca="1" si="0"/>
        <v/>
      </c>
      <c r="C10" s="29" t="str">
        <f t="shared" ca="1" si="1"/>
        <v/>
      </c>
      <c r="D10" s="30" t="str">
        <f t="shared" ca="1" si="4"/>
        <v/>
      </c>
      <c r="E10" s="141"/>
      <c r="F10" s="142"/>
      <c r="G10" s="142"/>
      <c r="H10" s="143"/>
      <c r="I10" s="60" t="str">
        <f t="shared" ca="1" si="2"/>
        <v/>
      </c>
      <c r="J10" s="37"/>
      <c r="K10" s="38"/>
      <c r="L10" s="36" t="s">
        <v>21</v>
      </c>
    </row>
    <row r="11" spans="1:13" x14ac:dyDescent="0.25">
      <c r="A11" s="27">
        <f t="shared" ca="1" si="3"/>
        <v>42011</v>
      </c>
      <c r="B11" s="28" t="str">
        <f t="shared" ca="1" si="0"/>
        <v/>
      </c>
      <c r="C11" s="29" t="str">
        <f t="shared" ca="1" si="1"/>
        <v/>
      </c>
      <c r="D11" s="30" t="str">
        <f t="shared" ca="1" si="4"/>
        <v/>
      </c>
      <c r="E11" s="141"/>
      <c r="F11" s="142"/>
      <c r="G11" s="142"/>
      <c r="H11" s="143"/>
      <c r="I11" s="60" t="str">
        <f t="shared" ca="1" si="2"/>
        <v/>
      </c>
      <c r="J11" s="37"/>
      <c r="K11" s="38"/>
      <c r="L11" s="36" t="s">
        <v>22</v>
      </c>
    </row>
    <row r="12" spans="1:13" x14ac:dyDescent="0.25">
      <c r="A12" s="27">
        <f t="shared" ca="1" si="3"/>
        <v>42012</v>
      </c>
      <c r="B12" s="28" t="str">
        <f t="shared" ca="1" si="0"/>
        <v/>
      </c>
      <c r="C12" s="29" t="str">
        <f t="shared" ca="1" si="1"/>
        <v/>
      </c>
      <c r="D12" s="30" t="str">
        <f t="shared" ca="1" si="4"/>
        <v/>
      </c>
      <c r="E12" s="141"/>
      <c r="F12" s="142"/>
      <c r="G12" s="142"/>
      <c r="H12" s="143"/>
      <c r="I12" s="60" t="str">
        <f t="shared" ca="1" si="2"/>
        <v/>
      </c>
      <c r="J12" s="37"/>
      <c r="K12" s="144" t="str">
        <f>IF(B3="","",B3)</f>
        <v>Marcelo de Oliveira</v>
      </c>
      <c r="L12" s="36" t="s">
        <v>23</v>
      </c>
    </row>
    <row r="13" spans="1:13" x14ac:dyDescent="0.25">
      <c r="A13" s="27">
        <f t="shared" ca="1" si="3"/>
        <v>42013</v>
      </c>
      <c r="B13" s="28" t="str">
        <f t="shared" ca="1" si="0"/>
        <v/>
      </c>
      <c r="C13" s="29" t="str">
        <f t="shared" ca="1" si="1"/>
        <v/>
      </c>
      <c r="D13" s="30" t="str">
        <f t="shared" ca="1" si="4"/>
        <v/>
      </c>
      <c r="E13" s="141"/>
      <c r="F13" s="142"/>
      <c r="G13" s="142"/>
      <c r="H13" s="143"/>
      <c r="I13" s="60" t="str">
        <f t="shared" ca="1" si="2"/>
        <v/>
      </c>
      <c r="J13" s="37" t="s">
        <v>24</v>
      </c>
      <c r="K13" s="144">
        <f t="shared" ref="K13:K26" ca="1" si="5">IF(B6="","",B6)</f>
        <v>4</v>
      </c>
      <c r="L13" s="36" t="s">
        <v>25</v>
      </c>
    </row>
    <row r="14" spans="1:13" x14ac:dyDescent="0.25">
      <c r="A14" s="27">
        <f t="shared" ca="1" si="3"/>
        <v>42014</v>
      </c>
      <c r="B14" s="28" t="str">
        <f t="shared" ca="1" si="0"/>
        <v/>
      </c>
      <c r="C14" s="29" t="str">
        <f t="shared" ca="1" si="1"/>
        <v/>
      </c>
      <c r="D14" s="30" t="str">
        <f t="shared" ca="1" si="4"/>
        <v/>
      </c>
      <c r="E14" s="141"/>
      <c r="F14" s="142"/>
      <c r="G14" s="142"/>
      <c r="H14" s="143"/>
      <c r="I14" s="60" t="str">
        <f t="shared" ca="1" si="2"/>
        <v/>
      </c>
      <c r="J14" s="37"/>
      <c r="K14" s="144" t="str">
        <f t="shared" ca="1" si="5"/>
        <v/>
      </c>
      <c r="L14" s="36" t="s">
        <v>26</v>
      </c>
    </row>
    <row r="15" spans="1:13" x14ac:dyDescent="0.25">
      <c r="A15" s="27">
        <f t="shared" ca="1" si="3"/>
        <v>42015</v>
      </c>
      <c r="B15" s="28" t="str">
        <f t="shared" ca="1" si="0"/>
        <v/>
      </c>
      <c r="C15" s="29" t="str">
        <f t="shared" ca="1" si="1"/>
        <v/>
      </c>
      <c r="D15" s="30" t="str">
        <f t="shared" ca="1" si="4"/>
        <v/>
      </c>
      <c r="E15" s="141"/>
      <c r="F15" s="142"/>
      <c r="G15" s="142"/>
      <c r="H15" s="143"/>
      <c r="I15" s="60" t="str">
        <f t="shared" ca="1" si="2"/>
        <v/>
      </c>
      <c r="J15" s="37"/>
      <c r="K15" s="144" t="str">
        <f t="shared" ca="1" si="5"/>
        <v/>
      </c>
      <c r="L15" s="36" t="s">
        <v>27</v>
      </c>
    </row>
    <row r="16" spans="1:13" x14ac:dyDescent="0.25">
      <c r="A16" s="27">
        <f t="shared" ca="1" si="3"/>
        <v>42016</v>
      </c>
      <c r="B16" s="28" t="str">
        <f t="shared" ca="1" si="0"/>
        <v/>
      </c>
      <c r="C16" s="29" t="str">
        <f t="shared" ca="1" si="1"/>
        <v/>
      </c>
      <c r="D16" s="30" t="str">
        <f t="shared" ca="1" si="4"/>
        <v/>
      </c>
      <c r="E16" s="141"/>
      <c r="F16" s="142"/>
      <c r="G16" s="142"/>
      <c r="H16" s="143"/>
      <c r="I16" s="60" t="str">
        <f t="shared" ca="1" si="2"/>
        <v/>
      </c>
      <c r="J16" s="37"/>
      <c r="K16" s="144" t="str">
        <f t="shared" ca="1" si="5"/>
        <v/>
      </c>
      <c r="L16" s="36" t="s">
        <v>28</v>
      </c>
    </row>
    <row r="17" spans="1:12" x14ac:dyDescent="0.25">
      <c r="A17" s="27">
        <f t="shared" ca="1" si="3"/>
        <v>42017</v>
      </c>
      <c r="B17" s="28" t="str">
        <f t="shared" ca="1" si="0"/>
        <v/>
      </c>
      <c r="C17" s="29" t="str">
        <f t="shared" ca="1" si="1"/>
        <v/>
      </c>
      <c r="D17" s="30" t="str">
        <f t="shared" ca="1" si="4"/>
        <v/>
      </c>
      <c r="E17" s="141"/>
      <c r="F17" s="142"/>
      <c r="G17" s="142"/>
      <c r="H17" s="143"/>
      <c r="I17" s="60" t="str">
        <f t="shared" ca="1" si="2"/>
        <v/>
      </c>
      <c r="J17" s="37"/>
      <c r="K17" s="144" t="str">
        <f t="shared" ca="1" si="5"/>
        <v/>
      </c>
      <c r="L17" s="36" t="s">
        <v>29</v>
      </c>
    </row>
    <row r="18" spans="1:12" x14ac:dyDescent="0.25">
      <c r="A18" s="27">
        <f t="shared" ca="1" si="3"/>
        <v>42018</v>
      </c>
      <c r="B18" s="28" t="str">
        <f t="shared" ca="1" si="0"/>
        <v/>
      </c>
      <c r="C18" s="29" t="str">
        <f t="shared" ca="1" si="1"/>
        <v/>
      </c>
      <c r="D18" s="30" t="str">
        <f t="shared" ca="1" si="4"/>
        <v/>
      </c>
      <c r="E18" s="141"/>
      <c r="F18" s="142"/>
      <c r="G18" s="142"/>
      <c r="H18" s="143"/>
      <c r="I18" s="60" t="str">
        <f t="shared" ca="1" si="2"/>
        <v/>
      </c>
      <c r="J18" s="37"/>
      <c r="K18" s="144" t="str">
        <f t="shared" ca="1" si="5"/>
        <v/>
      </c>
      <c r="L18" s="36" t="s">
        <v>30</v>
      </c>
    </row>
    <row r="19" spans="1:12" ht="15.75" thickBot="1" x14ac:dyDescent="0.3">
      <c r="A19" s="27">
        <f t="shared" ca="1" si="3"/>
        <v>42019</v>
      </c>
      <c r="B19" s="28" t="str">
        <f t="shared" ca="1" si="0"/>
        <v/>
      </c>
      <c r="C19" s="29" t="str">
        <f t="shared" ca="1" si="1"/>
        <v/>
      </c>
      <c r="D19" s="30" t="str">
        <f t="shared" ca="1" si="4"/>
        <v/>
      </c>
      <c r="E19" s="141"/>
      <c r="F19" s="142"/>
      <c r="G19" s="142"/>
      <c r="H19" s="143"/>
      <c r="I19" s="60" t="str">
        <f t="shared" ca="1" si="2"/>
        <v/>
      </c>
      <c r="J19" s="37"/>
      <c r="K19" s="144" t="str">
        <f t="shared" ca="1" si="5"/>
        <v/>
      </c>
      <c r="L19" s="39" t="s">
        <v>31</v>
      </c>
    </row>
    <row r="20" spans="1:12" x14ac:dyDescent="0.25">
      <c r="A20" s="27">
        <f t="shared" ca="1" si="3"/>
        <v>42020</v>
      </c>
      <c r="B20" s="28" t="str">
        <f t="shared" ca="1" si="0"/>
        <v/>
      </c>
      <c r="C20" s="29" t="str">
        <f t="shared" ca="1" si="1"/>
        <v/>
      </c>
      <c r="D20" s="30" t="str">
        <f t="shared" ca="1" si="4"/>
        <v/>
      </c>
      <c r="E20" s="141"/>
      <c r="F20" s="142"/>
      <c r="G20" s="142"/>
      <c r="H20" s="143"/>
      <c r="I20" s="60" t="str">
        <f t="shared" ca="1" si="2"/>
        <v/>
      </c>
      <c r="J20" s="37"/>
      <c r="K20" s="144" t="str">
        <f t="shared" ca="1" si="5"/>
        <v/>
      </c>
    </row>
    <row r="21" spans="1:12" x14ac:dyDescent="0.25">
      <c r="A21" s="27">
        <f t="shared" ca="1" si="3"/>
        <v>42021</v>
      </c>
      <c r="B21" s="28" t="str">
        <f t="shared" ca="1" si="0"/>
        <v/>
      </c>
      <c r="C21" s="29" t="str">
        <f t="shared" ca="1" si="1"/>
        <v/>
      </c>
      <c r="D21" s="30" t="str">
        <f t="shared" ca="1" si="4"/>
        <v/>
      </c>
      <c r="E21" s="141"/>
      <c r="F21" s="142"/>
      <c r="G21" s="142"/>
      <c r="H21" s="143"/>
      <c r="I21" s="60" t="str">
        <f t="shared" ca="1" si="2"/>
        <v/>
      </c>
      <c r="J21" s="37"/>
      <c r="K21" s="144" t="str">
        <f t="shared" ca="1" si="5"/>
        <v/>
      </c>
    </row>
    <row r="22" spans="1:12" x14ac:dyDescent="0.25">
      <c r="A22" s="27">
        <f t="shared" ca="1" si="3"/>
        <v>42022</v>
      </c>
      <c r="B22" s="28" t="str">
        <f t="shared" ca="1" si="0"/>
        <v/>
      </c>
      <c r="C22" s="29" t="str">
        <f t="shared" ca="1" si="1"/>
        <v/>
      </c>
      <c r="D22" s="30" t="str">
        <f t="shared" ca="1" si="4"/>
        <v/>
      </c>
      <c r="E22" s="141"/>
      <c r="F22" s="142"/>
      <c r="G22" s="142"/>
      <c r="H22" s="143"/>
      <c r="I22" s="60" t="str">
        <f t="shared" ca="1" si="2"/>
        <v/>
      </c>
      <c r="J22" s="37"/>
      <c r="K22" s="144" t="str">
        <f t="shared" ca="1" si="5"/>
        <v/>
      </c>
    </row>
    <row r="23" spans="1:12" x14ac:dyDescent="0.25">
      <c r="A23" s="27">
        <f t="shared" ca="1" si="3"/>
        <v>42023</v>
      </c>
      <c r="B23" s="28" t="str">
        <f t="shared" ca="1" si="0"/>
        <v/>
      </c>
      <c r="C23" s="29" t="str">
        <f t="shared" ca="1" si="1"/>
        <v/>
      </c>
      <c r="D23" s="30" t="str">
        <f t="shared" ca="1" si="4"/>
        <v/>
      </c>
      <c r="E23" s="141"/>
      <c r="F23" s="142"/>
      <c r="G23" s="142"/>
      <c r="H23" s="143"/>
      <c r="I23" s="60" t="str">
        <f t="shared" ca="1" si="2"/>
        <v/>
      </c>
      <c r="J23" s="37"/>
      <c r="K23" s="144" t="str">
        <f t="shared" ca="1" si="5"/>
        <v/>
      </c>
    </row>
    <row r="24" spans="1:12" x14ac:dyDescent="0.25">
      <c r="A24" s="27">
        <f t="shared" ca="1" si="3"/>
        <v>42024</v>
      </c>
      <c r="B24" s="28" t="str">
        <f t="shared" ca="1" si="0"/>
        <v/>
      </c>
      <c r="C24" s="29" t="str">
        <f t="shared" ca="1" si="1"/>
        <v/>
      </c>
      <c r="D24" s="30" t="str">
        <f t="shared" ca="1" si="4"/>
        <v/>
      </c>
      <c r="E24" s="141"/>
      <c r="F24" s="142"/>
      <c r="G24" s="142"/>
      <c r="H24" s="143"/>
      <c r="I24" s="60" t="str">
        <f t="shared" ca="1" si="2"/>
        <v/>
      </c>
      <c r="J24" s="37"/>
      <c r="K24" s="144" t="str">
        <f t="shared" ca="1" si="5"/>
        <v/>
      </c>
    </row>
    <row r="25" spans="1:12" x14ac:dyDescent="0.25">
      <c r="A25" s="27">
        <f t="shared" ca="1" si="3"/>
        <v>42025</v>
      </c>
      <c r="B25" s="28" t="str">
        <f t="shared" ca="1" si="0"/>
        <v/>
      </c>
      <c r="C25" s="29" t="str">
        <f t="shared" ca="1" si="1"/>
        <v/>
      </c>
      <c r="D25" s="30" t="str">
        <f t="shared" ca="1" si="4"/>
        <v/>
      </c>
      <c r="E25" s="141"/>
      <c r="F25" s="142"/>
      <c r="G25" s="142"/>
      <c r="H25" s="143"/>
      <c r="I25" s="60" t="str">
        <f t="shared" ca="1" si="2"/>
        <v/>
      </c>
      <c r="J25" s="37"/>
      <c r="K25" s="144" t="str">
        <f t="shared" ca="1" si="5"/>
        <v/>
      </c>
    </row>
    <row r="26" spans="1:12" x14ac:dyDescent="0.25">
      <c r="A26" s="27">
        <f t="shared" ca="1" si="3"/>
        <v>42026</v>
      </c>
      <c r="B26" s="28" t="str">
        <f t="shared" ca="1" si="0"/>
        <v/>
      </c>
      <c r="C26" s="29" t="str">
        <f t="shared" ca="1" si="1"/>
        <v/>
      </c>
      <c r="D26" s="30" t="str">
        <f t="shared" ca="1" si="4"/>
        <v/>
      </c>
      <c r="E26" s="141"/>
      <c r="F26" s="142"/>
      <c r="G26" s="142"/>
      <c r="H26" s="143"/>
      <c r="I26" s="60" t="str">
        <f t="shared" ca="1" si="2"/>
        <v/>
      </c>
      <c r="J26" s="37"/>
      <c r="K26" s="144" t="str">
        <f t="shared" ca="1" si="5"/>
        <v/>
      </c>
    </row>
    <row r="27" spans="1:12" x14ac:dyDescent="0.25">
      <c r="A27" s="27">
        <f t="shared" ca="1" si="3"/>
        <v>42027</v>
      </c>
      <c r="B27" s="28" t="str">
        <f t="shared" ca="1" si="0"/>
        <v/>
      </c>
      <c r="C27" s="29" t="str">
        <f t="shared" ca="1" si="1"/>
        <v/>
      </c>
      <c r="D27" s="30" t="str">
        <f t="shared" ca="1" si="4"/>
        <v/>
      </c>
      <c r="E27" s="141"/>
      <c r="F27" s="142"/>
      <c r="G27" s="142"/>
      <c r="H27" s="143"/>
      <c r="I27" s="60" t="str">
        <f t="shared" ca="1" si="2"/>
        <v/>
      </c>
      <c r="J27" s="145" t="s">
        <v>32</v>
      </c>
      <c r="K27" s="40"/>
    </row>
    <row r="28" spans="1:12" x14ac:dyDescent="0.25">
      <c r="A28" s="27">
        <f t="shared" ca="1" si="3"/>
        <v>42028</v>
      </c>
      <c r="B28" s="28" t="str">
        <f t="shared" ca="1" si="0"/>
        <v/>
      </c>
      <c r="C28" s="29" t="str">
        <f t="shared" ca="1" si="1"/>
        <v/>
      </c>
      <c r="D28" s="30" t="str">
        <f t="shared" ca="1" si="4"/>
        <v/>
      </c>
      <c r="E28" s="141"/>
      <c r="F28" s="142"/>
      <c r="G28" s="142"/>
      <c r="H28" s="143"/>
      <c r="I28" s="60" t="str">
        <f t="shared" ca="1" si="2"/>
        <v/>
      </c>
      <c r="J28" s="145"/>
      <c r="K28" s="40"/>
    </row>
    <row r="29" spans="1:12" x14ac:dyDescent="0.25">
      <c r="A29" s="27">
        <f t="shared" ca="1" si="3"/>
        <v>42029</v>
      </c>
      <c r="B29" s="28" t="str">
        <f t="shared" ca="1" si="0"/>
        <v/>
      </c>
      <c r="C29" s="29" t="str">
        <f t="shared" ca="1" si="1"/>
        <v/>
      </c>
      <c r="D29" s="30" t="str">
        <f t="shared" ca="1" si="4"/>
        <v/>
      </c>
      <c r="E29" s="141"/>
      <c r="F29" s="142"/>
      <c r="G29" s="142"/>
      <c r="H29" s="143"/>
      <c r="I29" s="60" t="str">
        <f t="shared" ca="1" si="2"/>
        <v/>
      </c>
      <c r="J29" s="145"/>
      <c r="K29" s="40"/>
    </row>
    <row r="30" spans="1:12" x14ac:dyDescent="0.25">
      <c r="A30" s="27">
        <f t="shared" ca="1" si="3"/>
        <v>42030</v>
      </c>
      <c r="B30" s="28" t="str">
        <f t="shared" ca="1" si="0"/>
        <v/>
      </c>
      <c r="C30" s="29" t="str">
        <f t="shared" ca="1" si="1"/>
        <v/>
      </c>
      <c r="D30" s="30" t="str">
        <f t="shared" ca="1" si="4"/>
        <v/>
      </c>
      <c r="E30" s="141"/>
      <c r="F30" s="142"/>
      <c r="G30" s="142"/>
      <c r="H30" s="143"/>
      <c r="I30" s="60" t="str">
        <f t="shared" ca="1" si="2"/>
        <v/>
      </c>
      <c r="J30" s="145"/>
      <c r="K30" s="40"/>
    </row>
    <row r="31" spans="1:12" x14ac:dyDescent="0.25">
      <c r="A31" s="27">
        <f t="shared" ca="1" si="3"/>
        <v>42031</v>
      </c>
      <c r="B31" s="28" t="str">
        <f t="shared" ca="1" si="0"/>
        <v/>
      </c>
      <c r="C31" s="29" t="str">
        <f t="shared" ca="1" si="1"/>
        <v/>
      </c>
      <c r="D31" s="30" t="str">
        <f t="shared" ca="1" si="4"/>
        <v/>
      </c>
      <c r="E31" s="141"/>
      <c r="F31" s="142"/>
      <c r="G31" s="142"/>
      <c r="H31" s="143"/>
      <c r="I31" s="60" t="str">
        <f t="shared" ca="1" si="2"/>
        <v/>
      </c>
      <c r="J31" s="37"/>
      <c r="K31" s="40"/>
    </row>
    <row r="32" spans="1:12" x14ac:dyDescent="0.25">
      <c r="A32" s="27">
        <f t="shared" ca="1" si="3"/>
        <v>42032</v>
      </c>
      <c r="B32" s="28" t="str">
        <f t="shared" ca="1" si="0"/>
        <v/>
      </c>
      <c r="C32" s="29" t="str">
        <f t="shared" ca="1" si="1"/>
        <v/>
      </c>
      <c r="D32" s="30" t="str">
        <f t="shared" ca="1" si="4"/>
        <v/>
      </c>
      <c r="E32" s="141"/>
      <c r="F32" s="142"/>
      <c r="G32" s="142"/>
      <c r="H32" s="143"/>
      <c r="I32" s="60" t="str">
        <f t="shared" ca="1" si="2"/>
        <v/>
      </c>
      <c r="J32" s="37"/>
      <c r="K32" s="40"/>
    </row>
    <row r="33" spans="1:11" x14ac:dyDescent="0.25">
      <c r="A33" s="27">
        <f t="shared" ca="1" si="3"/>
        <v>42033</v>
      </c>
      <c r="B33" s="28" t="str">
        <f t="shared" ca="1" si="0"/>
        <v/>
      </c>
      <c r="C33" s="29" t="str">
        <f t="shared" ca="1" si="1"/>
        <v/>
      </c>
      <c r="D33" s="30" t="str">
        <f t="shared" ca="1" si="4"/>
        <v/>
      </c>
      <c r="E33" s="141"/>
      <c r="F33" s="142"/>
      <c r="G33" s="142"/>
      <c r="H33" s="143"/>
      <c r="I33" s="60" t="str">
        <f t="shared" ca="1" si="2"/>
        <v/>
      </c>
      <c r="J33" s="37"/>
      <c r="K33" s="40"/>
    </row>
    <row r="34" spans="1:11" x14ac:dyDescent="0.25">
      <c r="A34" s="27">
        <f t="shared" ca="1" si="3"/>
        <v>42034</v>
      </c>
      <c r="B34" s="28" t="str">
        <f t="shared" ca="1" si="0"/>
        <v/>
      </c>
      <c r="C34" s="29" t="str">
        <f t="shared" ca="1" si="1"/>
        <v/>
      </c>
      <c r="D34" s="30" t="str">
        <f t="shared" ca="1" si="4"/>
        <v/>
      </c>
      <c r="E34" s="141"/>
      <c r="F34" s="142"/>
      <c r="G34" s="142"/>
      <c r="H34" s="143"/>
      <c r="I34" s="60" t="str">
        <f t="shared" ca="1" si="2"/>
        <v/>
      </c>
      <c r="J34" s="37"/>
      <c r="K34" s="40"/>
    </row>
    <row r="35" spans="1:11" ht="15.75" thickBot="1" x14ac:dyDescent="0.3">
      <c r="A35" s="41">
        <f t="shared" ca="1" si="3"/>
        <v>42035</v>
      </c>
      <c r="B35" s="57" t="str">
        <f t="shared" ca="1" si="0"/>
        <v/>
      </c>
      <c r="C35" s="58" t="str">
        <f t="shared" ca="1" si="1"/>
        <v/>
      </c>
      <c r="D35" s="59" t="str">
        <f t="shared" ca="1" si="4"/>
        <v/>
      </c>
      <c r="E35" s="147"/>
      <c r="F35" s="148"/>
      <c r="G35" s="148"/>
      <c r="H35" s="149"/>
      <c r="I35" s="61" t="str">
        <f t="shared" ca="1" si="2"/>
        <v/>
      </c>
      <c r="J35" s="42"/>
      <c r="K35" s="43"/>
    </row>
    <row r="37" spans="1:11" ht="15.75" x14ac:dyDescent="0.25">
      <c r="A37" s="44" t="s">
        <v>33</v>
      </c>
      <c r="B37" s="150">
        <f ca="1">SUM(I3:K3)</f>
        <v>19.5</v>
      </c>
      <c r="C37" s="150"/>
    </row>
    <row r="38" spans="1:11" ht="15.75" x14ac:dyDescent="0.25">
      <c r="A38" s="45" t="s">
        <v>34</v>
      </c>
      <c r="B38" s="146">
        <f ca="1">L3</f>
        <v>498.00000000000006</v>
      </c>
      <c r="C38" s="146"/>
    </row>
  </sheetData>
  <mergeCells count="40">
    <mergeCell ref="B38:C38"/>
    <mergeCell ref="E31:H31"/>
    <mergeCell ref="E32:H32"/>
    <mergeCell ref="E33:H33"/>
    <mergeCell ref="E34:H34"/>
    <mergeCell ref="E35:H35"/>
    <mergeCell ref="B37:C37"/>
    <mergeCell ref="E25:H25"/>
    <mergeCell ref="E26:H26"/>
    <mergeCell ref="E27:H27"/>
    <mergeCell ref="J27:J30"/>
    <mergeCell ref="E28:H28"/>
    <mergeCell ref="E29:H29"/>
    <mergeCell ref="E30:H30"/>
    <mergeCell ref="E24:H24"/>
    <mergeCell ref="E10:H10"/>
    <mergeCell ref="E11:H11"/>
    <mergeCell ref="E12:H12"/>
    <mergeCell ref="K12:K26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A1:K1"/>
    <mergeCell ref="B2:D2"/>
    <mergeCell ref="B3:D3"/>
    <mergeCell ref="E4:H4"/>
    <mergeCell ref="K4:K9"/>
    <mergeCell ref="E5:H5"/>
    <mergeCell ref="E6:H6"/>
    <mergeCell ref="E7:H7"/>
    <mergeCell ref="E8:H8"/>
    <mergeCell ref="E9:H9"/>
  </mergeCells>
  <conditionalFormatting sqref="A5:E35 I5:I35">
    <cfRule type="expression" dxfId="1" priority="1">
      <formula>AND(WEEKDAY($A5)=1,NOT(ISBLANK($A5)))</formula>
    </cfRule>
    <cfRule type="expression" dxfId="0" priority="2">
      <formula>MOD(DAY($A5),2)=0</formula>
    </cfRule>
  </conditionalFormatting>
  <dataValidations count="1">
    <dataValidation type="list" allowBlank="1" showInputMessage="1" showErrorMessage="1" sqref="B3:D3">
      <formula1>lista_moto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1</xdr:col>
                    <xdr:colOff>9525</xdr:colOff>
                    <xdr:row>1</xdr:row>
                    <xdr:rowOff>0</xdr:rowOff>
                  </from>
                  <to>
                    <xdr:col>3</xdr:col>
                    <xdr:colOff>590550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showGridLines="0" tabSelected="1" workbookViewId="0">
      <pane ySplit="1" topLeftCell="A2" activePane="bottomLeft" state="frozen"/>
      <selection pane="bottomLeft" activeCell="I2" sqref="I2"/>
    </sheetView>
  </sheetViews>
  <sheetFormatPr defaultRowHeight="15" x14ac:dyDescent="0.25"/>
  <cols>
    <col min="1" max="1" width="11.42578125" style="51" customWidth="1"/>
    <col min="2" max="2" width="31.5703125" style="53" customWidth="1"/>
    <col min="3" max="3" width="14.5703125" style="174" customWidth="1"/>
    <col min="4" max="4" width="13.42578125" style="174" customWidth="1"/>
    <col min="5" max="5" width="12.85546875" style="174" customWidth="1"/>
    <col min="6" max="6" width="4.7109375" style="48" customWidth="1"/>
    <col min="7" max="7" width="9.140625" style="48" customWidth="1"/>
    <col min="8" max="8" width="30" style="50" customWidth="1"/>
    <col min="9" max="9" width="16.140625" style="48" customWidth="1"/>
    <col min="10" max="10" width="13.42578125" style="48" customWidth="1"/>
    <col min="11" max="11" width="12.85546875" style="48" customWidth="1"/>
    <col min="12" max="16384" width="9.140625" style="48"/>
  </cols>
  <sheetData>
    <row r="1" spans="1:11" ht="16.5" thickBot="1" x14ac:dyDescent="0.3">
      <c r="A1" s="46" t="s">
        <v>8</v>
      </c>
      <c r="B1" s="47" t="s">
        <v>35</v>
      </c>
      <c r="C1" s="169" t="s">
        <v>36</v>
      </c>
      <c r="D1" s="169" t="s">
        <v>37</v>
      </c>
      <c r="E1" s="170" t="s">
        <v>38</v>
      </c>
      <c r="G1" s="195" t="s">
        <v>96</v>
      </c>
      <c r="H1" s="196" t="s">
        <v>29</v>
      </c>
      <c r="I1" s="194" t="s">
        <v>36</v>
      </c>
      <c r="J1" s="169" t="s">
        <v>37</v>
      </c>
      <c r="K1" s="170" t="s">
        <v>38</v>
      </c>
    </row>
    <row r="2" spans="1:11" x14ac:dyDescent="0.25">
      <c r="A2" s="151">
        <v>42006</v>
      </c>
      <c r="B2" s="152" t="s">
        <v>76</v>
      </c>
      <c r="C2" s="171">
        <v>5</v>
      </c>
      <c r="D2" s="171"/>
      <c r="E2" s="171"/>
      <c r="G2" s="162" t="s">
        <v>94</v>
      </c>
      <c r="H2" s="156" t="s">
        <v>76</v>
      </c>
      <c r="I2" s="178"/>
      <c r="J2" s="179"/>
      <c r="K2" s="180"/>
    </row>
    <row r="3" spans="1:11" x14ac:dyDescent="0.25">
      <c r="A3" s="151">
        <v>42006</v>
      </c>
      <c r="B3" s="153" t="s">
        <v>39</v>
      </c>
      <c r="C3" s="172">
        <v>4</v>
      </c>
      <c r="D3" s="172"/>
      <c r="E3" s="172"/>
      <c r="G3" s="163"/>
      <c r="H3" s="157" t="s">
        <v>39</v>
      </c>
      <c r="I3" s="181"/>
      <c r="J3" s="172"/>
      <c r="K3" s="182"/>
    </row>
    <row r="4" spans="1:11" x14ac:dyDescent="0.25">
      <c r="A4" s="151">
        <v>42006</v>
      </c>
      <c r="B4" s="153" t="s">
        <v>40</v>
      </c>
      <c r="C4" s="172">
        <v>6</v>
      </c>
      <c r="D4" s="172"/>
      <c r="E4" s="172"/>
      <c r="G4" s="163"/>
      <c r="H4" s="157" t="s">
        <v>40</v>
      </c>
      <c r="I4" s="181"/>
      <c r="J4" s="172"/>
      <c r="K4" s="182"/>
    </row>
    <row r="5" spans="1:11" x14ac:dyDescent="0.25">
      <c r="A5" s="151">
        <v>42006</v>
      </c>
      <c r="B5" s="153" t="s">
        <v>41</v>
      </c>
      <c r="C5" s="172">
        <v>4</v>
      </c>
      <c r="D5" s="172"/>
      <c r="E5" s="172"/>
      <c r="G5" s="163"/>
      <c r="H5" s="157" t="s">
        <v>41</v>
      </c>
      <c r="I5" s="181"/>
      <c r="J5" s="172"/>
      <c r="K5" s="182"/>
    </row>
    <row r="6" spans="1:11" x14ac:dyDescent="0.25">
      <c r="A6" s="151">
        <v>42006</v>
      </c>
      <c r="B6" s="154" t="s">
        <v>42</v>
      </c>
      <c r="C6" s="172">
        <v>4</v>
      </c>
      <c r="D6" s="172"/>
      <c r="E6" s="172"/>
      <c r="G6" s="163"/>
      <c r="H6" s="158" t="s">
        <v>42</v>
      </c>
      <c r="I6" s="181"/>
      <c r="J6" s="172"/>
      <c r="K6" s="182"/>
    </row>
    <row r="7" spans="1:11" x14ac:dyDescent="0.25">
      <c r="A7" s="151">
        <v>42006</v>
      </c>
      <c r="B7" s="153" t="s">
        <v>43</v>
      </c>
      <c r="C7" s="172">
        <v>5</v>
      </c>
      <c r="D7" s="172"/>
      <c r="E7" s="172"/>
      <c r="G7" s="163"/>
      <c r="H7" s="157" t="s">
        <v>43</v>
      </c>
      <c r="I7" s="181"/>
      <c r="J7" s="172"/>
      <c r="K7" s="182"/>
    </row>
    <row r="8" spans="1:11" x14ac:dyDescent="0.25">
      <c r="A8" s="151">
        <v>42006</v>
      </c>
      <c r="B8" s="154" t="s">
        <v>44</v>
      </c>
      <c r="C8" s="172">
        <v>3</v>
      </c>
      <c r="D8" s="172"/>
      <c r="E8" s="172"/>
      <c r="G8" s="163"/>
      <c r="H8" s="158" t="s">
        <v>44</v>
      </c>
      <c r="I8" s="181"/>
      <c r="J8" s="172"/>
      <c r="K8" s="182"/>
    </row>
    <row r="9" spans="1:11" x14ac:dyDescent="0.25">
      <c r="A9" s="151">
        <v>42006</v>
      </c>
      <c r="B9" s="154" t="s">
        <v>45</v>
      </c>
      <c r="C9" s="172"/>
      <c r="D9" s="172"/>
      <c r="E9" s="172"/>
      <c r="G9" s="163"/>
      <c r="H9" s="158" t="s">
        <v>45</v>
      </c>
      <c r="I9" s="181"/>
      <c r="J9" s="172"/>
      <c r="K9" s="182"/>
    </row>
    <row r="10" spans="1:11" x14ac:dyDescent="0.25">
      <c r="A10" s="151">
        <v>42006</v>
      </c>
      <c r="B10" s="154" t="s">
        <v>46</v>
      </c>
      <c r="C10" s="172">
        <v>1</v>
      </c>
      <c r="D10" s="172"/>
      <c r="E10" s="172"/>
      <c r="G10" s="163"/>
      <c r="H10" s="158" t="s">
        <v>46</v>
      </c>
      <c r="I10" s="181"/>
      <c r="J10" s="172"/>
      <c r="K10" s="182"/>
    </row>
    <row r="11" spans="1:11" ht="15.75" thickBot="1" x14ac:dyDescent="0.3">
      <c r="A11" s="151">
        <v>42006</v>
      </c>
      <c r="B11" s="154" t="s">
        <v>47</v>
      </c>
      <c r="C11" s="172">
        <v>2</v>
      </c>
      <c r="D11" s="172"/>
      <c r="E11" s="172"/>
      <c r="G11" s="165"/>
      <c r="H11" s="166" t="s">
        <v>47</v>
      </c>
      <c r="I11" s="183"/>
      <c r="J11" s="184"/>
      <c r="K11" s="185"/>
    </row>
    <row r="12" spans="1:11" x14ac:dyDescent="0.25">
      <c r="A12" s="168">
        <v>42007</v>
      </c>
      <c r="B12" s="155" t="s">
        <v>48</v>
      </c>
      <c r="C12" s="173"/>
      <c r="D12" s="173"/>
      <c r="E12" s="173"/>
      <c r="G12" s="162" t="s">
        <v>95</v>
      </c>
      <c r="H12" s="167" t="s">
        <v>48</v>
      </c>
      <c r="I12" s="186"/>
      <c r="J12" s="187"/>
      <c r="K12" s="188"/>
    </row>
    <row r="13" spans="1:11" x14ac:dyDescent="0.25">
      <c r="A13" s="168">
        <v>42007</v>
      </c>
      <c r="B13" s="155" t="s">
        <v>49</v>
      </c>
      <c r="C13" s="173"/>
      <c r="D13" s="173"/>
      <c r="E13" s="173"/>
      <c r="G13" s="163"/>
      <c r="H13" s="160" t="s">
        <v>49</v>
      </c>
      <c r="I13" s="189"/>
      <c r="J13" s="173"/>
      <c r="K13" s="190"/>
    </row>
    <row r="14" spans="1:11" x14ac:dyDescent="0.25">
      <c r="A14" s="168">
        <v>42007</v>
      </c>
      <c r="B14" s="155" t="s">
        <v>50</v>
      </c>
      <c r="C14" s="173"/>
      <c r="D14" s="173"/>
      <c r="E14" s="173"/>
      <c r="G14" s="163"/>
      <c r="H14" s="159" t="s">
        <v>50</v>
      </c>
      <c r="I14" s="189"/>
      <c r="J14" s="173"/>
      <c r="K14" s="190"/>
    </row>
    <row r="15" spans="1:11" x14ac:dyDescent="0.25">
      <c r="A15" s="168">
        <v>42007</v>
      </c>
      <c r="B15" s="155" t="s">
        <v>51</v>
      </c>
      <c r="C15" s="173"/>
      <c r="D15" s="173"/>
      <c r="E15" s="173"/>
      <c r="G15" s="163"/>
      <c r="H15" s="160" t="s">
        <v>51</v>
      </c>
      <c r="I15" s="189"/>
      <c r="J15" s="173"/>
      <c r="K15" s="190"/>
    </row>
    <row r="16" spans="1:11" x14ac:dyDescent="0.25">
      <c r="A16" s="168">
        <v>42007</v>
      </c>
      <c r="B16" s="155" t="s">
        <v>52</v>
      </c>
      <c r="C16" s="173"/>
      <c r="D16" s="173"/>
      <c r="E16" s="173"/>
      <c r="G16" s="163"/>
      <c r="H16" s="159" t="s">
        <v>52</v>
      </c>
      <c r="I16" s="189"/>
      <c r="J16" s="173"/>
      <c r="K16" s="190"/>
    </row>
    <row r="17" spans="1:11" x14ac:dyDescent="0.25">
      <c r="A17" s="168">
        <v>42007</v>
      </c>
      <c r="B17" s="155" t="s">
        <v>70</v>
      </c>
      <c r="C17" s="173"/>
      <c r="D17" s="173"/>
      <c r="E17" s="173"/>
      <c r="G17" s="163"/>
      <c r="H17" s="159" t="s">
        <v>70</v>
      </c>
      <c r="I17" s="189"/>
      <c r="J17" s="173"/>
      <c r="K17" s="190"/>
    </row>
    <row r="18" spans="1:11" x14ac:dyDescent="0.25">
      <c r="A18" s="168">
        <v>42007</v>
      </c>
      <c r="B18" s="155" t="s">
        <v>53</v>
      </c>
      <c r="C18" s="173"/>
      <c r="D18" s="173"/>
      <c r="E18" s="173"/>
      <c r="G18" s="163"/>
      <c r="H18" s="159" t="s">
        <v>53</v>
      </c>
      <c r="I18" s="189"/>
      <c r="J18" s="173"/>
      <c r="K18" s="190"/>
    </row>
    <row r="19" spans="1:11" x14ac:dyDescent="0.25">
      <c r="A19" s="168">
        <v>42007</v>
      </c>
      <c r="B19" s="155" t="s">
        <v>45</v>
      </c>
      <c r="C19" s="173"/>
      <c r="D19" s="173"/>
      <c r="E19" s="173"/>
      <c r="G19" s="163"/>
      <c r="H19" s="159" t="s">
        <v>45</v>
      </c>
      <c r="I19" s="189"/>
      <c r="J19" s="173"/>
      <c r="K19" s="190"/>
    </row>
    <row r="20" spans="1:11" x14ac:dyDescent="0.25">
      <c r="A20" s="168">
        <v>42007</v>
      </c>
      <c r="B20" s="155" t="s">
        <v>46</v>
      </c>
      <c r="C20" s="173"/>
      <c r="D20" s="173"/>
      <c r="E20" s="173"/>
      <c r="G20" s="163"/>
      <c r="H20" s="159" t="s">
        <v>46</v>
      </c>
      <c r="I20" s="189"/>
      <c r="J20" s="173"/>
      <c r="K20" s="190"/>
    </row>
    <row r="21" spans="1:11" ht="15.75" thickBot="1" x14ac:dyDescent="0.3">
      <c r="A21" s="168">
        <v>42007</v>
      </c>
      <c r="B21" s="155" t="s">
        <v>47</v>
      </c>
      <c r="C21" s="173"/>
      <c r="D21" s="173"/>
      <c r="E21" s="173"/>
      <c r="G21" s="164"/>
      <c r="H21" s="161" t="s">
        <v>47</v>
      </c>
      <c r="I21" s="191"/>
      <c r="J21" s="192"/>
      <c r="K21" s="193"/>
    </row>
    <row r="22" spans="1:11" x14ac:dyDescent="0.25">
      <c r="A22" s="151">
        <v>42008</v>
      </c>
      <c r="B22" s="152" t="s">
        <v>76</v>
      </c>
      <c r="C22" s="171"/>
      <c r="D22" s="171"/>
      <c r="E22" s="171"/>
    </row>
    <row r="23" spans="1:11" x14ac:dyDescent="0.25">
      <c r="A23" s="151">
        <v>42008</v>
      </c>
      <c r="B23" s="153" t="s">
        <v>39</v>
      </c>
      <c r="C23" s="172"/>
      <c r="D23" s="172"/>
      <c r="E23" s="172"/>
    </row>
    <row r="24" spans="1:11" x14ac:dyDescent="0.25">
      <c r="A24" s="151">
        <v>42008</v>
      </c>
      <c r="B24" s="153" t="s">
        <v>40</v>
      </c>
      <c r="C24" s="172"/>
      <c r="D24" s="172"/>
      <c r="E24" s="172"/>
    </row>
    <row r="25" spans="1:11" x14ac:dyDescent="0.25">
      <c r="A25" s="151">
        <v>42008</v>
      </c>
      <c r="B25" s="153" t="s">
        <v>41</v>
      </c>
      <c r="C25" s="172"/>
      <c r="D25" s="172"/>
      <c r="E25" s="172"/>
    </row>
    <row r="26" spans="1:11" x14ac:dyDescent="0.25">
      <c r="A26" s="151">
        <v>42008</v>
      </c>
      <c r="B26" s="154" t="s">
        <v>42</v>
      </c>
      <c r="C26" s="172"/>
      <c r="D26" s="172"/>
      <c r="E26" s="172"/>
    </row>
    <row r="27" spans="1:11" x14ac:dyDescent="0.25">
      <c r="A27" s="151">
        <v>42008</v>
      </c>
      <c r="B27" s="153" t="s">
        <v>43</v>
      </c>
      <c r="C27" s="172"/>
      <c r="D27" s="172"/>
      <c r="E27" s="172"/>
    </row>
    <row r="28" spans="1:11" x14ac:dyDescent="0.25">
      <c r="A28" s="151">
        <v>42008</v>
      </c>
      <c r="B28" s="154" t="s">
        <v>44</v>
      </c>
      <c r="C28" s="172"/>
      <c r="D28" s="172"/>
      <c r="E28" s="172"/>
    </row>
    <row r="29" spans="1:11" x14ac:dyDescent="0.25">
      <c r="A29" s="151">
        <v>42008</v>
      </c>
      <c r="B29" s="154" t="s">
        <v>45</v>
      </c>
      <c r="C29" s="172"/>
      <c r="D29" s="172"/>
      <c r="E29" s="172"/>
    </row>
    <row r="30" spans="1:11" x14ac:dyDescent="0.25">
      <c r="A30" s="151">
        <v>42008</v>
      </c>
      <c r="B30" s="154" t="s">
        <v>46</v>
      </c>
      <c r="C30" s="172"/>
      <c r="D30" s="172"/>
      <c r="E30" s="172"/>
    </row>
    <row r="31" spans="1:11" x14ac:dyDescent="0.25">
      <c r="A31" s="151">
        <v>42008</v>
      </c>
      <c r="B31" s="154" t="s">
        <v>47</v>
      </c>
      <c r="C31" s="172"/>
      <c r="D31" s="172"/>
      <c r="E31" s="172"/>
    </row>
    <row r="32" spans="1:11" x14ac:dyDescent="0.25">
      <c r="A32" s="168">
        <v>42009</v>
      </c>
      <c r="B32" s="155" t="s">
        <v>48</v>
      </c>
      <c r="C32" s="173"/>
      <c r="D32" s="173"/>
      <c r="E32" s="173"/>
    </row>
    <row r="33" spans="1:8" x14ac:dyDescent="0.25">
      <c r="A33" s="168">
        <v>42009</v>
      </c>
      <c r="B33" s="155" t="s">
        <v>49</v>
      </c>
      <c r="C33" s="173"/>
      <c r="D33" s="173"/>
      <c r="E33" s="173"/>
    </row>
    <row r="34" spans="1:8" x14ac:dyDescent="0.25">
      <c r="A34" s="168">
        <v>42009</v>
      </c>
      <c r="B34" s="155" t="s">
        <v>50</v>
      </c>
      <c r="C34" s="173"/>
      <c r="D34" s="173"/>
      <c r="E34" s="173"/>
    </row>
    <row r="35" spans="1:8" x14ac:dyDescent="0.25">
      <c r="A35" s="168">
        <v>42009</v>
      </c>
      <c r="B35" s="155" t="s">
        <v>51</v>
      </c>
      <c r="C35" s="173"/>
      <c r="D35" s="173"/>
      <c r="E35" s="173"/>
    </row>
    <row r="36" spans="1:8" x14ac:dyDescent="0.25">
      <c r="A36" s="168">
        <v>42009</v>
      </c>
      <c r="B36" s="155" t="s">
        <v>52</v>
      </c>
      <c r="C36" s="173"/>
      <c r="D36" s="173"/>
      <c r="E36" s="173"/>
    </row>
    <row r="37" spans="1:8" x14ac:dyDescent="0.25">
      <c r="A37" s="168">
        <v>42009</v>
      </c>
      <c r="B37" s="155" t="s">
        <v>70</v>
      </c>
      <c r="C37" s="173"/>
      <c r="D37" s="173"/>
      <c r="E37" s="173"/>
    </row>
    <row r="38" spans="1:8" x14ac:dyDescent="0.25">
      <c r="A38" s="168">
        <v>42009</v>
      </c>
      <c r="B38" s="155" t="s">
        <v>53</v>
      </c>
      <c r="C38" s="173"/>
      <c r="D38" s="173"/>
      <c r="E38" s="173"/>
    </row>
    <row r="39" spans="1:8" x14ac:dyDescent="0.25">
      <c r="A39" s="168">
        <v>42009</v>
      </c>
      <c r="B39" s="155" t="s">
        <v>45</v>
      </c>
      <c r="C39" s="173"/>
      <c r="D39" s="173"/>
      <c r="E39" s="173"/>
    </row>
    <row r="40" spans="1:8" x14ac:dyDescent="0.25">
      <c r="A40" s="168">
        <v>42009</v>
      </c>
      <c r="B40" s="155" t="s">
        <v>46</v>
      </c>
      <c r="C40" s="173"/>
      <c r="D40" s="173"/>
      <c r="E40" s="173"/>
    </row>
    <row r="41" spans="1:8" x14ac:dyDescent="0.25">
      <c r="A41" s="168">
        <v>42009</v>
      </c>
      <c r="B41" s="155" t="s">
        <v>47</v>
      </c>
      <c r="C41" s="173"/>
      <c r="D41" s="173"/>
      <c r="E41" s="173"/>
    </row>
    <row r="42" spans="1:8" s="54" customFormat="1" x14ac:dyDescent="0.25">
      <c r="A42" s="55"/>
      <c r="B42" s="56"/>
      <c r="C42" s="175"/>
      <c r="D42" s="176"/>
      <c r="E42" s="176"/>
      <c r="H42" s="177"/>
    </row>
    <row r="43" spans="1:8" s="54" customFormat="1" x14ac:dyDescent="0.25">
      <c r="A43" s="55"/>
      <c r="B43" s="52"/>
      <c r="C43" s="175"/>
      <c r="D43" s="176"/>
      <c r="E43" s="176"/>
      <c r="H43" s="177"/>
    </row>
    <row r="44" spans="1:8" s="54" customFormat="1" x14ac:dyDescent="0.25">
      <c r="A44" s="55"/>
      <c r="B44" s="52"/>
      <c r="C44" s="175"/>
      <c r="D44" s="176"/>
      <c r="E44" s="176"/>
      <c r="H44" s="177"/>
    </row>
    <row r="45" spans="1:8" s="54" customFormat="1" x14ac:dyDescent="0.25">
      <c r="A45" s="55"/>
      <c r="B45" s="52"/>
      <c r="C45" s="175"/>
      <c r="D45" s="176"/>
      <c r="E45" s="176"/>
      <c r="H45" s="177"/>
    </row>
    <row r="46" spans="1:8" s="54" customFormat="1" x14ac:dyDescent="0.25">
      <c r="A46" s="55"/>
      <c r="B46" s="56"/>
      <c r="C46" s="175"/>
      <c r="D46" s="176"/>
      <c r="E46" s="176"/>
      <c r="H46" s="177"/>
    </row>
    <row r="47" spans="1:8" s="54" customFormat="1" x14ac:dyDescent="0.25">
      <c r="A47" s="55"/>
      <c r="B47" s="52"/>
      <c r="C47" s="175"/>
      <c r="D47" s="176"/>
      <c r="E47" s="176"/>
      <c r="H47" s="177"/>
    </row>
    <row r="48" spans="1:8" s="54" customFormat="1" x14ac:dyDescent="0.25">
      <c r="A48" s="55"/>
      <c r="B48" s="56"/>
      <c r="C48" s="175"/>
      <c r="D48" s="176"/>
      <c r="E48" s="176"/>
      <c r="H48" s="177"/>
    </row>
    <row r="49" spans="1:8" s="54" customFormat="1" x14ac:dyDescent="0.25">
      <c r="A49" s="55"/>
      <c r="B49" s="56"/>
      <c r="C49" s="175"/>
      <c r="D49" s="176"/>
      <c r="E49" s="176"/>
      <c r="H49" s="177"/>
    </row>
    <row r="50" spans="1:8" s="54" customFormat="1" x14ac:dyDescent="0.25">
      <c r="A50" s="55"/>
      <c r="B50" s="56"/>
      <c r="C50" s="175"/>
      <c r="D50" s="176"/>
      <c r="E50" s="176"/>
      <c r="H50" s="177"/>
    </row>
    <row r="51" spans="1:8" s="54" customFormat="1" x14ac:dyDescent="0.25">
      <c r="A51" s="55"/>
      <c r="B51" s="56"/>
      <c r="C51" s="175"/>
      <c r="D51" s="176"/>
      <c r="E51" s="176"/>
      <c r="H51" s="177"/>
    </row>
    <row r="52" spans="1:8" s="54" customFormat="1" x14ac:dyDescent="0.25">
      <c r="A52" s="55"/>
      <c r="B52" s="56"/>
      <c r="C52" s="175"/>
      <c r="D52" s="176"/>
      <c r="E52" s="176"/>
      <c r="H52" s="177"/>
    </row>
    <row r="53" spans="1:8" s="54" customFormat="1" x14ac:dyDescent="0.25">
      <c r="A53" s="55"/>
      <c r="B53" s="52"/>
      <c r="C53" s="175"/>
      <c r="D53" s="176"/>
      <c r="E53" s="176"/>
      <c r="H53" s="177"/>
    </row>
    <row r="54" spans="1:8" s="54" customFormat="1" x14ac:dyDescent="0.25">
      <c r="A54" s="55"/>
      <c r="B54" s="56"/>
      <c r="C54" s="175"/>
      <c r="D54" s="176"/>
      <c r="E54" s="176"/>
      <c r="H54" s="177"/>
    </row>
    <row r="55" spans="1:8" s="54" customFormat="1" x14ac:dyDescent="0.25">
      <c r="A55" s="55"/>
      <c r="B55" s="52"/>
      <c r="C55" s="175"/>
      <c r="D55" s="176"/>
      <c r="E55" s="176"/>
      <c r="H55" s="177"/>
    </row>
    <row r="56" spans="1:8" s="54" customFormat="1" x14ac:dyDescent="0.25">
      <c r="A56" s="55"/>
      <c r="B56" s="56"/>
      <c r="C56" s="175"/>
      <c r="D56" s="176"/>
      <c r="E56" s="176"/>
      <c r="H56" s="177"/>
    </row>
    <row r="57" spans="1:8" s="54" customFormat="1" x14ac:dyDescent="0.25">
      <c r="A57" s="55"/>
      <c r="B57" s="56"/>
      <c r="C57" s="175"/>
      <c r="D57" s="176"/>
      <c r="E57" s="176"/>
      <c r="H57" s="177"/>
    </row>
    <row r="58" spans="1:8" s="54" customFormat="1" x14ac:dyDescent="0.25">
      <c r="A58" s="55"/>
      <c r="B58" s="56"/>
      <c r="C58" s="175"/>
      <c r="D58" s="176"/>
      <c r="E58" s="176"/>
      <c r="H58" s="177"/>
    </row>
    <row r="59" spans="1:8" s="54" customFormat="1" x14ac:dyDescent="0.25">
      <c r="A59" s="55"/>
      <c r="B59" s="56"/>
      <c r="C59" s="175"/>
      <c r="D59" s="176"/>
      <c r="E59" s="176"/>
      <c r="H59" s="177"/>
    </row>
    <row r="60" spans="1:8" s="54" customFormat="1" x14ac:dyDescent="0.25">
      <c r="A60" s="55"/>
      <c r="B60" s="56"/>
      <c r="C60" s="175"/>
      <c r="D60" s="176"/>
      <c r="E60" s="176"/>
      <c r="H60" s="177"/>
    </row>
    <row r="61" spans="1:8" s="54" customFormat="1" x14ac:dyDescent="0.25">
      <c r="A61" s="55"/>
      <c r="B61" s="56"/>
      <c r="C61" s="175"/>
      <c r="D61" s="176"/>
      <c r="E61" s="176"/>
      <c r="H61" s="177"/>
    </row>
    <row r="62" spans="1:8" s="54" customFormat="1" x14ac:dyDescent="0.25">
      <c r="A62" s="55"/>
      <c r="B62" s="56"/>
      <c r="C62" s="175"/>
      <c r="D62" s="176"/>
      <c r="E62" s="176"/>
      <c r="H62" s="177"/>
    </row>
    <row r="63" spans="1:8" s="54" customFormat="1" x14ac:dyDescent="0.25">
      <c r="A63" s="55"/>
      <c r="B63" s="52"/>
      <c r="C63" s="175"/>
      <c r="D63" s="176"/>
      <c r="E63" s="176"/>
      <c r="H63" s="177"/>
    </row>
    <row r="64" spans="1:8" s="54" customFormat="1" x14ac:dyDescent="0.25">
      <c r="A64" s="55"/>
      <c r="B64" s="52"/>
      <c r="C64" s="175"/>
      <c r="D64" s="176"/>
      <c r="E64" s="176"/>
      <c r="H64" s="177"/>
    </row>
    <row r="65" spans="1:8" s="54" customFormat="1" x14ac:dyDescent="0.25">
      <c r="A65" s="55"/>
      <c r="B65" s="52"/>
      <c r="C65" s="175"/>
      <c r="D65" s="176"/>
      <c r="E65" s="176"/>
      <c r="H65" s="177"/>
    </row>
    <row r="66" spans="1:8" s="54" customFormat="1" x14ac:dyDescent="0.25">
      <c r="A66" s="55"/>
      <c r="B66" s="56"/>
      <c r="C66" s="175"/>
      <c r="D66" s="176"/>
      <c r="E66" s="176"/>
      <c r="H66" s="177"/>
    </row>
    <row r="67" spans="1:8" s="54" customFormat="1" x14ac:dyDescent="0.25">
      <c r="A67" s="55"/>
      <c r="B67" s="52"/>
      <c r="C67" s="175"/>
      <c r="D67" s="176"/>
      <c r="E67" s="176"/>
      <c r="H67" s="177"/>
    </row>
    <row r="68" spans="1:8" s="54" customFormat="1" x14ac:dyDescent="0.25">
      <c r="A68" s="55"/>
      <c r="B68" s="56"/>
      <c r="C68" s="175"/>
      <c r="D68" s="176"/>
      <c r="E68" s="176"/>
      <c r="H68" s="177"/>
    </row>
    <row r="69" spans="1:8" s="54" customFormat="1" x14ac:dyDescent="0.25">
      <c r="A69" s="55"/>
      <c r="B69" s="56"/>
      <c r="C69" s="175"/>
      <c r="D69" s="176"/>
      <c r="E69" s="176"/>
      <c r="H69" s="177"/>
    </row>
    <row r="70" spans="1:8" s="54" customFormat="1" x14ac:dyDescent="0.25">
      <c r="A70" s="55"/>
      <c r="B70" s="56"/>
      <c r="C70" s="175"/>
      <c r="D70" s="176"/>
      <c r="E70" s="176"/>
      <c r="H70" s="177"/>
    </row>
    <row r="71" spans="1:8" s="54" customFormat="1" x14ac:dyDescent="0.25">
      <c r="A71" s="55"/>
      <c r="B71" s="56"/>
      <c r="C71" s="175"/>
      <c r="D71" s="176"/>
      <c r="E71" s="176"/>
      <c r="H71" s="177"/>
    </row>
    <row r="72" spans="1:8" s="54" customFormat="1" x14ac:dyDescent="0.25">
      <c r="A72" s="55"/>
      <c r="B72" s="56"/>
      <c r="C72" s="175"/>
      <c r="D72" s="176"/>
      <c r="E72" s="176"/>
      <c r="H72" s="177"/>
    </row>
    <row r="73" spans="1:8" s="54" customFormat="1" x14ac:dyDescent="0.25">
      <c r="A73" s="55"/>
      <c r="B73" s="52"/>
      <c r="C73" s="175"/>
      <c r="D73" s="176"/>
      <c r="E73" s="176"/>
      <c r="H73" s="177"/>
    </row>
    <row r="74" spans="1:8" s="54" customFormat="1" x14ac:dyDescent="0.25">
      <c r="A74" s="55"/>
      <c r="B74" s="56"/>
      <c r="C74" s="175"/>
      <c r="D74" s="176"/>
      <c r="E74" s="176"/>
      <c r="H74" s="177"/>
    </row>
    <row r="75" spans="1:8" s="54" customFormat="1" x14ac:dyDescent="0.25">
      <c r="A75" s="55"/>
      <c r="B75" s="52"/>
      <c r="C75" s="175"/>
      <c r="D75" s="176"/>
      <c r="E75" s="176"/>
      <c r="H75" s="177"/>
    </row>
    <row r="76" spans="1:8" s="54" customFormat="1" x14ac:dyDescent="0.25">
      <c r="A76" s="55"/>
      <c r="B76" s="56"/>
      <c r="C76" s="175"/>
      <c r="D76" s="176"/>
      <c r="E76" s="176"/>
      <c r="H76" s="177"/>
    </row>
    <row r="77" spans="1:8" s="54" customFormat="1" x14ac:dyDescent="0.25">
      <c r="A77" s="55"/>
      <c r="B77" s="56"/>
      <c r="C77" s="175"/>
      <c r="D77" s="176"/>
      <c r="E77" s="176"/>
      <c r="H77" s="177"/>
    </row>
    <row r="78" spans="1:8" s="54" customFormat="1" x14ac:dyDescent="0.25">
      <c r="A78" s="55"/>
      <c r="B78" s="56"/>
      <c r="C78" s="175"/>
      <c r="D78" s="176"/>
      <c r="E78" s="176"/>
      <c r="H78" s="177"/>
    </row>
    <row r="79" spans="1:8" s="54" customFormat="1" x14ac:dyDescent="0.25">
      <c r="A79" s="55"/>
      <c r="B79" s="56"/>
      <c r="C79" s="175"/>
      <c r="D79" s="176"/>
      <c r="E79" s="176"/>
      <c r="H79" s="177"/>
    </row>
    <row r="80" spans="1:8" s="54" customFormat="1" x14ac:dyDescent="0.25">
      <c r="A80" s="55"/>
      <c r="B80" s="56"/>
      <c r="C80" s="175"/>
      <c r="D80" s="176"/>
      <c r="E80" s="176"/>
      <c r="H80" s="177"/>
    </row>
    <row r="81" spans="1:8" s="54" customFormat="1" x14ac:dyDescent="0.25">
      <c r="A81" s="55"/>
      <c r="B81" s="56"/>
      <c r="C81" s="175"/>
      <c r="D81" s="176"/>
      <c r="E81" s="176"/>
      <c r="H81" s="177"/>
    </row>
    <row r="82" spans="1:8" s="54" customFormat="1" x14ac:dyDescent="0.25">
      <c r="A82" s="55"/>
      <c r="B82" s="56"/>
      <c r="C82" s="175"/>
      <c r="D82" s="176"/>
      <c r="E82" s="176"/>
      <c r="H82" s="177"/>
    </row>
    <row r="83" spans="1:8" s="54" customFormat="1" x14ac:dyDescent="0.25">
      <c r="A83" s="55"/>
      <c r="B83" s="52"/>
      <c r="C83" s="175"/>
      <c r="D83" s="176"/>
      <c r="E83" s="176"/>
      <c r="H83" s="177"/>
    </row>
    <row r="84" spans="1:8" s="54" customFormat="1" x14ac:dyDescent="0.25">
      <c r="A84" s="55"/>
      <c r="B84" s="52"/>
      <c r="C84" s="175"/>
      <c r="D84" s="176"/>
      <c r="E84" s="176"/>
      <c r="H84" s="177"/>
    </row>
    <row r="85" spans="1:8" s="54" customFormat="1" x14ac:dyDescent="0.25">
      <c r="A85" s="55"/>
      <c r="B85" s="52"/>
      <c r="C85" s="175"/>
      <c r="D85" s="176"/>
      <c r="E85" s="176"/>
      <c r="H85" s="177"/>
    </row>
    <row r="86" spans="1:8" s="54" customFormat="1" x14ac:dyDescent="0.25">
      <c r="A86" s="55"/>
      <c r="B86" s="56"/>
      <c r="C86" s="175"/>
      <c r="D86" s="176"/>
      <c r="E86" s="176"/>
      <c r="H86" s="177"/>
    </row>
    <row r="87" spans="1:8" s="54" customFormat="1" x14ac:dyDescent="0.25">
      <c r="A87" s="55"/>
      <c r="B87" s="52"/>
      <c r="C87" s="175"/>
      <c r="D87" s="176"/>
      <c r="E87" s="176"/>
      <c r="H87" s="177"/>
    </row>
    <row r="88" spans="1:8" s="54" customFormat="1" x14ac:dyDescent="0.25">
      <c r="A88" s="55"/>
      <c r="B88" s="56"/>
      <c r="C88" s="175"/>
      <c r="D88" s="176"/>
      <c r="E88" s="176"/>
      <c r="H88" s="177"/>
    </row>
    <row r="89" spans="1:8" s="54" customFormat="1" x14ac:dyDescent="0.25">
      <c r="A89" s="55"/>
      <c r="B89" s="56"/>
      <c r="C89" s="175"/>
      <c r="D89" s="176"/>
      <c r="E89" s="176"/>
      <c r="H89" s="177"/>
    </row>
    <row r="90" spans="1:8" s="54" customFormat="1" x14ac:dyDescent="0.25">
      <c r="A90" s="55"/>
      <c r="B90" s="56"/>
      <c r="C90" s="175"/>
      <c r="D90" s="176"/>
      <c r="E90" s="176"/>
      <c r="H90" s="177"/>
    </row>
    <row r="91" spans="1:8" s="54" customFormat="1" x14ac:dyDescent="0.25">
      <c r="A91" s="55"/>
      <c r="B91" s="56"/>
      <c r="C91" s="175"/>
      <c r="D91" s="176"/>
      <c r="E91" s="176"/>
      <c r="H91" s="177"/>
    </row>
    <row r="92" spans="1:8" s="54" customFormat="1" x14ac:dyDescent="0.25">
      <c r="A92" s="55"/>
      <c r="B92" s="56"/>
      <c r="C92" s="175"/>
      <c r="D92" s="176"/>
      <c r="E92" s="176"/>
      <c r="H92" s="177"/>
    </row>
    <row r="93" spans="1:8" s="54" customFormat="1" x14ac:dyDescent="0.25">
      <c r="A93" s="55"/>
      <c r="B93" s="52"/>
      <c r="C93" s="175"/>
      <c r="D93" s="176"/>
      <c r="E93" s="176"/>
      <c r="H93" s="177"/>
    </row>
    <row r="94" spans="1:8" s="54" customFormat="1" x14ac:dyDescent="0.25">
      <c r="A94" s="55"/>
      <c r="B94" s="56"/>
      <c r="C94" s="175"/>
      <c r="D94" s="176"/>
      <c r="E94" s="176"/>
      <c r="H94" s="177"/>
    </row>
    <row r="95" spans="1:8" s="54" customFormat="1" x14ac:dyDescent="0.25">
      <c r="A95" s="55"/>
      <c r="B95" s="52"/>
      <c r="C95" s="175"/>
      <c r="D95" s="176"/>
      <c r="E95" s="176"/>
      <c r="H95" s="177"/>
    </row>
    <row r="96" spans="1:8" s="54" customFormat="1" x14ac:dyDescent="0.25">
      <c r="A96" s="55"/>
      <c r="B96" s="56"/>
      <c r="C96" s="175"/>
      <c r="D96" s="176"/>
      <c r="E96" s="176"/>
      <c r="H96" s="177"/>
    </row>
    <row r="97" spans="1:8" s="54" customFormat="1" x14ac:dyDescent="0.25">
      <c r="A97" s="55"/>
      <c r="B97" s="56"/>
      <c r="C97" s="175"/>
      <c r="D97" s="176"/>
      <c r="E97" s="176"/>
      <c r="H97" s="177"/>
    </row>
    <row r="98" spans="1:8" s="54" customFormat="1" x14ac:dyDescent="0.25">
      <c r="A98" s="55"/>
      <c r="B98" s="56"/>
      <c r="C98" s="175"/>
      <c r="D98" s="176"/>
      <c r="E98" s="176"/>
      <c r="H98" s="177"/>
    </row>
    <row r="99" spans="1:8" s="54" customFormat="1" x14ac:dyDescent="0.25">
      <c r="A99" s="55"/>
      <c r="B99" s="56"/>
      <c r="C99" s="175"/>
      <c r="D99" s="176"/>
      <c r="E99" s="176"/>
      <c r="H99" s="177"/>
    </row>
    <row r="100" spans="1:8" s="54" customFormat="1" x14ac:dyDescent="0.25">
      <c r="A100" s="55"/>
      <c r="B100" s="56"/>
      <c r="C100" s="175"/>
      <c r="D100" s="176"/>
      <c r="E100" s="176"/>
      <c r="H100" s="177"/>
    </row>
    <row r="101" spans="1:8" s="54" customFormat="1" x14ac:dyDescent="0.25">
      <c r="A101" s="55"/>
      <c r="B101" s="56"/>
      <c r="C101" s="175"/>
      <c r="D101" s="176"/>
      <c r="E101" s="176"/>
      <c r="H101" s="177"/>
    </row>
    <row r="102" spans="1:8" s="54" customFormat="1" x14ac:dyDescent="0.25">
      <c r="A102" s="55"/>
      <c r="B102" s="56"/>
      <c r="C102" s="175"/>
      <c r="D102" s="176"/>
      <c r="E102" s="176"/>
      <c r="H102" s="177"/>
    </row>
    <row r="103" spans="1:8" s="54" customFormat="1" x14ac:dyDescent="0.25">
      <c r="A103" s="55"/>
      <c r="B103" s="52"/>
      <c r="C103" s="175"/>
      <c r="D103" s="176"/>
      <c r="E103" s="176"/>
      <c r="H103" s="177"/>
    </row>
    <row r="104" spans="1:8" s="54" customFormat="1" x14ac:dyDescent="0.25">
      <c r="A104" s="55"/>
      <c r="B104" s="52"/>
      <c r="C104" s="175"/>
      <c r="D104" s="176"/>
      <c r="E104" s="176"/>
      <c r="H104" s="177"/>
    </row>
    <row r="105" spans="1:8" s="54" customFormat="1" x14ac:dyDescent="0.25">
      <c r="A105" s="55"/>
      <c r="B105" s="52"/>
      <c r="C105" s="175"/>
      <c r="D105" s="176"/>
      <c r="E105" s="176"/>
      <c r="H105" s="177"/>
    </row>
    <row r="106" spans="1:8" s="54" customFormat="1" x14ac:dyDescent="0.25">
      <c r="A106" s="55"/>
      <c r="B106" s="56"/>
      <c r="C106" s="175"/>
      <c r="D106" s="176"/>
      <c r="E106" s="176"/>
      <c r="H106" s="177"/>
    </row>
    <row r="107" spans="1:8" s="54" customFormat="1" x14ac:dyDescent="0.25">
      <c r="A107" s="55"/>
      <c r="B107" s="52"/>
      <c r="C107" s="175"/>
      <c r="D107" s="176"/>
      <c r="E107" s="176"/>
      <c r="H107" s="177"/>
    </row>
    <row r="108" spans="1:8" s="54" customFormat="1" x14ac:dyDescent="0.25">
      <c r="A108" s="55"/>
      <c r="B108" s="56"/>
      <c r="C108" s="175"/>
      <c r="D108" s="176"/>
      <c r="E108" s="176"/>
      <c r="H108" s="177"/>
    </row>
    <row r="109" spans="1:8" s="54" customFormat="1" x14ac:dyDescent="0.25">
      <c r="A109" s="55"/>
      <c r="B109" s="56"/>
      <c r="C109" s="175"/>
      <c r="D109" s="176"/>
      <c r="E109" s="176"/>
      <c r="H109" s="177"/>
    </row>
    <row r="110" spans="1:8" s="54" customFormat="1" x14ac:dyDescent="0.25">
      <c r="A110" s="55"/>
      <c r="B110" s="56"/>
      <c r="C110" s="175"/>
      <c r="D110" s="176"/>
      <c r="E110" s="176"/>
      <c r="H110" s="177"/>
    </row>
    <row r="111" spans="1:8" s="54" customFormat="1" x14ac:dyDescent="0.25">
      <c r="A111" s="55"/>
      <c r="B111" s="56"/>
      <c r="C111" s="175"/>
      <c r="D111" s="176"/>
      <c r="E111" s="176"/>
      <c r="H111" s="177"/>
    </row>
    <row r="112" spans="1:8" s="54" customFormat="1" x14ac:dyDescent="0.25">
      <c r="A112" s="55"/>
      <c r="B112" s="56"/>
      <c r="C112" s="175"/>
      <c r="D112" s="176"/>
      <c r="E112" s="176"/>
      <c r="H112" s="177"/>
    </row>
    <row r="113" spans="1:8" s="54" customFormat="1" x14ac:dyDescent="0.25">
      <c r="A113" s="55"/>
      <c r="B113" s="52"/>
      <c r="C113" s="175"/>
      <c r="D113" s="176"/>
      <c r="E113" s="176"/>
      <c r="H113" s="177"/>
    </row>
    <row r="114" spans="1:8" s="54" customFormat="1" x14ac:dyDescent="0.25">
      <c r="A114" s="55"/>
      <c r="B114" s="56"/>
      <c r="C114" s="175"/>
      <c r="D114" s="176"/>
      <c r="E114" s="176"/>
      <c r="H114" s="177"/>
    </row>
    <row r="115" spans="1:8" s="54" customFormat="1" x14ac:dyDescent="0.25">
      <c r="A115" s="55"/>
      <c r="B115" s="52"/>
      <c r="C115" s="175"/>
      <c r="D115" s="176"/>
      <c r="E115" s="176"/>
      <c r="H115" s="177"/>
    </row>
    <row r="116" spans="1:8" s="54" customFormat="1" x14ac:dyDescent="0.25">
      <c r="A116" s="55"/>
      <c r="B116" s="56"/>
      <c r="C116" s="175"/>
      <c r="D116" s="176"/>
      <c r="E116" s="176"/>
      <c r="H116" s="177"/>
    </row>
    <row r="117" spans="1:8" s="54" customFormat="1" x14ac:dyDescent="0.25">
      <c r="A117" s="55"/>
      <c r="B117" s="56"/>
      <c r="C117" s="175"/>
      <c r="D117" s="176"/>
      <c r="E117" s="176"/>
      <c r="H117" s="177"/>
    </row>
    <row r="118" spans="1:8" s="54" customFormat="1" x14ac:dyDescent="0.25">
      <c r="A118" s="55"/>
      <c r="B118" s="56"/>
      <c r="C118" s="175"/>
      <c r="D118" s="176"/>
      <c r="E118" s="176"/>
      <c r="H118" s="177"/>
    </row>
    <row r="119" spans="1:8" s="54" customFormat="1" x14ac:dyDescent="0.25">
      <c r="A119" s="55"/>
      <c r="B119" s="56"/>
      <c r="C119" s="175"/>
      <c r="D119" s="176"/>
      <c r="E119" s="176"/>
      <c r="H119" s="177"/>
    </row>
    <row r="120" spans="1:8" s="54" customFormat="1" x14ac:dyDescent="0.25">
      <c r="A120" s="55"/>
      <c r="B120" s="56"/>
      <c r="C120" s="175"/>
      <c r="D120" s="176"/>
      <c r="E120" s="176"/>
      <c r="H120" s="177"/>
    </row>
    <row r="121" spans="1:8" s="54" customFormat="1" x14ac:dyDescent="0.25">
      <c r="A121" s="55"/>
      <c r="B121" s="56"/>
      <c r="C121" s="175"/>
      <c r="D121" s="176"/>
      <c r="E121" s="176"/>
      <c r="H121" s="177"/>
    </row>
    <row r="122" spans="1:8" s="54" customFormat="1" x14ac:dyDescent="0.25">
      <c r="A122" s="55"/>
      <c r="B122" s="56"/>
      <c r="C122" s="175"/>
      <c r="D122" s="176"/>
      <c r="E122" s="176"/>
      <c r="H122" s="177"/>
    </row>
    <row r="123" spans="1:8" s="54" customFormat="1" x14ac:dyDescent="0.25">
      <c r="A123" s="55"/>
      <c r="B123" s="52"/>
      <c r="C123" s="175"/>
      <c r="D123" s="176"/>
      <c r="E123" s="176"/>
      <c r="H123" s="177"/>
    </row>
    <row r="124" spans="1:8" s="54" customFormat="1" x14ac:dyDescent="0.25">
      <c r="A124" s="55"/>
      <c r="B124" s="52"/>
      <c r="C124" s="175"/>
      <c r="D124" s="176"/>
      <c r="E124" s="176"/>
      <c r="H124" s="177"/>
    </row>
    <row r="125" spans="1:8" s="54" customFormat="1" x14ac:dyDescent="0.25">
      <c r="A125" s="55"/>
      <c r="B125" s="52"/>
      <c r="C125" s="175"/>
      <c r="D125" s="176"/>
      <c r="E125" s="176"/>
      <c r="H125" s="177"/>
    </row>
    <row r="126" spans="1:8" s="54" customFormat="1" x14ac:dyDescent="0.25">
      <c r="A126" s="55"/>
      <c r="B126" s="56"/>
      <c r="C126" s="175"/>
      <c r="D126" s="176"/>
      <c r="E126" s="176"/>
      <c r="H126" s="177"/>
    </row>
    <row r="127" spans="1:8" s="54" customFormat="1" x14ac:dyDescent="0.25">
      <c r="A127" s="55"/>
      <c r="B127" s="52"/>
      <c r="C127" s="175"/>
      <c r="D127" s="176"/>
      <c r="E127" s="176"/>
      <c r="H127" s="177"/>
    </row>
    <row r="128" spans="1:8" s="54" customFormat="1" x14ac:dyDescent="0.25">
      <c r="A128" s="55"/>
      <c r="B128" s="56"/>
      <c r="C128" s="175"/>
      <c r="D128" s="176"/>
      <c r="E128" s="176"/>
      <c r="H128" s="177"/>
    </row>
    <row r="129" spans="1:8" s="54" customFormat="1" x14ac:dyDescent="0.25">
      <c r="A129" s="55"/>
      <c r="B129" s="56"/>
      <c r="C129" s="175"/>
      <c r="D129" s="176"/>
      <c r="E129" s="176"/>
      <c r="H129" s="177"/>
    </row>
    <row r="130" spans="1:8" s="54" customFormat="1" x14ac:dyDescent="0.25">
      <c r="A130" s="55"/>
      <c r="B130" s="56"/>
      <c r="C130" s="175"/>
      <c r="D130" s="176"/>
      <c r="E130" s="176"/>
      <c r="H130" s="177"/>
    </row>
    <row r="131" spans="1:8" s="54" customFormat="1" x14ac:dyDescent="0.25">
      <c r="A131" s="55"/>
      <c r="B131" s="56"/>
      <c r="C131" s="175"/>
      <c r="D131" s="176"/>
      <c r="E131" s="176"/>
      <c r="H131" s="177"/>
    </row>
    <row r="132" spans="1:8" s="54" customFormat="1" x14ac:dyDescent="0.25">
      <c r="A132" s="55"/>
      <c r="B132" s="56"/>
      <c r="C132" s="175"/>
      <c r="D132" s="176"/>
      <c r="E132" s="176"/>
      <c r="H132" s="177"/>
    </row>
    <row r="133" spans="1:8" s="54" customFormat="1" x14ac:dyDescent="0.25">
      <c r="A133" s="55"/>
      <c r="B133" s="52"/>
      <c r="C133" s="175"/>
      <c r="D133" s="176"/>
      <c r="E133" s="176"/>
      <c r="H133" s="177"/>
    </row>
    <row r="134" spans="1:8" s="54" customFormat="1" x14ac:dyDescent="0.25">
      <c r="A134" s="55"/>
      <c r="B134" s="56"/>
      <c r="C134" s="175"/>
      <c r="D134" s="176"/>
      <c r="E134" s="176"/>
      <c r="H134" s="177"/>
    </row>
    <row r="135" spans="1:8" s="54" customFormat="1" x14ac:dyDescent="0.25">
      <c r="A135" s="55"/>
      <c r="B135" s="52"/>
      <c r="C135" s="175"/>
      <c r="D135" s="176"/>
      <c r="E135" s="176"/>
      <c r="H135" s="177"/>
    </row>
    <row r="136" spans="1:8" s="54" customFormat="1" x14ac:dyDescent="0.25">
      <c r="A136" s="55"/>
      <c r="B136" s="56"/>
      <c r="C136" s="175"/>
      <c r="D136" s="176"/>
      <c r="E136" s="176"/>
      <c r="H136" s="177"/>
    </row>
    <row r="137" spans="1:8" s="54" customFormat="1" x14ac:dyDescent="0.25">
      <c r="A137" s="55"/>
      <c r="B137" s="56"/>
      <c r="C137" s="175"/>
      <c r="D137" s="176"/>
      <c r="E137" s="176"/>
      <c r="H137" s="177"/>
    </row>
    <row r="138" spans="1:8" s="54" customFormat="1" x14ac:dyDescent="0.25">
      <c r="A138" s="55"/>
      <c r="B138" s="56"/>
      <c r="C138" s="175"/>
      <c r="D138" s="176"/>
      <c r="E138" s="176"/>
      <c r="H138" s="177"/>
    </row>
    <row r="139" spans="1:8" s="54" customFormat="1" x14ac:dyDescent="0.25">
      <c r="A139" s="55"/>
      <c r="B139" s="56"/>
      <c r="C139" s="175"/>
      <c r="D139" s="176"/>
      <c r="E139" s="176"/>
      <c r="H139" s="177"/>
    </row>
    <row r="140" spans="1:8" s="54" customFormat="1" x14ac:dyDescent="0.25">
      <c r="A140" s="55"/>
      <c r="B140" s="56"/>
      <c r="C140" s="175"/>
      <c r="D140" s="176"/>
      <c r="E140" s="176"/>
      <c r="H140" s="177"/>
    </row>
    <row r="141" spans="1:8" s="54" customFormat="1" x14ac:dyDescent="0.25">
      <c r="A141" s="55"/>
      <c r="B141" s="56"/>
      <c r="C141" s="175"/>
      <c r="D141" s="176"/>
      <c r="E141" s="176"/>
      <c r="H141" s="177"/>
    </row>
    <row r="142" spans="1:8" x14ac:dyDescent="0.25">
      <c r="B142" s="49"/>
    </row>
  </sheetData>
  <autoFilter ref="A1:E1"/>
  <mergeCells count="2">
    <mergeCell ref="G2:G11"/>
    <mergeCell ref="G12:G21"/>
  </mergeCells>
  <dataValidations count="2">
    <dataValidation type="list" allowBlank="1" showInputMessage="1" showErrorMessage="1" sqref="H2:H21 B1:B1048576">
      <formula1>lista_moto</formula1>
    </dataValidation>
    <dataValidation type="list" allowBlank="1" showInputMessage="1" showErrorMessage="1" sqref="H1">
      <formula1>meses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7</vt:i4>
      </vt:variant>
    </vt:vector>
  </HeadingPairs>
  <TitlesOfParts>
    <vt:vector size="10" baseType="lpstr">
      <vt:lpstr>CONTROLE GERAL</vt:lpstr>
      <vt:lpstr>CONTROLE INDIVIDUAL</vt:lpstr>
      <vt:lpstr>ENTREGAS</vt:lpstr>
      <vt:lpstr>DATA</vt:lpstr>
      <vt:lpstr>DUPLA</vt:lpstr>
      <vt:lpstr>FALTA</vt:lpstr>
      <vt:lpstr>INDIVIDUAL</vt:lpstr>
      <vt:lpstr>lista_moto</vt:lpstr>
      <vt:lpstr>meses</vt:lpstr>
      <vt:lpstr>MOTOBOY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Rafaele</dc:creator>
  <cp:lastModifiedBy>Rafaele</cp:lastModifiedBy>
  <dcterms:created xsi:type="dcterms:W3CDTF">2014-12-31T14:12:04Z</dcterms:created>
  <dcterms:modified xsi:type="dcterms:W3CDTF">2015-01-03T19:19:20Z</dcterms:modified>
</cp:coreProperties>
</file>