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0116"/>
  <workbookPr showInkAnnotation="0"/>
  <mc:AlternateContent xmlns:mc="http://schemas.openxmlformats.org/markup-compatibility/2006">
    <mc:Choice Requires="x15">
      <x15ac:absPath xmlns:x15ac="http://schemas.microsoft.com/office/spreadsheetml/2010/11/ac" url="/Users/CaueMS/Dropbox (Personal)/"/>
    </mc:Choice>
  </mc:AlternateContent>
  <bookViews>
    <workbookView xWindow="0" yWindow="460" windowWidth="28800" windowHeight="16140" tabRatio="500" activeTab="1"/>
  </bookViews>
  <sheets>
    <sheet name="Plan of the week" sheetId="2" r:id="rId1"/>
    <sheet name="Shopping list" sheetId="6" r:id="rId2"/>
    <sheet name="Meals" sheetId="3" r:id="rId3"/>
    <sheet name="Meals Ingredients" sheetId="5" r:id="rId4"/>
    <sheet name="Price" sheetId="4" r:id="rId5"/>
  </sheets>
  <definedNames>
    <definedName name="Breakfast">Meals!$A$24:$A$27</definedName>
    <definedName name="Drinks">Meals!$A$34:$A$37</definedName>
    <definedName name="Ingredients">Price!$A$2:$A$50</definedName>
    <definedName name="Items">Meals!$A$2:$A$37</definedName>
    <definedName name="Mains">Meals!$A$3:$A$22</definedName>
    <definedName name="Other_Food">Meals!$A$30:$A$32</definedName>
    <definedName name="Sides">Meals!$A$20:$A$21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0" i="2" l="1"/>
  <c r="E60" i="5" l="1"/>
  <c r="D60" i="5"/>
  <c r="E59" i="5"/>
  <c r="D59" i="5"/>
  <c r="D66" i="5"/>
  <c r="E66" i="5"/>
  <c r="E44" i="5"/>
  <c r="D44" i="5"/>
  <c r="E43" i="5"/>
  <c r="D43" i="5"/>
  <c r="B30" i="3"/>
  <c r="B31" i="3"/>
  <c r="D34" i="5"/>
  <c r="E34" i="5"/>
  <c r="E27" i="5"/>
  <c r="D27" i="5"/>
  <c r="D28" i="5"/>
  <c r="E28" i="5"/>
  <c r="E21" i="5"/>
  <c r="D21" i="5"/>
  <c r="D22" i="5"/>
  <c r="E22" i="5"/>
  <c r="E23" i="5"/>
  <c r="D23" i="5"/>
  <c r="E25" i="5"/>
  <c r="D25" i="5"/>
  <c r="D24" i="5"/>
  <c r="E24" i="5"/>
  <c r="E31" i="5"/>
  <c r="E26" i="5"/>
  <c r="D26" i="5"/>
  <c r="B21" i="3" l="1"/>
  <c r="B12" i="3"/>
  <c r="B11" i="3"/>
  <c r="B13" i="3"/>
  <c r="B10" i="3"/>
  <c r="E14" i="5"/>
  <c r="B6" i="3" s="1"/>
  <c r="E33" i="5"/>
  <c r="B20" i="3" s="1"/>
  <c r="E52" i="5"/>
  <c r="E53" i="5"/>
  <c r="E54" i="5"/>
  <c r="E32" i="5"/>
  <c r="B15" i="3" s="1"/>
  <c r="E15" i="5"/>
  <c r="B7" i="3" s="1"/>
  <c r="E35" i="5"/>
  <c r="E36" i="5"/>
  <c r="E16" i="5"/>
  <c r="E17" i="5"/>
  <c r="E18" i="5"/>
  <c r="E19" i="5"/>
  <c r="E20" i="5"/>
  <c r="B9" i="3" s="1"/>
  <c r="E37" i="5"/>
  <c r="E38" i="5"/>
  <c r="E39" i="5"/>
  <c r="E48" i="5"/>
  <c r="B24" i="3" s="1"/>
  <c r="E49" i="5"/>
  <c r="E50" i="5"/>
  <c r="E51" i="5"/>
  <c r="E55" i="5"/>
  <c r="B27" i="3" s="1"/>
  <c r="E64" i="5"/>
  <c r="B34" i="3" s="1"/>
  <c r="E65" i="5"/>
  <c r="B35" i="3" s="1"/>
  <c r="E67" i="5"/>
  <c r="B36" i="3" s="1"/>
  <c r="E68" i="5"/>
  <c r="B37" i="3" s="1"/>
  <c r="E11" i="5"/>
  <c r="E12" i="5"/>
  <c r="E13" i="5"/>
  <c r="E6" i="5"/>
  <c r="E7" i="5"/>
  <c r="E8" i="5"/>
  <c r="E29" i="5"/>
  <c r="E30" i="5"/>
  <c r="E9" i="5"/>
  <c r="B4" i="3" s="1"/>
  <c r="E10" i="5"/>
  <c r="E5" i="5"/>
  <c r="D14" i="5"/>
  <c r="D33" i="5"/>
  <c r="D52" i="5"/>
  <c r="D53" i="5"/>
  <c r="D54" i="5"/>
  <c r="D32" i="5"/>
  <c r="D15" i="5"/>
  <c r="D35" i="5"/>
  <c r="D36" i="5"/>
  <c r="D16" i="5"/>
  <c r="D17" i="5"/>
  <c r="D18" i="5"/>
  <c r="D19" i="5"/>
  <c r="D20" i="5"/>
  <c r="D37" i="5"/>
  <c r="D38" i="5"/>
  <c r="D39" i="5"/>
  <c r="D48" i="5"/>
  <c r="D49" i="5"/>
  <c r="D50" i="5"/>
  <c r="D51" i="5"/>
  <c r="D55" i="5"/>
  <c r="D64" i="5"/>
  <c r="D65" i="5"/>
  <c r="D67" i="5"/>
  <c r="D68" i="5"/>
  <c r="D10" i="5"/>
  <c r="D11" i="5"/>
  <c r="D12" i="5"/>
  <c r="D13" i="5"/>
  <c r="D6" i="5"/>
  <c r="D7" i="5"/>
  <c r="D8" i="5"/>
  <c r="D29" i="5"/>
  <c r="D30" i="5"/>
  <c r="D31" i="5"/>
  <c r="D9" i="5"/>
  <c r="D5" i="5"/>
  <c r="B25" i="3" l="1"/>
  <c r="B5" i="3"/>
  <c r="B16" i="3"/>
  <c r="B17" i="3"/>
  <c r="B14" i="3"/>
  <c r="B26" i="3"/>
  <c r="B8" i="3"/>
  <c r="B3" i="3"/>
  <c r="C3" i="6" s="1"/>
</calcChain>
</file>

<file path=xl/sharedStrings.xml><?xml version="1.0" encoding="utf-8"?>
<sst xmlns="http://schemas.openxmlformats.org/spreadsheetml/2006/main" count="326" uniqueCount="110">
  <si>
    <t>Name</t>
  </si>
  <si>
    <t>Meal</t>
  </si>
  <si>
    <t>Chicken</t>
  </si>
  <si>
    <t>Rice</t>
  </si>
  <si>
    <t>Price</t>
  </si>
  <si>
    <t>Ingredients</t>
  </si>
  <si>
    <t>grams</t>
  </si>
  <si>
    <t>Thickened Cream</t>
  </si>
  <si>
    <t>ml</t>
  </si>
  <si>
    <t>Pasta</t>
  </si>
  <si>
    <t>Eggs</t>
  </si>
  <si>
    <t>units</t>
  </si>
  <si>
    <t>Fish</t>
  </si>
  <si>
    <t>Potatoes</t>
  </si>
  <si>
    <t>Capsicum</t>
  </si>
  <si>
    <t>Tomatoes</t>
  </si>
  <si>
    <t>Mince</t>
  </si>
  <si>
    <t>Pizza</t>
  </si>
  <si>
    <t>Tuna</t>
  </si>
  <si>
    <t>Beans</t>
  </si>
  <si>
    <t>Broccoli</t>
  </si>
  <si>
    <t>Lettuce</t>
  </si>
  <si>
    <t>Milk</t>
  </si>
  <si>
    <t>Nesquik</t>
  </si>
  <si>
    <t>Cheese</t>
  </si>
  <si>
    <t>Wrap</t>
  </si>
  <si>
    <t>Pasta and Tuna</t>
  </si>
  <si>
    <t>Unit</t>
  </si>
  <si>
    <t>Qty</t>
  </si>
  <si>
    <t>Sunday</t>
  </si>
  <si>
    <t>Monday</t>
  </si>
  <si>
    <t>Tuesday</t>
  </si>
  <si>
    <t>Wednesday</t>
  </si>
  <si>
    <t>Thursday</t>
  </si>
  <si>
    <t>Friday</t>
  </si>
  <si>
    <t>Saturday</t>
  </si>
  <si>
    <t>Breakfast</t>
  </si>
  <si>
    <t>Lunch</t>
  </si>
  <si>
    <t>Dinner</t>
  </si>
  <si>
    <t>Other</t>
  </si>
  <si>
    <t>Ham, Cheese and Tomato Sandwich</t>
  </si>
  <si>
    <t>Yogurt</t>
  </si>
  <si>
    <t>Grilled Chicken</t>
  </si>
  <si>
    <t>Ice Cream</t>
  </si>
  <si>
    <t>Cookies</t>
  </si>
  <si>
    <t>Burgers</t>
  </si>
  <si>
    <t>Mashed Potato</t>
  </si>
  <si>
    <t>Meat</t>
  </si>
  <si>
    <t>Pasta Sauce</t>
  </si>
  <si>
    <t>Vegetables</t>
  </si>
  <si>
    <t>Canned</t>
  </si>
  <si>
    <t>Pack</t>
  </si>
  <si>
    <t>Frozen</t>
  </si>
  <si>
    <t>cans</t>
  </si>
  <si>
    <t>Dairy</t>
  </si>
  <si>
    <t>Bread</t>
  </si>
  <si>
    <t>Bakery</t>
  </si>
  <si>
    <t>Section</t>
  </si>
  <si>
    <t>Ham and Cheese Sandwich</t>
  </si>
  <si>
    <t>Pasta and Zucchini</t>
  </si>
  <si>
    <t>Pasta and Meatballs</t>
  </si>
  <si>
    <t>Mushroom Tin</t>
  </si>
  <si>
    <t>Burger Bun</t>
  </si>
  <si>
    <t>Coke Can</t>
  </si>
  <si>
    <t>Milk + Nesquik</t>
  </si>
  <si>
    <t>Bacon</t>
  </si>
  <si>
    <t>Ham</t>
  </si>
  <si>
    <t>Item</t>
  </si>
  <si>
    <t>Item Price Check</t>
  </si>
  <si>
    <t>Week List</t>
  </si>
  <si>
    <t>// MAINS //</t>
  </si>
  <si>
    <t>Shopping List</t>
  </si>
  <si>
    <t>// DRINKS //</t>
  </si>
  <si>
    <t>// BREAKFAST //</t>
  </si>
  <si>
    <t>// OTHER //</t>
  </si>
  <si>
    <t>Lasagne Sheets</t>
  </si>
  <si>
    <t>Lasagne</t>
  </si>
  <si>
    <t>Lasagne (ready)</t>
  </si>
  <si>
    <t>Lasagne (Frozen)</t>
  </si>
  <si>
    <t>Budget:</t>
  </si>
  <si>
    <t>Balance:</t>
  </si>
  <si>
    <t>Pasta Carbonara</t>
  </si>
  <si>
    <t>Rice (Portion)</t>
  </si>
  <si>
    <t>Potatoes (Portion)</t>
  </si>
  <si>
    <t>Chicken (Parmegiana)</t>
  </si>
  <si>
    <t>Chicken (Baked)</t>
  </si>
  <si>
    <t>Fish (Baked)</t>
  </si>
  <si>
    <t>Stroganoff</t>
  </si>
  <si>
    <t>Zucchini</t>
  </si>
  <si>
    <t>// SIDES //</t>
  </si>
  <si>
    <t>ITEMS</t>
  </si>
  <si>
    <t>Nori</t>
  </si>
  <si>
    <t>pack</t>
  </si>
  <si>
    <t>Rice (Sushi)</t>
  </si>
  <si>
    <t>Salmon</t>
  </si>
  <si>
    <t>Cream Cheese</t>
  </si>
  <si>
    <t>Temaki (5 rolls)</t>
  </si>
  <si>
    <t>Coke Glass</t>
  </si>
  <si>
    <t>DRINKS</t>
  </si>
  <si>
    <t>BREAKFAST</t>
  </si>
  <si>
    <t>MAINS</t>
  </si>
  <si>
    <t>SIDES</t>
  </si>
  <si>
    <t>Orange Juice Glass</t>
  </si>
  <si>
    <t>Beverage</t>
  </si>
  <si>
    <t>Coke 1.25 Litre</t>
  </si>
  <si>
    <t>Juice - Orange</t>
  </si>
  <si>
    <t>My Week Meal Plan</t>
  </si>
  <si>
    <t>OTHER FOOD</t>
  </si>
  <si>
    <t>Célula única</t>
  </si>
  <si>
    <t>Needed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</si>
</sst>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hair">
        <color theme="0" tint="-0.34998626667073579"/>
      </top>
      <bottom/>
      <diagonal/>
    </border>
    <border>
      <left/>
      <right/>
      <top/>
      <bottom style="hair">
        <color theme="0" tint="-0.34998626667073579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91">
    <xf numFmtId="0" fontId="0" fillId="0" borderId="0" xfId="0"/>
    <xf numFmtId="0" fontId="0" fillId="0" borderId="1" xfId="0" applyBorder="1"/>
    <xf numFmtId="164" fontId="0" fillId="0" borderId="1" xfId="1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64" fontId="0" fillId="0" borderId="0" xfId="1" applyFont="1" applyBorder="1"/>
    <xf numFmtId="0" fontId="9" fillId="0" borderId="0" xfId="0" applyFont="1" applyBorder="1"/>
    <xf numFmtId="0" fontId="2" fillId="0" borderId="0" xfId="0" applyFont="1" applyBorder="1" applyAlignment="1">
      <alignment vertical="center"/>
    </xf>
    <xf numFmtId="0" fontId="2" fillId="0" borderId="0" xfId="0" applyFont="1" applyBorder="1" applyAlignment="1"/>
    <xf numFmtId="0" fontId="0" fillId="0" borderId="0" xfId="0" applyBorder="1" applyAlignment="1"/>
    <xf numFmtId="0" fontId="2" fillId="0" borderId="0" xfId="0" applyFont="1" applyAlignment="1">
      <alignment horizontal="center"/>
    </xf>
    <xf numFmtId="1" fontId="0" fillId="0" borderId="1" xfId="0" applyNumberFormat="1" applyBorder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Fill="1" applyBorder="1"/>
    <xf numFmtId="0" fontId="0" fillId="0" borderId="5" xfId="0" applyBorder="1"/>
    <xf numFmtId="1" fontId="0" fillId="0" borderId="1" xfId="0" quotePrefix="1" applyNumberFormat="1" applyBorder="1"/>
    <xf numFmtId="0" fontId="0" fillId="0" borderId="10" xfId="0" applyBorder="1"/>
    <xf numFmtId="164" fontId="0" fillId="0" borderId="1" xfId="1" applyFont="1" applyFill="1" applyBorder="1"/>
    <xf numFmtId="164" fontId="0" fillId="0" borderId="10" xfId="1" applyFont="1" applyBorder="1"/>
    <xf numFmtId="1" fontId="0" fillId="0" borderId="1" xfId="0" applyNumberForma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64" fontId="0" fillId="0" borderId="0" xfId="0" applyNumberFormat="1"/>
    <xf numFmtId="164" fontId="0" fillId="0" borderId="0" xfId="1" applyFont="1"/>
    <xf numFmtId="44" fontId="0" fillId="0" borderId="0" xfId="0" applyNumberFormat="1"/>
    <xf numFmtId="0" fontId="7" fillId="0" borderId="10" xfId="0" applyFont="1" applyBorder="1"/>
    <xf numFmtId="0" fontId="0" fillId="0" borderId="10" xfId="0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64" fontId="0" fillId="0" borderId="10" xfId="1" applyFont="1" applyBorder="1" applyAlignment="1">
      <alignment vertical="center"/>
    </xf>
    <xf numFmtId="0" fontId="0" fillId="0" borderId="14" xfId="0" applyBorder="1"/>
    <xf numFmtId="0" fontId="7" fillId="0" borderId="15" xfId="0" applyFont="1" applyBorder="1"/>
    <xf numFmtId="1" fontId="0" fillId="0" borderId="1" xfId="0" applyNumberFormat="1" applyBorder="1" applyAlignment="1">
      <alignment horizontal="center" vertical="center"/>
    </xf>
    <xf numFmtId="164" fontId="0" fillId="0" borderId="1" xfId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4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1" xfId="0" applyBorder="1" applyAlignment="1"/>
    <xf numFmtId="0" fontId="0" fillId="0" borderId="15" xfId="0" applyBorder="1"/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0" fillId="0" borderId="4" xfId="1" applyFont="1" applyBorder="1" applyAlignment="1">
      <alignment horizontal="center" vertical="center"/>
    </xf>
    <xf numFmtId="164" fontId="0" fillId="0" borderId="3" xfId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2" xfId="0" applyBorder="1" applyAlignment="1"/>
    <xf numFmtId="0" fontId="0" fillId="0" borderId="17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2" fillId="0" borderId="0" xfId="0" applyFont="1" applyBorder="1" applyAlignment="1">
      <alignment horizontal="right"/>
    </xf>
    <xf numFmtId="0" fontId="3" fillId="3" borderId="10" xfId="0" applyFont="1" applyFill="1" applyBorder="1" applyAlignment="1">
      <alignment horizontal="center" vertical="center" wrapText="1"/>
    </xf>
    <xf numFmtId="164" fontId="0" fillId="0" borderId="9" xfId="1" applyFont="1" applyBorder="1" applyAlignment="1">
      <alignment horizontal="center" vertical="center"/>
    </xf>
    <xf numFmtId="164" fontId="0" fillId="0" borderId="0" xfId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0" borderId="8" xfId="1" applyFont="1" applyBorder="1" applyAlignment="1">
      <alignment horizontal="center"/>
    </xf>
  </cellXfs>
  <cellStyles count="4">
    <cellStyle name="Currency" xfId="1" builtinId="4"/>
    <cellStyle name="Followed Hyperlink" xfId="3" builtinId="9" hidden="1"/>
    <cellStyle name="Hyperlink" xfId="2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3"/>
  <sheetViews>
    <sheetView workbookViewId="0">
      <selection activeCell="C19" sqref="C19"/>
    </sheetView>
  </sheetViews>
  <sheetFormatPr baseColWidth="10" defaultRowHeight="16" x14ac:dyDescent="0.2"/>
  <cols>
    <col min="2" max="2" width="14.33203125" customWidth="1"/>
    <col min="3" max="3" width="14.83203125" bestFit="1" customWidth="1"/>
    <col min="4" max="8" width="14.33203125" customWidth="1"/>
    <col min="9" max="9" width="11.83203125" customWidth="1"/>
  </cols>
  <sheetData>
    <row r="2" spans="1:10" ht="21" x14ac:dyDescent="0.2">
      <c r="A2" s="3"/>
      <c r="B2" s="77" t="s">
        <v>106</v>
      </c>
      <c r="C2" s="78"/>
      <c r="D2" s="78"/>
      <c r="E2" s="78"/>
      <c r="F2" s="78"/>
      <c r="G2" s="78"/>
      <c r="H2" s="79"/>
      <c r="I2" s="3"/>
      <c r="J2" s="3"/>
    </row>
    <row r="3" spans="1:10" x14ac:dyDescent="0.2">
      <c r="A3" s="3"/>
      <c r="B3" s="14"/>
      <c r="C3" s="14"/>
      <c r="D3" s="14"/>
      <c r="E3" s="14"/>
      <c r="F3" s="14"/>
      <c r="G3" s="3"/>
      <c r="H3" s="15"/>
      <c r="I3" s="15"/>
      <c r="J3" s="15"/>
    </row>
    <row r="4" spans="1:10" x14ac:dyDescent="0.2">
      <c r="A4" s="8"/>
      <c r="B4" s="19" t="s">
        <v>29</v>
      </c>
      <c r="C4" s="19" t="s">
        <v>30</v>
      </c>
      <c r="D4" s="19" t="s">
        <v>31</v>
      </c>
      <c r="E4" s="19" t="s">
        <v>32</v>
      </c>
      <c r="F4" s="19" t="s">
        <v>33</v>
      </c>
      <c r="G4" s="19" t="s">
        <v>34</v>
      </c>
      <c r="H4" s="19" t="s">
        <v>35</v>
      </c>
      <c r="I4" s="4"/>
      <c r="J4" s="4"/>
    </row>
    <row r="5" spans="1:10" ht="32" x14ac:dyDescent="0.2">
      <c r="A5" s="55" t="s">
        <v>36</v>
      </c>
      <c r="B5" s="50" t="s">
        <v>45</v>
      </c>
      <c r="C5" s="50" t="s">
        <v>58</v>
      </c>
      <c r="D5" s="50" t="s">
        <v>41</v>
      </c>
      <c r="E5" s="50" t="s">
        <v>41</v>
      </c>
      <c r="F5" s="50" t="s">
        <v>41</v>
      </c>
      <c r="G5" s="51" t="s">
        <v>44</v>
      </c>
      <c r="H5" s="51"/>
      <c r="I5" s="3"/>
      <c r="J5" s="12"/>
    </row>
    <row r="6" spans="1:10" x14ac:dyDescent="0.2">
      <c r="A6" s="55"/>
      <c r="B6" s="49" t="s">
        <v>85</v>
      </c>
      <c r="C6" s="49"/>
      <c r="D6" s="49"/>
      <c r="E6" s="49"/>
      <c r="F6" s="49" t="s">
        <v>64</v>
      </c>
      <c r="G6" s="52"/>
      <c r="H6" s="52"/>
      <c r="I6" s="3"/>
      <c r="J6" s="12"/>
    </row>
    <row r="7" spans="1:10" ht="16" customHeight="1" x14ac:dyDescent="0.2">
      <c r="A7" s="55"/>
      <c r="B7" s="53" t="s">
        <v>46</v>
      </c>
      <c r="C7" s="53"/>
      <c r="D7" s="53"/>
      <c r="E7" s="53"/>
      <c r="F7" s="53"/>
      <c r="G7" s="54"/>
      <c r="H7" s="54"/>
      <c r="I7" s="3"/>
      <c r="J7" s="12"/>
    </row>
    <row r="8" spans="1:10" ht="16" customHeight="1" x14ac:dyDescent="0.2">
      <c r="A8" s="55" t="s">
        <v>37</v>
      </c>
      <c r="B8" s="50" t="s">
        <v>59</v>
      </c>
      <c r="C8" s="50" t="s">
        <v>81</v>
      </c>
      <c r="D8" s="50" t="s">
        <v>87</v>
      </c>
      <c r="E8" s="50" t="s">
        <v>45</v>
      </c>
      <c r="F8" s="50" t="s">
        <v>81</v>
      </c>
      <c r="G8" s="50" t="s">
        <v>45</v>
      </c>
      <c r="H8" s="50" t="s">
        <v>45</v>
      </c>
      <c r="I8" s="3"/>
      <c r="J8" s="12"/>
    </row>
    <row r="9" spans="1:10" ht="16" customHeight="1" x14ac:dyDescent="0.2">
      <c r="A9" s="55"/>
      <c r="B9" s="49" t="s">
        <v>43</v>
      </c>
      <c r="C9" s="49"/>
      <c r="D9" s="49" t="s">
        <v>82</v>
      </c>
      <c r="E9" s="49"/>
      <c r="F9" s="49" t="s">
        <v>83</v>
      </c>
      <c r="G9" s="49" t="s">
        <v>17</v>
      </c>
      <c r="H9" s="49"/>
      <c r="I9" s="3"/>
      <c r="J9" s="12"/>
    </row>
    <row r="10" spans="1:10" ht="16" customHeight="1" x14ac:dyDescent="0.2">
      <c r="A10" s="55"/>
      <c r="B10" s="53" t="s">
        <v>86</v>
      </c>
      <c r="C10" s="53"/>
      <c r="D10" s="53"/>
      <c r="E10" s="53"/>
      <c r="F10" s="53"/>
      <c r="G10" s="54"/>
      <c r="H10" s="54"/>
      <c r="I10" s="3"/>
      <c r="J10" s="12"/>
    </row>
    <row r="11" spans="1:10" ht="16" customHeight="1" x14ac:dyDescent="0.2">
      <c r="A11" s="55" t="s">
        <v>38</v>
      </c>
      <c r="B11" s="50" t="s">
        <v>86</v>
      </c>
      <c r="C11" s="50"/>
      <c r="D11" s="50"/>
      <c r="E11" s="50" t="s">
        <v>86</v>
      </c>
      <c r="F11" s="50"/>
      <c r="G11" s="51" t="s">
        <v>42</v>
      </c>
      <c r="H11" s="51" t="s">
        <v>77</v>
      </c>
      <c r="I11" s="3"/>
      <c r="J11" s="12"/>
    </row>
    <row r="12" spans="1:10" ht="36" customHeight="1" x14ac:dyDescent="0.2">
      <c r="A12" s="55"/>
      <c r="B12" s="49" t="s">
        <v>83</v>
      </c>
      <c r="C12" s="49"/>
      <c r="D12" s="49" t="s">
        <v>26</v>
      </c>
      <c r="E12" s="49"/>
      <c r="F12" s="49" t="s">
        <v>45</v>
      </c>
      <c r="G12" s="52"/>
      <c r="H12" s="52"/>
      <c r="I12" s="3"/>
      <c r="J12" s="12"/>
    </row>
    <row r="13" spans="1:10" ht="16" customHeight="1" x14ac:dyDescent="0.2">
      <c r="A13" s="55"/>
      <c r="B13" s="53"/>
      <c r="C13" s="53"/>
      <c r="D13" s="53"/>
      <c r="E13" s="53"/>
      <c r="F13" s="53"/>
      <c r="G13" s="54"/>
      <c r="H13" s="54"/>
      <c r="I13" s="3"/>
      <c r="J13" s="12"/>
    </row>
    <row r="14" spans="1:10" ht="16" customHeight="1" x14ac:dyDescent="0.2">
      <c r="A14" s="56" t="s">
        <v>39</v>
      </c>
      <c r="B14" s="50"/>
      <c r="C14" s="50"/>
      <c r="D14" s="50"/>
      <c r="E14" s="50"/>
      <c r="F14" s="50"/>
      <c r="G14" s="51" t="s">
        <v>44</v>
      </c>
      <c r="H14" s="51" t="s">
        <v>43</v>
      </c>
      <c r="I14" s="3"/>
      <c r="J14" s="12"/>
    </row>
    <row r="15" spans="1:10" ht="16" customHeight="1" x14ac:dyDescent="0.2">
      <c r="A15" s="55"/>
      <c r="B15" s="49"/>
      <c r="C15" s="49" t="s">
        <v>44</v>
      </c>
      <c r="D15" s="49"/>
      <c r="E15" s="49"/>
      <c r="F15" s="49"/>
      <c r="G15" s="52"/>
      <c r="H15" s="52"/>
      <c r="I15" s="3"/>
      <c r="J15" s="12"/>
    </row>
    <row r="16" spans="1:10" ht="16" customHeight="1" x14ac:dyDescent="0.2">
      <c r="A16" s="55"/>
      <c r="B16" s="53"/>
      <c r="C16" s="53"/>
      <c r="D16" s="53"/>
      <c r="E16" s="53"/>
      <c r="F16" s="53"/>
      <c r="G16" s="54"/>
      <c r="H16" s="54"/>
      <c r="I16" s="3"/>
      <c r="J16" s="12"/>
    </row>
    <row r="17" spans="1:10" x14ac:dyDescent="0.2">
      <c r="A17" s="3"/>
      <c r="B17" s="4"/>
      <c r="C17" s="4"/>
      <c r="D17" s="4"/>
      <c r="E17" s="4"/>
      <c r="F17" s="4"/>
      <c r="G17" s="3"/>
      <c r="H17" s="3"/>
      <c r="I17" s="3"/>
      <c r="J17" s="12"/>
    </row>
    <row r="18" spans="1:10" x14ac:dyDescent="0.2">
      <c r="A18" s="3"/>
      <c r="B18" s="73" t="s">
        <v>79</v>
      </c>
      <c r="C18" s="76">
        <v>100</v>
      </c>
      <c r="D18" s="4"/>
      <c r="E18" s="4"/>
      <c r="F18" s="4"/>
      <c r="G18" s="3"/>
      <c r="H18" s="3"/>
      <c r="I18" s="3"/>
      <c r="J18" s="12"/>
    </row>
    <row r="19" spans="1:10" x14ac:dyDescent="0.2">
      <c r="A19" s="3"/>
      <c r="B19" s="73" t="s">
        <v>80</v>
      </c>
      <c r="C19" s="75"/>
      <c r="D19" s="4"/>
      <c r="E19" s="4"/>
      <c r="F19" s="4"/>
      <c r="G19" s="3"/>
      <c r="H19" s="3"/>
      <c r="I19" s="3"/>
      <c r="J19" s="12"/>
    </row>
    <row r="20" spans="1:10" x14ac:dyDescent="0.2">
      <c r="A20" s="3"/>
      <c r="B20" s="4" t="s">
        <v>108</v>
      </c>
      <c r="C20" s="90">
        <f>INDEX(Meals!A2:B37,MATCH('Plan of the week'!C5,Items,0),2)</f>
        <v>1.35</v>
      </c>
      <c r="D20" s="4"/>
      <c r="E20" s="4"/>
      <c r="F20" s="4"/>
      <c r="G20" s="3"/>
      <c r="H20" s="3"/>
      <c r="I20" s="3"/>
      <c r="J20" s="12"/>
    </row>
    <row r="21" spans="1:10" x14ac:dyDescent="0.2">
      <c r="A21" s="3"/>
      <c r="B21" s="4"/>
      <c r="C21" s="4"/>
      <c r="D21" s="4"/>
      <c r="E21" s="4"/>
      <c r="F21" s="4"/>
      <c r="G21" s="3"/>
      <c r="H21" s="3"/>
      <c r="I21" s="3"/>
      <c r="J21" s="12"/>
    </row>
    <row r="22" spans="1:10" ht="21" x14ac:dyDescent="0.25">
      <c r="A22" s="3"/>
      <c r="B22" s="16"/>
      <c r="C22" s="16"/>
      <c r="D22" s="16"/>
      <c r="E22" s="16"/>
      <c r="F22" s="13"/>
      <c r="G22" s="3"/>
      <c r="H22" s="16"/>
      <c r="I22" s="16"/>
      <c r="J22" s="12"/>
    </row>
    <row r="23" spans="1:10" x14ac:dyDescent="0.2">
      <c r="A23" s="3"/>
      <c r="B23" s="3"/>
      <c r="C23" s="3"/>
      <c r="D23" s="3"/>
      <c r="E23" s="3"/>
      <c r="F23" s="3"/>
      <c r="G23" s="3"/>
      <c r="H23" s="3"/>
      <c r="I23" s="3"/>
      <c r="J23" s="3"/>
    </row>
  </sheetData>
  <dataConsolidate/>
  <mergeCells count="1">
    <mergeCell ref="B2:H2"/>
  </mergeCells>
  <dataValidations count="1">
    <dataValidation type="list" allowBlank="1" showInputMessage="1" showErrorMessage="1" sqref="B5:H16">
      <formula1>Items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"/>
  <sheetViews>
    <sheetView tabSelected="1" workbookViewId="0">
      <selection activeCell="H4" sqref="H4"/>
    </sheetView>
  </sheetViews>
  <sheetFormatPr baseColWidth="10" defaultRowHeight="16" x14ac:dyDescent="0.2"/>
  <cols>
    <col min="1" max="1" width="4.83203125" customWidth="1"/>
    <col min="2" max="2" width="30.5" customWidth="1"/>
    <col min="9" max="9" width="5.33203125" customWidth="1"/>
  </cols>
  <sheetData>
    <row r="1" spans="2:13" ht="21" x14ac:dyDescent="0.2">
      <c r="C1" s="37"/>
      <c r="D1" s="37"/>
      <c r="E1" s="37"/>
      <c r="F1" s="37"/>
    </row>
    <row r="2" spans="2:13" ht="21" x14ac:dyDescent="0.2">
      <c r="B2" s="36" t="s">
        <v>68</v>
      </c>
      <c r="C2" s="35" t="s">
        <v>4</v>
      </c>
      <c r="E2" s="80" t="s">
        <v>69</v>
      </c>
      <c r="F2" s="81"/>
      <c r="G2" s="81"/>
      <c r="H2" s="82"/>
      <c r="J2" s="83" t="s">
        <v>71</v>
      </c>
      <c r="K2" s="83"/>
      <c r="L2" s="83"/>
      <c r="M2" s="83"/>
    </row>
    <row r="3" spans="2:13" ht="38" customHeight="1" x14ac:dyDescent="0.2">
      <c r="B3" s="74" t="s">
        <v>42</v>
      </c>
      <c r="C3" s="40">
        <f>INDEX(Meals!A3:B32,MATCH(B3,Meals!A3:A187,0),2)</f>
        <v>2.25</v>
      </c>
      <c r="E3" s="39" t="s">
        <v>67</v>
      </c>
      <c r="F3" s="39" t="s">
        <v>28</v>
      </c>
      <c r="G3" s="39" t="s">
        <v>27</v>
      </c>
      <c r="H3" s="39" t="s">
        <v>109</v>
      </c>
      <c r="J3" s="39" t="s">
        <v>57</v>
      </c>
      <c r="K3" s="39" t="s">
        <v>67</v>
      </c>
      <c r="L3" s="39" t="s">
        <v>28</v>
      </c>
      <c r="M3" s="39" t="s">
        <v>27</v>
      </c>
    </row>
  </sheetData>
  <dataConsolidate/>
  <mergeCells count="2">
    <mergeCell ref="E2:H2"/>
    <mergeCell ref="J2:M2"/>
  </mergeCells>
  <dataValidations count="1">
    <dataValidation type="list" allowBlank="1" showInputMessage="1" showErrorMessage="1" sqref="B3">
      <formula1>Items</formula1>
    </dataValidation>
  </dataValidations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opLeftCell="A4" workbookViewId="0">
      <selection activeCell="A15" sqref="A15"/>
    </sheetView>
  </sheetViews>
  <sheetFormatPr baseColWidth="10" defaultRowHeight="16" x14ac:dyDescent="0.2"/>
  <cols>
    <col min="1" max="1" width="33" customWidth="1"/>
    <col min="2" max="2" width="7.1640625" customWidth="1"/>
    <col min="3" max="3" width="3.33203125" customWidth="1"/>
    <col min="4" max="4" width="30.1640625" bestFit="1" customWidth="1"/>
    <col min="5" max="5" width="7.6640625" customWidth="1"/>
    <col min="6" max="6" width="3.33203125" customWidth="1"/>
    <col min="8" max="8" width="9.33203125" customWidth="1"/>
    <col min="9" max="9" width="4" customWidth="1"/>
    <col min="10" max="10" width="20.1640625" customWidth="1"/>
    <col min="13" max="13" width="14.6640625" customWidth="1"/>
  </cols>
  <sheetData>
    <row r="1" spans="1:3" x14ac:dyDescent="0.2">
      <c r="A1" s="29" t="s">
        <v>90</v>
      </c>
      <c r="B1" s="30" t="s">
        <v>4</v>
      </c>
      <c r="C1" s="17"/>
    </row>
    <row r="2" spans="1:3" x14ac:dyDescent="0.2">
      <c r="A2" s="48" t="s">
        <v>70</v>
      </c>
      <c r="B2" s="30"/>
      <c r="C2" s="17"/>
    </row>
    <row r="3" spans="1:3" ht="16" customHeight="1" x14ac:dyDescent="0.2">
      <c r="A3" s="24" t="s">
        <v>45</v>
      </c>
      <c r="B3" s="26">
        <f>SUMIF('Meals Ingredients'!$A$5:$A$125,A3,'Meals Ingredients'!$E$5:$E$126)</f>
        <v>5.3500000000000005</v>
      </c>
    </row>
    <row r="4" spans="1:3" ht="16" customHeight="1" x14ac:dyDescent="0.2">
      <c r="A4" s="24" t="s">
        <v>85</v>
      </c>
      <c r="B4" s="26">
        <f>SUMIF('Meals Ingredients'!$A$5:$A$125,A4,'Meals Ingredients'!$E$5:$E$126)</f>
        <v>2.25</v>
      </c>
    </row>
    <row r="5" spans="1:3" x14ac:dyDescent="0.2">
      <c r="A5" s="24" t="s">
        <v>84</v>
      </c>
      <c r="B5" s="26">
        <f>SUMIF('Meals Ingredients'!$A$5:$A$125,A5,'Meals Ingredients'!$E$5:$E$126)</f>
        <v>4.416666666666667</v>
      </c>
    </row>
    <row r="6" spans="1:3" x14ac:dyDescent="0.2">
      <c r="A6" s="24" t="s">
        <v>86</v>
      </c>
      <c r="B6" s="26">
        <f>SUMIF('Meals Ingredients'!$A$5:$A$125,A6,'Meals Ingredients'!$E$5:$E$126)</f>
        <v>2.5</v>
      </c>
    </row>
    <row r="7" spans="1:3" x14ac:dyDescent="0.2">
      <c r="A7" s="24" t="s">
        <v>42</v>
      </c>
      <c r="B7" s="26">
        <f>SUMIF('Meals Ingredients'!$A$5:$A$125,A7,'Meals Ingredients'!$E$5:$E$126)</f>
        <v>2.25</v>
      </c>
    </row>
    <row r="8" spans="1:3" x14ac:dyDescent="0.2">
      <c r="A8" s="24" t="s">
        <v>76</v>
      </c>
      <c r="B8" s="26">
        <f>SUMIF('Meals Ingredients'!$A$5:$A$125,A8,'Meals Ingredients'!$E$5:$E$126)</f>
        <v>5.5</v>
      </c>
    </row>
    <row r="9" spans="1:3" x14ac:dyDescent="0.2">
      <c r="A9" s="24" t="s">
        <v>77</v>
      </c>
      <c r="B9" s="26">
        <f>SUMIF('Meals Ingredients'!$A$5:$A$125,A9,'Meals Ingredients'!$E$5:$E$126)</f>
        <v>2.375</v>
      </c>
    </row>
    <row r="10" spans="1:3" x14ac:dyDescent="0.2">
      <c r="A10" s="24" t="s">
        <v>46</v>
      </c>
      <c r="B10" s="26">
        <f>SUMIF('Meals Ingredients'!$A$5:$A$125,A10,'Meals Ingredients'!$E$5:$E$126)</f>
        <v>0.9</v>
      </c>
    </row>
    <row r="11" spans="1:3" x14ac:dyDescent="0.2">
      <c r="A11" s="41" t="s">
        <v>60</v>
      </c>
      <c r="B11" s="26">
        <f>SUMIF('Meals Ingredients'!$A$5:$A$125,A11,'Meals Ingredients'!$E$5:$E$126)</f>
        <v>4</v>
      </c>
    </row>
    <row r="12" spans="1:3" ht="16" customHeight="1" x14ac:dyDescent="0.2">
      <c r="A12" s="1" t="s">
        <v>26</v>
      </c>
      <c r="B12" s="26">
        <f>SUMIF('Meals Ingredients'!$A$5:$A$125,A12,'Meals Ingredients'!$E$5:$E$126)</f>
        <v>2.5</v>
      </c>
    </row>
    <row r="13" spans="1:3" x14ac:dyDescent="0.2">
      <c r="A13" s="1" t="s">
        <v>59</v>
      </c>
      <c r="B13" s="26">
        <f>SUMIF('Meals Ingredients'!$A$5:$A$125,A13,'Meals Ingredients'!$E$5:$E$126)</f>
        <v>2</v>
      </c>
    </row>
    <row r="14" spans="1:3" x14ac:dyDescent="0.2">
      <c r="A14" s="1" t="s">
        <v>81</v>
      </c>
      <c r="B14" s="26">
        <f>SUMIF('Meals Ingredients'!$A$5:$A$125,A14,'Meals Ingredients'!$E$5:$E$126)</f>
        <v>1.7333333333333334</v>
      </c>
    </row>
    <row r="15" spans="1:3" ht="16" customHeight="1" x14ac:dyDescent="0.2">
      <c r="A15" s="1" t="s">
        <v>17</v>
      </c>
      <c r="B15" s="26">
        <f>SUMIF('Meals Ingredients'!$A$5:$A$125,A15,'Meals Ingredients'!$E$5:$E$126)</f>
        <v>5</v>
      </c>
    </row>
    <row r="16" spans="1:3" ht="16" customHeight="1" x14ac:dyDescent="0.2">
      <c r="A16" s="1" t="s">
        <v>87</v>
      </c>
      <c r="B16" s="26">
        <f>SUMIF('Meals Ingredients'!$A$5:$A$125,A16,'Meals Ingredients'!$E$5:$E$126)</f>
        <v>3.1166666666666667</v>
      </c>
    </row>
    <row r="17" spans="1:14" ht="16" customHeight="1" x14ac:dyDescent="0.2">
      <c r="A17" s="1" t="s">
        <v>96</v>
      </c>
      <c r="B17" s="26">
        <f>SUMIF('Meals Ingredients'!$A$5:$A$125,A17,'Meals Ingredients'!$E$5:$E$126)</f>
        <v>7.6999999999999993</v>
      </c>
    </row>
    <row r="18" spans="1:14" ht="16" customHeight="1" x14ac:dyDescent="0.2">
      <c r="A18" s="1"/>
      <c r="B18" s="26"/>
    </row>
    <row r="19" spans="1:14" ht="16" customHeight="1" x14ac:dyDescent="0.2">
      <c r="A19" s="1" t="s">
        <v>89</v>
      </c>
      <c r="B19" s="26"/>
    </row>
    <row r="20" spans="1:14" ht="16" customHeight="1" x14ac:dyDescent="0.2">
      <c r="A20" s="1" t="s">
        <v>83</v>
      </c>
      <c r="B20" s="26">
        <f>SUMIF('Meals Ingredients'!$A$5:$A$125,A20,'Meals Ingredients'!$E$5:$E$126)</f>
        <v>1.2000000000000002</v>
      </c>
    </row>
    <row r="21" spans="1:14" ht="16" customHeight="1" x14ac:dyDescent="0.2">
      <c r="A21" s="1" t="s">
        <v>82</v>
      </c>
      <c r="B21" s="26">
        <f>SUMIF('Meals Ingredients'!$A$5:$A$125,A21,'Meals Ingredients'!$E$5:$E$126)</f>
        <v>0.6</v>
      </c>
    </row>
    <row r="22" spans="1:14" ht="16" customHeight="1" x14ac:dyDescent="0.2">
      <c r="A22" s="1"/>
      <c r="B22" s="26"/>
    </row>
    <row r="23" spans="1:14" x14ac:dyDescent="0.2">
      <c r="A23" s="58" t="s">
        <v>73</v>
      </c>
      <c r="B23" s="26"/>
    </row>
    <row r="24" spans="1:14" x14ac:dyDescent="0.2">
      <c r="A24" s="24" t="s">
        <v>10</v>
      </c>
      <c r="B24" s="26">
        <f>SUMIF('Meals Ingredients'!$A$5:$A$125,A24,'Meals Ingredients'!$E$5:$E$126)</f>
        <v>0.66666666666666663</v>
      </c>
      <c r="C24" s="3"/>
      <c r="D24" s="4"/>
      <c r="E24" s="4"/>
      <c r="F24" s="4"/>
      <c r="G24" s="4"/>
      <c r="H24" s="4"/>
      <c r="I24" s="4"/>
      <c r="J24" s="4"/>
      <c r="K24" s="4"/>
      <c r="L24" s="4"/>
      <c r="M24" s="4"/>
      <c r="N24" s="3"/>
    </row>
    <row r="25" spans="1:14" x14ac:dyDescent="0.2">
      <c r="A25" s="24" t="s">
        <v>58</v>
      </c>
      <c r="B25" s="26">
        <f>SUMIF('Meals Ingredients'!$A$5:$A$125,A25,'Meals Ingredients'!$E$5:$E$126)</f>
        <v>1.35</v>
      </c>
      <c r="C25" s="3"/>
      <c r="D25" s="5"/>
      <c r="E25" s="5"/>
      <c r="F25" s="5"/>
      <c r="G25" s="6"/>
      <c r="H25" s="6"/>
      <c r="I25" s="6"/>
      <c r="J25" s="7"/>
      <c r="K25" s="7"/>
      <c r="L25" s="7"/>
      <c r="M25" s="8"/>
      <c r="N25" s="3"/>
    </row>
    <row r="26" spans="1:14" x14ac:dyDescent="0.2">
      <c r="A26" s="24" t="s">
        <v>40</v>
      </c>
      <c r="B26" s="26">
        <f>SUMIF('Meals Ingredients'!$A$5:$A$125,A26,'Meals Ingredients'!$E$5:$E$126)</f>
        <v>1.35</v>
      </c>
      <c r="C26" s="3"/>
      <c r="D26" s="5"/>
      <c r="E26" s="5"/>
      <c r="F26" s="5"/>
      <c r="G26" s="6"/>
      <c r="H26" s="6"/>
      <c r="I26" s="6"/>
      <c r="J26" s="7"/>
      <c r="K26" s="7"/>
      <c r="L26" s="7"/>
      <c r="M26" s="8"/>
      <c r="N26" s="3"/>
    </row>
    <row r="27" spans="1:14" x14ac:dyDescent="0.2">
      <c r="A27" s="24" t="s">
        <v>41</v>
      </c>
      <c r="B27" s="26">
        <f>SUMIF('Meals Ingredients'!$A$5:$A$125,A27,'Meals Ingredients'!$E$5:$E$126)</f>
        <v>1</v>
      </c>
      <c r="C27" s="3"/>
      <c r="D27" s="5"/>
      <c r="E27" s="5"/>
      <c r="F27" s="5"/>
      <c r="G27" s="6"/>
      <c r="H27" s="6"/>
      <c r="I27" s="6"/>
      <c r="J27" s="7"/>
      <c r="K27" s="7"/>
      <c r="L27" s="7"/>
      <c r="M27" s="8"/>
      <c r="N27" s="3"/>
    </row>
    <row r="28" spans="1:14" x14ac:dyDescent="0.2">
      <c r="A28" s="24"/>
      <c r="B28" s="26"/>
      <c r="C28" s="3"/>
      <c r="D28" s="5"/>
      <c r="E28" s="5"/>
      <c r="F28" s="5"/>
      <c r="G28" s="6"/>
      <c r="H28" s="6"/>
      <c r="I28" s="6"/>
      <c r="J28" s="7"/>
      <c r="K28" s="7"/>
      <c r="L28" s="7"/>
      <c r="M28" s="8"/>
      <c r="N28" s="3"/>
    </row>
    <row r="29" spans="1:14" x14ac:dyDescent="0.2">
      <c r="A29" s="24" t="s">
        <v>74</v>
      </c>
      <c r="B29" s="26"/>
      <c r="C29" s="3"/>
      <c r="D29" s="5"/>
      <c r="E29" s="5"/>
      <c r="F29" s="5"/>
      <c r="G29" s="6"/>
      <c r="H29" s="6"/>
      <c r="I29" s="6"/>
      <c r="J29" s="7"/>
      <c r="K29" s="7"/>
      <c r="L29" s="7"/>
      <c r="M29" s="8"/>
      <c r="N29" s="3"/>
    </row>
    <row r="30" spans="1:14" ht="16" customHeight="1" x14ac:dyDescent="0.2">
      <c r="A30" s="24" t="s">
        <v>44</v>
      </c>
      <c r="B30" s="26">
        <f>SUMIF('Meals Ingredients'!$A$5:$A$125,A30,'Meals Ingredients'!$E$5:$E$126)</f>
        <v>0.92500000000000004</v>
      </c>
      <c r="C30" s="3"/>
      <c r="D30" s="5"/>
      <c r="E30" s="5"/>
      <c r="F30" s="5"/>
      <c r="G30" s="6"/>
      <c r="H30" s="6"/>
      <c r="I30" s="6"/>
      <c r="J30" s="7"/>
      <c r="K30" s="7"/>
      <c r="L30" s="7"/>
      <c r="M30" s="8"/>
      <c r="N30" s="3"/>
    </row>
    <row r="31" spans="1:14" x14ac:dyDescent="0.2">
      <c r="A31" s="24" t="s">
        <v>43</v>
      </c>
      <c r="B31" s="26">
        <f>SUMIF('Meals Ingredients'!$A$5:$A$125,A31,'Meals Ingredients'!$E$5:$E$126)</f>
        <v>1</v>
      </c>
      <c r="C31" s="3"/>
      <c r="D31" s="5"/>
      <c r="E31" s="5"/>
      <c r="F31" s="5"/>
      <c r="G31" s="6"/>
      <c r="H31" s="6"/>
      <c r="I31" s="6"/>
      <c r="J31" s="7"/>
      <c r="K31" s="7"/>
      <c r="L31" s="7"/>
      <c r="M31" s="8"/>
      <c r="N31" s="3"/>
    </row>
    <row r="32" spans="1:14" x14ac:dyDescent="0.2">
      <c r="A32" s="24"/>
      <c r="B32" s="26"/>
      <c r="C32" s="3"/>
      <c r="D32" s="5"/>
      <c r="E32" s="5"/>
      <c r="F32" s="5"/>
      <c r="G32" s="6"/>
      <c r="H32" s="6"/>
      <c r="I32" s="6"/>
      <c r="J32" s="7"/>
      <c r="K32" s="7"/>
      <c r="L32" s="7"/>
      <c r="M32" s="8"/>
      <c r="N32" s="3"/>
    </row>
    <row r="33" spans="1:14" x14ac:dyDescent="0.2">
      <c r="A33" s="46" t="s">
        <v>72</v>
      </c>
      <c r="B33" s="26"/>
      <c r="C33" s="3"/>
      <c r="E33" s="9"/>
      <c r="F33" s="9"/>
      <c r="G33" s="10"/>
      <c r="H33" s="10"/>
      <c r="I33" s="10"/>
      <c r="J33" s="11"/>
      <c r="K33" s="11"/>
      <c r="L33" s="11"/>
      <c r="M33" s="9"/>
      <c r="N33" s="3"/>
    </row>
    <row r="34" spans="1:14" ht="16" customHeight="1" x14ac:dyDescent="0.2">
      <c r="A34" s="42" t="s">
        <v>63</v>
      </c>
      <c r="B34" s="26">
        <f>SUMIF('Meals Ingredients'!$A$5:$A$125,A34,'Meals Ingredients'!$E$5:$E$126)</f>
        <v>2</v>
      </c>
      <c r="C34" s="3"/>
      <c r="E34" s="9"/>
      <c r="F34" s="9"/>
      <c r="G34" s="10"/>
      <c r="H34" s="10"/>
      <c r="I34" s="10"/>
      <c r="J34" s="11"/>
      <c r="K34" s="11"/>
      <c r="L34" s="11"/>
      <c r="M34" s="9"/>
      <c r="N34" s="3"/>
    </row>
    <row r="35" spans="1:14" x14ac:dyDescent="0.2">
      <c r="A35" s="34" t="s">
        <v>97</v>
      </c>
      <c r="B35" s="26">
        <f>SUMIF('Meals Ingredients'!$A$5:$A$125,A35,'Meals Ingredients'!$E$5:$E$126)</f>
        <v>0.61</v>
      </c>
    </row>
    <row r="36" spans="1:14" x14ac:dyDescent="0.2">
      <c r="A36" s="34" t="s">
        <v>64</v>
      </c>
      <c r="B36" s="26">
        <f>SUMIF('Meals Ingredients'!$A$5:$A$125,A36,'Meals Ingredients'!$E$5:$E$126)</f>
        <v>0.85</v>
      </c>
    </row>
    <row r="37" spans="1:14" x14ac:dyDescent="0.2">
      <c r="A37" s="34" t="s">
        <v>102</v>
      </c>
      <c r="B37" s="26">
        <f>SUMIF('Meals Ingredients'!$A$5:$A$125,A37,'Meals Ingredients'!$E$5:$E$126)</f>
        <v>1.78125</v>
      </c>
    </row>
    <row r="38" spans="1:14" x14ac:dyDescent="0.2">
      <c r="D38" s="9"/>
    </row>
  </sheetData>
  <sortState ref="A35:A37">
    <sortCondition ref="A34"/>
  </sortState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topLeftCell="A2" workbookViewId="0">
      <selection activeCell="A10" sqref="A10"/>
    </sheetView>
  </sheetViews>
  <sheetFormatPr baseColWidth="10" defaultRowHeight="16" x14ac:dyDescent="0.2"/>
  <cols>
    <col min="1" max="1" width="31" bestFit="1" customWidth="1"/>
    <col min="2" max="2" width="15.1640625" bestFit="1" customWidth="1"/>
    <col min="4" max="4" width="7.5" customWidth="1"/>
    <col min="7" max="7" width="17.6640625" customWidth="1"/>
    <col min="8" max="8" width="10" customWidth="1"/>
  </cols>
  <sheetData>
    <row r="1" spans="1:8" ht="16" customHeight="1" x14ac:dyDescent="0.2">
      <c r="A1" s="28" t="s">
        <v>1</v>
      </c>
      <c r="B1" s="28" t="s">
        <v>5</v>
      </c>
      <c r="C1" s="28" t="s">
        <v>28</v>
      </c>
      <c r="D1" s="28" t="s">
        <v>27</v>
      </c>
      <c r="E1" s="28" t="s">
        <v>4</v>
      </c>
    </row>
    <row r="2" spans="1:8" ht="16" customHeight="1" x14ac:dyDescent="0.2">
      <c r="A2" s="65"/>
      <c r="B2" s="66"/>
      <c r="C2" s="66"/>
      <c r="D2" s="66"/>
      <c r="E2" s="66"/>
      <c r="F2" s="3"/>
    </row>
    <row r="3" spans="1:8" x14ac:dyDescent="0.2">
      <c r="A3" s="84" t="s">
        <v>100</v>
      </c>
      <c r="B3" s="85"/>
      <c r="C3" s="85"/>
      <c r="D3" s="85"/>
      <c r="E3" s="86"/>
    </row>
    <row r="4" spans="1:8" x14ac:dyDescent="0.2">
      <c r="A4" s="59"/>
      <c r="B4" s="60"/>
      <c r="C4" s="60"/>
      <c r="D4" s="60"/>
      <c r="E4" s="60"/>
      <c r="F4" s="3"/>
    </row>
    <row r="5" spans="1:8" x14ac:dyDescent="0.2">
      <c r="A5" s="71" t="s">
        <v>45</v>
      </c>
      <c r="B5" s="71" t="s">
        <v>16</v>
      </c>
      <c r="C5" s="43">
        <v>250</v>
      </c>
      <c r="D5" s="39" t="str">
        <f>INDEX(Price!$A$2:$E$210,MATCH(B5,Ingredients,0),4)</f>
        <v>grams</v>
      </c>
      <c r="E5" s="44">
        <f>C5*INDEX(Price!$A$2:$E$210,MATCH(B5,Ingredients,0),2)/INDEX(Price!$A$2:$E$210,MATCH(B5,Ingredients,0),3)</f>
        <v>3.5</v>
      </c>
    </row>
    <row r="6" spans="1:8" x14ac:dyDescent="0.2">
      <c r="A6" s="71" t="s">
        <v>45</v>
      </c>
      <c r="B6" s="71" t="s">
        <v>62</v>
      </c>
      <c r="C6" s="43">
        <v>1</v>
      </c>
      <c r="D6" s="39" t="str">
        <f>INDEX(Price!$A$2:$E$210,MATCH(B6,Ingredients,0),4)</f>
        <v>units</v>
      </c>
      <c r="E6" s="44">
        <f>C6*INDEX(Price!$A$2:$E$210,MATCH(B6,Ingredients,0),2)/INDEX(Price!$A$2:$E$210,MATCH(B6,Ingredients,0),3)</f>
        <v>0.5</v>
      </c>
    </row>
    <row r="7" spans="1:8" x14ac:dyDescent="0.2">
      <c r="A7" s="71" t="s">
        <v>45</v>
      </c>
      <c r="B7" s="71" t="s">
        <v>15</v>
      </c>
      <c r="C7" s="39">
        <v>1</v>
      </c>
      <c r="D7" s="39" t="str">
        <f>INDEX(Price!$A$2:$E$210,MATCH(B7,Ingredients,0),4)</f>
        <v>units</v>
      </c>
      <c r="E7" s="44">
        <f>C7*INDEX(Price!$A$2:$E$210,MATCH(B7,Ingredients,0),2)/INDEX(Price!$A$2:$E$210,MATCH(B7,Ingredients,0),3)</f>
        <v>0.9</v>
      </c>
    </row>
    <row r="8" spans="1:8" x14ac:dyDescent="0.2">
      <c r="A8" s="71" t="s">
        <v>45</v>
      </c>
      <c r="B8" s="71" t="s">
        <v>24</v>
      </c>
      <c r="C8" s="39">
        <v>50</v>
      </c>
      <c r="D8" s="39" t="str">
        <f>INDEX(Price!$A$2:$E$210,MATCH(B8,Ingredients,0),4)</f>
        <v>grams</v>
      </c>
      <c r="E8" s="44">
        <f>C8*INDEX(Price!$A$2:$E$210,MATCH(B8,Ingredients,0),2)/INDEX(Price!$A$2:$E$210,MATCH(B8,Ingredients,0),3)</f>
        <v>0.45</v>
      </c>
    </row>
    <row r="9" spans="1:8" x14ac:dyDescent="0.2">
      <c r="A9" s="71" t="s">
        <v>85</v>
      </c>
      <c r="B9" s="71" t="s">
        <v>2</v>
      </c>
      <c r="C9" s="39">
        <v>250</v>
      </c>
      <c r="D9" s="39" t="str">
        <f>INDEX(Price!$A$2:$E$210,MATCH(B9,Ingredients,0),4)</f>
        <v>grams</v>
      </c>
      <c r="E9" s="44">
        <f>C9*INDEX(Price!$A$2:$E$210,MATCH(B9,Ingredients,0),2)/INDEX(Price!$A$2:$E$210,MATCH(B9,Ingredients,0),3)</f>
        <v>2.25</v>
      </c>
      <c r="H9" s="31"/>
    </row>
    <row r="10" spans="1:8" x14ac:dyDescent="0.2">
      <c r="A10" s="71" t="s">
        <v>84</v>
      </c>
      <c r="B10" s="71" t="s">
        <v>2</v>
      </c>
      <c r="C10" s="39">
        <v>250</v>
      </c>
      <c r="D10" s="39" t="str">
        <f>INDEX(Price!$A$2:$E$210,MATCH(B10,Ingredients,0),4)</f>
        <v>grams</v>
      </c>
      <c r="E10" s="44">
        <f>C10*INDEX(Price!$A$2:$E$210,MATCH(B10,Ingredients,0),2)/INDEX(Price!$A$2:$E$210,MATCH(B10,Ingredients,0),3)</f>
        <v>2.25</v>
      </c>
      <c r="H10" s="32"/>
    </row>
    <row r="11" spans="1:8" x14ac:dyDescent="0.2">
      <c r="A11" s="71" t="s">
        <v>84</v>
      </c>
      <c r="B11" s="71" t="s">
        <v>10</v>
      </c>
      <c r="C11" s="39">
        <v>2</v>
      </c>
      <c r="D11" s="39" t="str">
        <f>INDEX(Price!$A$2:$E$210,MATCH(B11,Ingredients,0),4)</f>
        <v>units</v>
      </c>
      <c r="E11" s="44">
        <f>C11*INDEX(Price!$A$2:$E$210,MATCH(B11,Ingredients,0),2)/INDEX(Price!$A$2:$E$210,MATCH(B11,Ingredients,0),3)</f>
        <v>0.66666666666666663</v>
      </c>
      <c r="H11" s="33"/>
    </row>
    <row r="12" spans="1:8" x14ac:dyDescent="0.2">
      <c r="A12" s="71" t="s">
        <v>84</v>
      </c>
      <c r="B12" s="71" t="s">
        <v>48</v>
      </c>
      <c r="C12" s="39">
        <v>150</v>
      </c>
      <c r="D12" s="39" t="str">
        <f>INDEX(Price!$A$2:$E$210,MATCH(B12,Ingredients,0),4)</f>
        <v>grams</v>
      </c>
      <c r="E12" s="44">
        <f>C12*INDEX(Price!$A$2:$E$210,MATCH(B12,Ingredients,0),2)/INDEX(Price!$A$2:$E$210,MATCH(B12,Ingredients,0),3)</f>
        <v>0.6</v>
      </c>
    </row>
    <row r="13" spans="1:8" x14ac:dyDescent="0.2">
      <c r="A13" s="71" t="s">
        <v>84</v>
      </c>
      <c r="B13" s="71" t="s">
        <v>24</v>
      </c>
      <c r="C13" s="39">
        <v>100</v>
      </c>
      <c r="D13" s="39" t="str">
        <f>INDEX(Price!$A$2:$E$210,MATCH(B13,Ingredients,0),4)</f>
        <v>grams</v>
      </c>
      <c r="E13" s="44">
        <f>C13*INDEX(Price!$A$2:$E$210,MATCH(B13,Ingredients,0),2)/INDEX(Price!$A$2:$E$210,MATCH(B13,Ingredients,0),3)</f>
        <v>0.9</v>
      </c>
    </row>
    <row r="14" spans="1:8" x14ac:dyDescent="0.2">
      <c r="A14" s="71" t="s">
        <v>86</v>
      </c>
      <c r="B14" s="71" t="s">
        <v>12</v>
      </c>
      <c r="C14" s="39">
        <v>250</v>
      </c>
      <c r="D14" s="39" t="str">
        <f>INDEX(Price!$A$2:$E$210,MATCH(B14,Ingredients,0),4)</f>
        <v>grams</v>
      </c>
      <c r="E14" s="44">
        <f>C14*INDEX(Price!$A$2:$E$210,MATCH(B14,Ingredients,0),2)/INDEX(Price!$A$2:$E$210,MATCH(B14,Ingredients,0),3)</f>
        <v>2.5</v>
      </c>
    </row>
    <row r="15" spans="1:8" x14ac:dyDescent="0.2">
      <c r="A15" s="71" t="s">
        <v>42</v>
      </c>
      <c r="B15" s="71" t="s">
        <v>2</v>
      </c>
      <c r="C15" s="39">
        <v>250</v>
      </c>
      <c r="D15" s="39" t="str">
        <f>INDEX(Price!$A$2:$E$210,MATCH(B15,Ingredients,0),4)</f>
        <v>grams</v>
      </c>
      <c r="E15" s="44">
        <f>C15*INDEX(Price!$A$2:$E$210,MATCH(B15,Ingredients,0),2)/INDEX(Price!$A$2:$E$210,MATCH(B15,Ingredients,0),3)</f>
        <v>2.25</v>
      </c>
    </row>
    <row r="16" spans="1:8" x14ac:dyDescent="0.2">
      <c r="A16" s="71" t="s">
        <v>76</v>
      </c>
      <c r="B16" s="71" t="s">
        <v>75</v>
      </c>
      <c r="C16" s="39">
        <v>0.5</v>
      </c>
      <c r="D16" s="39" t="str">
        <f>INDEX(Price!$A$2:$E$210,MATCH(B16,Ingredients,0),4)</f>
        <v>units</v>
      </c>
      <c r="E16" s="44">
        <f>C16*INDEX(Price!$A$2:$E$210,MATCH(B16,Ingredients,0),2)/INDEX(Price!$A$2:$E$210,MATCH(B16,Ingredients,0),3)</f>
        <v>0.9</v>
      </c>
    </row>
    <row r="17" spans="1:5" x14ac:dyDescent="0.2">
      <c r="A17" s="71" t="s">
        <v>76</v>
      </c>
      <c r="B17" s="71" t="s">
        <v>16</v>
      </c>
      <c r="C17" s="39">
        <v>250</v>
      </c>
      <c r="D17" s="39" t="str">
        <f>INDEX(Price!$A$2:$E$210,MATCH(B17,Ingredients,0),4)</f>
        <v>grams</v>
      </c>
      <c r="E17" s="44">
        <f>C17*INDEX(Price!$A$2:$E$210,MATCH(B17,Ingredients,0),2)/INDEX(Price!$A$2:$E$210,MATCH(B17,Ingredients,0),3)</f>
        <v>3.5</v>
      </c>
    </row>
    <row r="18" spans="1:5" x14ac:dyDescent="0.2">
      <c r="A18" s="71" t="s">
        <v>76</v>
      </c>
      <c r="B18" s="71" t="s">
        <v>48</v>
      </c>
      <c r="C18" s="39">
        <v>250</v>
      </c>
      <c r="D18" s="39" t="str">
        <f>INDEX(Price!$A$2:$E$210,MATCH(B18,Ingredients,0),4)</f>
        <v>grams</v>
      </c>
      <c r="E18" s="44">
        <f>C18*INDEX(Price!$A$2:$E$210,MATCH(B18,Ingredients,0),2)/INDEX(Price!$A$2:$E$210,MATCH(B18,Ingredients,0),3)</f>
        <v>1</v>
      </c>
    </row>
    <row r="19" spans="1:5" x14ac:dyDescent="0.2">
      <c r="A19" s="71" t="s">
        <v>76</v>
      </c>
      <c r="B19" s="71" t="s">
        <v>22</v>
      </c>
      <c r="C19" s="39">
        <v>100</v>
      </c>
      <c r="D19" s="39" t="str">
        <f>INDEX(Price!$A$2:$E$210,MATCH(B19,Ingredients,0),4)</f>
        <v>ml</v>
      </c>
      <c r="E19" s="44">
        <f>C19*INDEX(Price!$A$2:$E$210,MATCH(B19,Ingredients,0),2)/INDEX(Price!$A$2:$E$210,MATCH(B19,Ingredients,0),3)</f>
        <v>0.1</v>
      </c>
    </row>
    <row r="20" spans="1:5" x14ac:dyDescent="0.2">
      <c r="A20" s="71" t="s">
        <v>77</v>
      </c>
      <c r="B20" s="71" t="s">
        <v>78</v>
      </c>
      <c r="C20" s="39">
        <v>500</v>
      </c>
      <c r="D20" s="39" t="str">
        <f>INDEX(Price!$A$2:$E$210,MATCH(B20,Ingredients,0),4)</f>
        <v>grams</v>
      </c>
      <c r="E20" s="44">
        <f>C20*INDEX(Price!$A$2:$E$210,MATCH(B20,Ingredients,0),2)/INDEX(Price!$A$2:$E$210,MATCH(B20,Ingredients,0),3)</f>
        <v>2.375</v>
      </c>
    </row>
    <row r="21" spans="1:5" x14ac:dyDescent="0.2">
      <c r="A21" s="71" t="s">
        <v>46</v>
      </c>
      <c r="B21" s="71" t="s">
        <v>13</v>
      </c>
      <c r="C21" s="39">
        <v>4</v>
      </c>
      <c r="D21" s="39" t="str">
        <f>INDEX(Price!$A$2:$E$210,MATCH(B21,Ingredients,0),4)</f>
        <v>units</v>
      </c>
      <c r="E21" s="44">
        <f>C21*INDEX(Price!$A$2:$E$210,MATCH(B21,Ingredients,0),2)/INDEX(Price!$A$2:$E$210,MATCH(B21,Ingredients,0),3)</f>
        <v>0.8</v>
      </c>
    </row>
    <row r="22" spans="1:5" x14ac:dyDescent="0.2">
      <c r="A22" s="71" t="s">
        <v>46</v>
      </c>
      <c r="B22" s="71" t="s">
        <v>22</v>
      </c>
      <c r="C22" s="39">
        <v>100</v>
      </c>
      <c r="D22" s="39" t="str">
        <f>INDEX(Price!$A$2:$E$210,MATCH(B22,Ingredients,0),4)</f>
        <v>ml</v>
      </c>
      <c r="E22" s="44">
        <f>C22*INDEX(Price!$A$2:$E$210,MATCH(B22,Ingredients,0),2)/INDEX(Price!$A$2:$E$210,MATCH(B22,Ingredients,0),3)</f>
        <v>0.1</v>
      </c>
    </row>
    <row r="23" spans="1:5" x14ac:dyDescent="0.2">
      <c r="A23" s="71" t="s">
        <v>60</v>
      </c>
      <c r="B23" s="71" t="s">
        <v>9</v>
      </c>
      <c r="C23" s="39">
        <v>250</v>
      </c>
      <c r="D23" s="39" t="str">
        <f>INDEX(Price!$A$2:$E$210,MATCH(B23,Ingredients,0),4)</f>
        <v>grams</v>
      </c>
      <c r="E23" s="44">
        <f>C23*INDEX(Price!$A$2:$E$210,MATCH(B23,Ingredients,0),2)/INDEX(Price!$A$2:$E$210,MATCH(B23,Ingredients,0),3)</f>
        <v>0.5</v>
      </c>
    </row>
    <row r="24" spans="1:5" x14ac:dyDescent="0.2">
      <c r="A24" s="71" t="s">
        <v>60</v>
      </c>
      <c r="B24" s="71" t="s">
        <v>16</v>
      </c>
      <c r="C24" s="39">
        <v>250</v>
      </c>
      <c r="D24" s="39" t="str">
        <f>INDEX(Price!$A$2:$E$210,MATCH(B24,Ingredients,0),4)</f>
        <v>grams</v>
      </c>
      <c r="E24" s="44">
        <f>C24*INDEX(Price!$A$2:$E$210,MATCH(B24,Ingredients,0),2)/INDEX(Price!$A$2:$E$210,MATCH(B24,Ingredients,0),3)</f>
        <v>3.5</v>
      </c>
    </row>
    <row r="25" spans="1:5" x14ac:dyDescent="0.2">
      <c r="A25" s="71" t="s">
        <v>26</v>
      </c>
      <c r="B25" s="71" t="s">
        <v>9</v>
      </c>
      <c r="C25" s="39">
        <v>250</v>
      </c>
      <c r="D25" s="39" t="str">
        <f>INDEX(Price!$A$2:$E$210,MATCH(B25,Ingredients,0),4)</f>
        <v>grams</v>
      </c>
      <c r="E25" s="44">
        <f>C25*INDEX(Price!$A$2:$E$210,MATCH(B25,Ingredients,0),2)/INDEX(Price!$A$2:$E$210,MATCH(B25,Ingredients,0),3)</f>
        <v>0.5</v>
      </c>
    </row>
    <row r="26" spans="1:5" x14ac:dyDescent="0.2">
      <c r="A26" s="71" t="s">
        <v>26</v>
      </c>
      <c r="B26" s="71" t="s">
        <v>18</v>
      </c>
      <c r="C26" s="39">
        <v>1</v>
      </c>
      <c r="D26" s="39" t="str">
        <f>INDEX(Price!$A$2:$E$210,MATCH(B26,Ingredients,0),4)</f>
        <v>cans</v>
      </c>
      <c r="E26" s="44">
        <f>C26*INDEX(Price!$A$2:$E$210,MATCH(B26,Ingredients,0),2)/INDEX(Price!$A$2:$E$210,MATCH(B26,Ingredients,0),3)</f>
        <v>2</v>
      </c>
    </row>
    <row r="27" spans="1:5" x14ac:dyDescent="0.2">
      <c r="A27" s="71" t="s">
        <v>59</v>
      </c>
      <c r="B27" s="71" t="s">
        <v>9</v>
      </c>
      <c r="C27" s="39">
        <v>250</v>
      </c>
      <c r="D27" s="39" t="str">
        <f>INDEX(Price!$A$2:$E$210,MATCH(B27,Ingredients,0),4)</f>
        <v>grams</v>
      </c>
      <c r="E27" s="44">
        <f>C27*INDEX(Price!$A$2:$E$210,MATCH(B27,Ingredients,0),2)/INDEX(Price!$A$2:$E$210,MATCH(B27,Ingredients,0),3)</f>
        <v>0.5</v>
      </c>
    </row>
    <row r="28" spans="1:5" x14ac:dyDescent="0.2">
      <c r="A28" s="71" t="s">
        <v>59</v>
      </c>
      <c r="B28" s="71" t="s">
        <v>88</v>
      </c>
      <c r="C28" s="39">
        <v>150</v>
      </c>
      <c r="D28" s="39" t="str">
        <f>INDEX(Price!$A$2:$E$210,MATCH(B28,Ingredients,0),4)</f>
        <v>grams</v>
      </c>
      <c r="E28" s="44">
        <f>C28*INDEX(Price!$A$2:$E$210,MATCH(B28,Ingredients,0),2)/INDEX(Price!$A$2:$E$210,MATCH(B28,Ingredients,0),3)</f>
        <v>1.5</v>
      </c>
    </row>
    <row r="29" spans="1:5" x14ac:dyDescent="0.2">
      <c r="A29" s="71" t="s">
        <v>81</v>
      </c>
      <c r="B29" s="71" t="s">
        <v>9</v>
      </c>
      <c r="C29" s="39">
        <v>250</v>
      </c>
      <c r="D29" s="39" t="str">
        <f>INDEX(Price!$A$2:$E$210,MATCH(B29,Ingredients,0),4)</f>
        <v>grams</v>
      </c>
      <c r="E29" s="44">
        <f>C29*INDEX(Price!$A$2:$E$210,MATCH(B29,Ingredients,0),2)/INDEX(Price!$A$2:$E$210,MATCH(B29,Ingredients,0),3)</f>
        <v>0.5</v>
      </c>
    </row>
    <row r="30" spans="1:5" x14ac:dyDescent="0.2">
      <c r="A30" s="71" t="s">
        <v>81</v>
      </c>
      <c r="B30" s="71" t="s">
        <v>10</v>
      </c>
      <c r="C30" s="39">
        <v>1</v>
      </c>
      <c r="D30" s="39" t="str">
        <f>INDEX(Price!$A$2:$E$210,MATCH(B30,Ingredients,0),4)</f>
        <v>units</v>
      </c>
      <c r="E30" s="44">
        <f>C30*INDEX(Price!$A$2:$E$210,MATCH(B30,Ingredients,0),2)/INDEX(Price!$A$2:$E$210,MATCH(B30,Ingredients,0),3)</f>
        <v>0.33333333333333331</v>
      </c>
    </row>
    <row r="31" spans="1:5" x14ac:dyDescent="0.2">
      <c r="A31" s="71" t="s">
        <v>81</v>
      </c>
      <c r="B31" s="71" t="s">
        <v>65</v>
      </c>
      <c r="C31" s="39">
        <v>100</v>
      </c>
      <c r="D31" s="39" t="str">
        <f>INDEX(Price!$A$2:$E$210,MATCH(B31,Ingredients,0),4)</f>
        <v>grams</v>
      </c>
      <c r="E31" s="44">
        <f>C31*INDEX(Price!$A$2:$E$210,MATCH(B31,Ingredients,0),2)/INDEX(Price!$A$2:$E$210,MATCH(B31,Ingredients,0),3)</f>
        <v>0.9</v>
      </c>
    </row>
    <row r="32" spans="1:5" x14ac:dyDescent="0.2">
      <c r="A32" s="71" t="s">
        <v>17</v>
      </c>
      <c r="B32" s="71" t="s">
        <v>17</v>
      </c>
      <c r="C32" s="39">
        <v>1</v>
      </c>
      <c r="D32" s="39" t="str">
        <f>INDEX(Price!$A$2:$E$210,MATCH(B32,Ingredients,0),4)</f>
        <v>units</v>
      </c>
      <c r="E32" s="44">
        <f>C32*INDEX(Price!$A$2:$E$210,MATCH(B32,Ingredients,0),2)/INDEX(Price!$A$2:$E$210,MATCH(B32,Ingredients,0),3)</f>
        <v>5</v>
      </c>
    </row>
    <row r="33" spans="1:6" x14ac:dyDescent="0.2">
      <c r="A33" s="71" t="s">
        <v>83</v>
      </c>
      <c r="B33" s="71" t="s">
        <v>13</v>
      </c>
      <c r="C33" s="39">
        <v>4</v>
      </c>
      <c r="D33" s="39" t="str">
        <f>INDEX(Price!$A$2:$E$210,MATCH(B33,Ingredients,0),4)</f>
        <v>units</v>
      </c>
      <c r="E33" s="44">
        <f>C33*INDEX(Price!$A$2:$E$210,MATCH(B33,Ingredients,0),2)/INDEX(Price!$A$2:$E$210,MATCH(B33,Ingredients,0),3)</f>
        <v>0.8</v>
      </c>
    </row>
    <row r="34" spans="1:6" x14ac:dyDescent="0.2">
      <c r="A34" s="71" t="s">
        <v>82</v>
      </c>
      <c r="B34" s="71" t="s">
        <v>3</v>
      </c>
      <c r="C34" s="39">
        <v>150</v>
      </c>
      <c r="D34" s="39" t="str">
        <f>INDEX(Price!$A$2:$E$210,MATCH(B34,Ingredients,0),4)</f>
        <v>grams</v>
      </c>
      <c r="E34" s="44">
        <f>C34*INDEX(Price!$A$2:$E$210,MATCH(B34,Ingredients,0),2)/INDEX(Price!$A$2:$E$210,MATCH(B34,Ingredients,0),3)</f>
        <v>0.3</v>
      </c>
    </row>
    <row r="35" spans="1:6" x14ac:dyDescent="0.2">
      <c r="A35" s="71" t="s">
        <v>87</v>
      </c>
      <c r="B35" s="71" t="s">
        <v>2</v>
      </c>
      <c r="C35" s="39">
        <v>250</v>
      </c>
      <c r="D35" s="39" t="str">
        <f>INDEX(Price!$A$2:$E$210,MATCH(B35,Ingredients,0),4)</f>
        <v>grams</v>
      </c>
      <c r="E35" s="44">
        <f>C35*INDEX(Price!$A$2:$E$210,MATCH(B35,Ingredients,0),2)/INDEX(Price!$A$2:$E$210,MATCH(B35,Ingredients,0),3)</f>
        <v>2.25</v>
      </c>
    </row>
    <row r="36" spans="1:6" x14ac:dyDescent="0.2">
      <c r="A36" s="71" t="s">
        <v>87</v>
      </c>
      <c r="B36" s="71" t="s">
        <v>7</v>
      </c>
      <c r="C36" s="39">
        <v>200</v>
      </c>
      <c r="D36" s="39" t="str">
        <f>INDEX(Price!$A$2:$E$210,MATCH(B36,Ingredients,0),4)</f>
        <v>ml</v>
      </c>
      <c r="E36" s="44">
        <f>C36*INDEX(Price!$A$2:$E$210,MATCH(B36,Ingredients,0),2)/INDEX(Price!$A$2:$E$210,MATCH(B36,Ingredients,0),3)</f>
        <v>0.8666666666666667</v>
      </c>
    </row>
    <row r="37" spans="1:6" x14ac:dyDescent="0.2">
      <c r="A37" s="71" t="s">
        <v>96</v>
      </c>
      <c r="B37" s="71" t="s">
        <v>91</v>
      </c>
      <c r="C37" s="39">
        <v>0.5</v>
      </c>
      <c r="D37" s="39" t="str">
        <f>INDEX(Price!$A$2:$E$210,MATCH(B37,Ingredients,0),4)</f>
        <v>pack</v>
      </c>
      <c r="E37" s="44">
        <f>C37*INDEX(Price!$A$2:$E$210,MATCH(B37,Ingredients,0),2)/INDEX(Price!$A$2:$E$210,MATCH(B37,Ingredients,0),3)</f>
        <v>1.55</v>
      </c>
    </row>
    <row r="38" spans="1:6" x14ac:dyDescent="0.2">
      <c r="A38" s="71" t="s">
        <v>96</v>
      </c>
      <c r="B38" s="71" t="s">
        <v>95</v>
      </c>
      <c r="C38" s="39">
        <v>50</v>
      </c>
      <c r="D38" s="39" t="str">
        <f>INDEX(Price!$A$2:$E$210,MATCH(B38,Ingredients,0),4)</f>
        <v>grams</v>
      </c>
      <c r="E38" s="44">
        <f>C38*INDEX(Price!$A$2:$E$210,MATCH(B38,Ingredients,0),2)/INDEX(Price!$A$2:$E$210,MATCH(B38,Ingredients,0),3)</f>
        <v>0.55000000000000004</v>
      </c>
    </row>
    <row r="39" spans="1:6" x14ac:dyDescent="0.2">
      <c r="A39" s="71" t="s">
        <v>96</v>
      </c>
      <c r="B39" s="71" t="s">
        <v>94</v>
      </c>
      <c r="C39" s="39">
        <v>200</v>
      </c>
      <c r="D39" s="39" t="str">
        <f>INDEX(Price!$A$2:$E$210,MATCH(B39,Ingredients,0),4)</f>
        <v>grams</v>
      </c>
      <c r="E39" s="44">
        <f>C39*INDEX(Price!$A$2:$E$210,MATCH(B39,Ingredients,0),2)/INDEX(Price!$A$2:$E$210,MATCH(B39,Ingredients,0),3)</f>
        <v>5.6</v>
      </c>
    </row>
    <row r="40" spans="1:6" x14ac:dyDescent="0.2">
      <c r="A40" s="61"/>
      <c r="B40" s="62"/>
      <c r="C40" s="62"/>
      <c r="D40" s="62"/>
      <c r="E40" s="64"/>
      <c r="F40" s="3"/>
    </row>
    <row r="41" spans="1:6" x14ac:dyDescent="0.2">
      <c r="A41" s="87" t="s">
        <v>101</v>
      </c>
      <c r="B41" s="88"/>
      <c r="C41" s="88"/>
      <c r="D41" s="88"/>
      <c r="E41" s="89"/>
    </row>
    <row r="42" spans="1:6" x14ac:dyDescent="0.2">
      <c r="A42" s="61"/>
      <c r="B42" s="62"/>
      <c r="C42" s="62"/>
      <c r="D42" s="62"/>
      <c r="E42" s="62"/>
      <c r="F42" s="3"/>
    </row>
    <row r="43" spans="1:6" x14ac:dyDescent="0.2">
      <c r="A43" s="71" t="s">
        <v>83</v>
      </c>
      <c r="B43" s="71" t="s">
        <v>13</v>
      </c>
      <c r="C43" s="38">
        <v>2</v>
      </c>
      <c r="D43" s="39" t="str">
        <f>INDEX(Price!$A$2:$E$210,MATCH(B43,Ingredients,0),4)</f>
        <v>units</v>
      </c>
      <c r="E43" s="44">
        <f>C43*INDEX(Price!$A$2:$E$210,MATCH(B43,Ingredients,0),2)/INDEX(Price!$A$2:$E$210,MATCH(B43,Ingredients,0),3)</f>
        <v>0.4</v>
      </c>
    </row>
    <row r="44" spans="1:6" x14ac:dyDescent="0.2">
      <c r="A44" s="71" t="s">
        <v>82</v>
      </c>
      <c r="B44" s="72" t="s">
        <v>3</v>
      </c>
      <c r="C44" s="67">
        <v>150</v>
      </c>
      <c r="D44" s="39" t="str">
        <f>INDEX(Price!$A$2:$E$210,MATCH(B44,Ingredients,0),4)</f>
        <v>grams</v>
      </c>
      <c r="E44" s="44">
        <f>C44*INDEX(Price!$A$2:$E$210,MATCH(B44,Ingredients,0),2)/INDEX(Price!$A$2:$E$210,MATCH(B44,Ingredients,0),3)</f>
        <v>0.3</v>
      </c>
    </row>
    <row r="45" spans="1:6" x14ac:dyDescent="0.2">
      <c r="A45" s="68"/>
      <c r="B45" s="69"/>
      <c r="C45" s="70"/>
      <c r="D45" s="62"/>
      <c r="E45" s="64"/>
      <c r="F45" s="3"/>
    </row>
    <row r="46" spans="1:6" x14ac:dyDescent="0.2">
      <c r="A46" s="87" t="s">
        <v>99</v>
      </c>
      <c r="B46" s="88"/>
      <c r="C46" s="88"/>
      <c r="D46" s="88"/>
      <c r="E46" s="89"/>
    </row>
    <row r="47" spans="1:6" x14ac:dyDescent="0.2">
      <c r="A47" s="61"/>
      <c r="B47" s="62"/>
      <c r="C47" s="62"/>
      <c r="D47" s="62"/>
      <c r="E47" s="62"/>
      <c r="F47" s="3"/>
    </row>
    <row r="48" spans="1:6" x14ac:dyDescent="0.2">
      <c r="A48" s="46" t="s">
        <v>10</v>
      </c>
      <c r="B48" s="71" t="s">
        <v>10</v>
      </c>
      <c r="C48" s="38">
        <v>2</v>
      </c>
      <c r="D48" s="39" t="str">
        <f>INDEX(Price!$A$2:$E$210,MATCH(B48,Ingredients,0),4)</f>
        <v>units</v>
      </c>
      <c r="E48" s="44">
        <f>C48*INDEX(Price!$A$2:$E$210,MATCH(B48,Ingredients,0),2)/INDEX(Price!$A$2:$E$210,MATCH(B48,Ingredients,0),3)</f>
        <v>0.66666666666666663</v>
      </c>
    </row>
    <row r="49" spans="1:6" x14ac:dyDescent="0.2">
      <c r="A49" s="46" t="s">
        <v>58</v>
      </c>
      <c r="B49" s="72" t="s">
        <v>55</v>
      </c>
      <c r="C49" s="67">
        <v>0.1</v>
      </c>
      <c r="D49" s="39" t="str">
        <f>INDEX(Price!$A$2:$E$210,MATCH(B49,Ingredients,0),4)</f>
        <v>pack</v>
      </c>
      <c r="E49" s="44">
        <f>C49*INDEX(Price!$A$2:$E$210,MATCH(B49,Ingredients,0),2)/INDEX(Price!$A$2:$E$210,MATCH(B49,Ingredients,0),3)</f>
        <v>0.2</v>
      </c>
    </row>
    <row r="50" spans="1:6" x14ac:dyDescent="0.2">
      <c r="A50" s="46" t="s">
        <v>58</v>
      </c>
      <c r="B50" s="71" t="s">
        <v>24</v>
      </c>
      <c r="C50" s="38">
        <v>50</v>
      </c>
      <c r="D50" s="39" t="str">
        <f>INDEX(Price!$A$2:$E$210,MATCH(B50,Ingredients,0),4)</f>
        <v>grams</v>
      </c>
      <c r="E50" s="44">
        <f>C50*INDEX(Price!$A$2:$E$210,MATCH(B50,Ingredients,0),2)/INDEX(Price!$A$2:$E$210,MATCH(B50,Ingredients,0),3)</f>
        <v>0.45</v>
      </c>
    </row>
    <row r="51" spans="1:6" x14ac:dyDescent="0.2">
      <c r="A51" s="46" t="s">
        <v>58</v>
      </c>
      <c r="B51" s="71" t="s">
        <v>66</v>
      </c>
      <c r="C51" s="38">
        <v>50</v>
      </c>
      <c r="D51" s="39" t="str">
        <f>INDEX(Price!$A$2:$E$210,MATCH(B51,Ingredients,0),4)</f>
        <v>grams</v>
      </c>
      <c r="E51" s="44">
        <f>C51*INDEX(Price!$A$2:$E$210,MATCH(B51,Ingredients,0),2)/INDEX(Price!$A$2:$E$210,MATCH(B51,Ingredients,0),3)</f>
        <v>0.7</v>
      </c>
    </row>
    <row r="52" spans="1:6" x14ac:dyDescent="0.2">
      <c r="A52" s="71" t="s">
        <v>40</v>
      </c>
      <c r="B52" s="72" t="s">
        <v>55</v>
      </c>
      <c r="C52" s="38">
        <v>0.1</v>
      </c>
      <c r="D52" s="39" t="str">
        <f>INDEX(Price!$A$2:$E$210,MATCH(B52,Ingredients,0),4)</f>
        <v>pack</v>
      </c>
      <c r="E52" s="44">
        <f>C52*INDEX(Price!$A$2:$E$210,MATCH(B52,Ingredients,0),2)/INDEX(Price!$A$2:$E$210,MATCH(B52,Ingredients,0),3)</f>
        <v>0.2</v>
      </c>
    </row>
    <row r="53" spans="1:6" x14ac:dyDescent="0.2">
      <c r="A53" s="71" t="s">
        <v>40</v>
      </c>
      <c r="B53" s="71" t="s">
        <v>24</v>
      </c>
      <c r="C53" s="38">
        <v>50</v>
      </c>
      <c r="D53" s="39" t="str">
        <f>INDEX(Price!$A$2:$E$210,MATCH(B53,Ingredients,0),4)</f>
        <v>grams</v>
      </c>
      <c r="E53" s="44">
        <f>C53*INDEX(Price!$A$2:$E$210,MATCH(B53,Ingredients,0),2)/INDEX(Price!$A$2:$E$210,MATCH(B53,Ingredients,0),3)</f>
        <v>0.45</v>
      </c>
    </row>
    <row r="54" spans="1:6" x14ac:dyDescent="0.2">
      <c r="A54" s="71" t="s">
        <v>40</v>
      </c>
      <c r="B54" s="71" t="s">
        <v>66</v>
      </c>
      <c r="C54" s="38">
        <v>50</v>
      </c>
      <c r="D54" s="39" t="str">
        <f>INDEX(Price!$A$2:$E$210,MATCH(B54,Ingredients,0),4)</f>
        <v>grams</v>
      </c>
      <c r="E54" s="44">
        <f>C54*INDEX(Price!$A$2:$E$210,MATCH(B54,Ingredients,0),2)/INDEX(Price!$A$2:$E$210,MATCH(B54,Ingredients,0),3)</f>
        <v>0.7</v>
      </c>
    </row>
    <row r="55" spans="1:6" x14ac:dyDescent="0.2">
      <c r="A55" s="46" t="s">
        <v>41</v>
      </c>
      <c r="B55" s="72" t="s">
        <v>41</v>
      </c>
      <c r="C55" s="38">
        <v>0.25</v>
      </c>
      <c r="D55" s="39" t="str">
        <f>INDEX(Price!$A$2:$E$210,MATCH(B55,Ingredients,0),4)</f>
        <v>pack</v>
      </c>
      <c r="E55" s="44">
        <f>C55*INDEX(Price!$A$2:$E$210,MATCH(B55,Ingredients,0),2)/INDEX(Price!$A$2:$E$210,MATCH(B55,Ingredients,0),3)</f>
        <v>1</v>
      </c>
    </row>
    <row r="56" spans="1:6" x14ac:dyDescent="0.2">
      <c r="A56" s="68"/>
      <c r="B56" s="69"/>
      <c r="C56" s="70"/>
      <c r="D56" s="62"/>
      <c r="E56" s="64"/>
      <c r="F56" s="3"/>
    </row>
    <row r="57" spans="1:6" x14ac:dyDescent="0.2">
      <c r="A57" s="87" t="s">
        <v>107</v>
      </c>
      <c r="B57" s="88"/>
      <c r="C57" s="88"/>
      <c r="D57" s="88"/>
      <c r="E57" s="89"/>
    </row>
    <row r="58" spans="1:6" x14ac:dyDescent="0.2">
      <c r="A58" s="61"/>
      <c r="B58" s="62"/>
      <c r="C58" s="62"/>
      <c r="D58" s="62"/>
      <c r="E58" s="62"/>
    </row>
    <row r="59" spans="1:6" x14ac:dyDescent="0.2">
      <c r="A59" s="57" t="s">
        <v>44</v>
      </c>
      <c r="B59" s="39" t="s">
        <v>44</v>
      </c>
      <c r="C59" s="38">
        <v>0.25</v>
      </c>
      <c r="D59" s="39" t="str">
        <f>INDEX(Price!$A$2:$E$210,MATCH(B59,Ingredients,0),4)</f>
        <v>pack</v>
      </c>
      <c r="E59" s="44">
        <f>C59*INDEX(Price!$A$2:$E$210,MATCH(B59,Ingredients,0),2)/INDEX(Price!$A$2:$E$210,MATCH(B59,Ingredients,0),3)</f>
        <v>0.92500000000000004</v>
      </c>
    </row>
    <row r="60" spans="1:6" x14ac:dyDescent="0.2">
      <c r="A60" s="57" t="s">
        <v>43</v>
      </c>
      <c r="B60" s="39" t="s">
        <v>43</v>
      </c>
      <c r="C60" s="38">
        <v>0.2</v>
      </c>
      <c r="D60" s="39" t="str">
        <f>INDEX(Price!$A$2:$E$210,MATCH(B60,Ingredients,0),4)</f>
        <v>pack</v>
      </c>
      <c r="E60" s="44">
        <f>C60*INDEX(Price!$A$2:$E$210,MATCH(B60,Ingredients,0),2)/INDEX(Price!$A$2:$E$210,MATCH(B60,Ingredients,0),3)</f>
        <v>1</v>
      </c>
    </row>
    <row r="61" spans="1:6" x14ac:dyDescent="0.2">
      <c r="A61" s="68"/>
      <c r="B61" s="69"/>
      <c r="C61" s="70"/>
      <c r="D61" s="62"/>
      <c r="E61" s="63"/>
    </row>
    <row r="62" spans="1:6" x14ac:dyDescent="0.2">
      <c r="A62" s="87" t="s">
        <v>98</v>
      </c>
      <c r="B62" s="88"/>
      <c r="C62" s="88"/>
      <c r="D62" s="88"/>
      <c r="E62" s="89"/>
    </row>
    <row r="63" spans="1:6" x14ac:dyDescent="0.2">
      <c r="A63" s="61"/>
      <c r="B63" s="62"/>
      <c r="C63" s="62"/>
      <c r="D63" s="62"/>
      <c r="E63" s="62"/>
    </row>
    <row r="64" spans="1:6" x14ac:dyDescent="0.2">
      <c r="A64" s="57" t="s">
        <v>63</v>
      </c>
      <c r="B64" s="39" t="s">
        <v>63</v>
      </c>
      <c r="C64" s="38">
        <v>1</v>
      </c>
      <c r="D64" s="39" t="str">
        <f>INDEX(Price!$A$2:$E$210,MATCH(B64,Ingredients,0),4)</f>
        <v>units</v>
      </c>
      <c r="E64" s="44">
        <f>C64*INDEX(Price!$A$2:$E$210,MATCH(B64,Ingredients,0),2)/INDEX(Price!$A$2:$E$210,MATCH(B64,Ingredients,0),3)</f>
        <v>2</v>
      </c>
    </row>
    <row r="65" spans="1:5" x14ac:dyDescent="0.2">
      <c r="A65" s="57" t="s">
        <v>97</v>
      </c>
      <c r="B65" s="39" t="s">
        <v>104</v>
      </c>
      <c r="C65" s="38">
        <v>250</v>
      </c>
      <c r="D65" s="39" t="str">
        <f>INDEX(Price!$A$2:$E$210,MATCH(B65,Ingredients,0),4)</f>
        <v>ml</v>
      </c>
      <c r="E65" s="44">
        <f>C65*INDEX(Price!$A$2:$E$210,MATCH(B65,Ingredients,0),2)/INDEX(Price!$A$2:$E$210,MATCH(B65,Ingredients,0),3)</f>
        <v>0.61</v>
      </c>
    </row>
    <row r="66" spans="1:5" x14ac:dyDescent="0.2">
      <c r="A66" s="57" t="s">
        <v>64</v>
      </c>
      <c r="B66" s="45" t="s">
        <v>22</v>
      </c>
      <c r="C66" s="38">
        <v>250</v>
      </c>
      <c r="D66" s="39" t="str">
        <f>INDEX(Price!$A$2:$E$210,MATCH(B66,Ingredients,0),4)</f>
        <v>ml</v>
      </c>
      <c r="E66" s="44">
        <f>C66*INDEX(Price!$A$2:$E$210,MATCH(B66,Ingredients,0),2)/INDEX(Price!$A$2:$E$210,MATCH(B66,Ingredients,0),3)</f>
        <v>0.25</v>
      </c>
    </row>
    <row r="67" spans="1:5" x14ac:dyDescent="0.2">
      <c r="A67" s="57" t="s">
        <v>64</v>
      </c>
      <c r="B67" s="45" t="s">
        <v>23</v>
      </c>
      <c r="C67" s="38">
        <v>50</v>
      </c>
      <c r="D67" s="39" t="str">
        <f>INDEX(Price!$A$2:$E$210,MATCH(B67,Ingredients,0),4)</f>
        <v>grams</v>
      </c>
      <c r="E67" s="44">
        <f>C67*INDEX(Price!$A$2:$E$210,MATCH(B67,Ingredients,0),2)/INDEX(Price!$A$2:$E$210,MATCH(B67,Ingredients,0),3)</f>
        <v>0.6</v>
      </c>
    </row>
    <row r="68" spans="1:5" x14ac:dyDescent="0.2">
      <c r="A68" s="57" t="s">
        <v>102</v>
      </c>
      <c r="B68" s="39" t="s">
        <v>105</v>
      </c>
      <c r="C68" s="38">
        <v>250</v>
      </c>
      <c r="D68" s="39" t="str">
        <f>INDEX(Price!$A$2:$E$210,MATCH(B68,Ingredients,0),4)</f>
        <v>ml</v>
      </c>
      <c r="E68" s="44">
        <f>C68*INDEX(Price!$A$2:$E$210,MATCH(B68,Ingredients,0),2)/INDEX(Price!$A$2:$E$210,MATCH(B68,Ingredients,0),3)</f>
        <v>1.78125</v>
      </c>
    </row>
  </sheetData>
  <sortState ref="A48:E55">
    <sortCondition ref="A48:A55"/>
  </sortState>
  <mergeCells count="5">
    <mergeCell ref="A3:E3"/>
    <mergeCell ref="A46:E46"/>
    <mergeCell ref="A62:E62"/>
    <mergeCell ref="A41:E41"/>
    <mergeCell ref="A57:E57"/>
  </mergeCells>
  <dataValidations count="7">
    <dataValidation type="list" allowBlank="1" showInputMessage="1" showErrorMessage="1" sqref="B64:B68 B5:B40 B43:B45 B48:B56 B59:B61">
      <formula1>Ingredients</formula1>
    </dataValidation>
    <dataValidation type="list" allowBlank="1" showInputMessage="1" showErrorMessage="1" sqref="A40">
      <formula1>Items</formula1>
    </dataValidation>
    <dataValidation type="list" allowBlank="1" showInputMessage="1" showErrorMessage="1" sqref="A45 A48:A56">
      <formula1>Breakfast</formula1>
    </dataValidation>
    <dataValidation type="list" allowBlank="1" showInputMessage="1" showErrorMessage="1" sqref="A43:A44">
      <formula1>Sides</formula1>
    </dataValidation>
    <dataValidation type="list" allowBlank="1" showInputMessage="1" showErrorMessage="1" sqref="A5:A39">
      <formula1>Mains</formula1>
    </dataValidation>
    <dataValidation type="list" allowBlank="1" showInputMessage="1" showErrorMessage="1" sqref="A64:A68 A61">
      <formula1>Drinks</formula1>
    </dataValidation>
    <dataValidation type="list" allowBlank="1" showInputMessage="1" showErrorMessage="1" sqref="A59:A60">
      <formula1>Other_Food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>
      <selection activeCell="I16" sqref="I16"/>
    </sheetView>
  </sheetViews>
  <sheetFormatPr baseColWidth="10" defaultRowHeight="16" x14ac:dyDescent="0.2"/>
  <cols>
    <col min="1" max="1" width="15.5" customWidth="1"/>
  </cols>
  <sheetData>
    <row r="1" spans="1:5" x14ac:dyDescent="0.2">
      <c r="A1" s="20" t="s">
        <v>0</v>
      </c>
      <c r="B1" s="20" t="s">
        <v>4</v>
      </c>
      <c r="C1" s="20" t="s">
        <v>28</v>
      </c>
      <c r="D1" s="20" t="s">
        <v>27</v>
      </c>
      <c r="E1" s="20" t="s">
        <v>57</v>
      </c>
    </row>
    <row r="2" spans="1:5" x14ac:dyDescent="0.2">
      <c r="A2" s="21" t="s">
        <v>65</v>
      </c>
      <c r="B2" s="25">
        <v>9</v>
      </c>
      <c r="C2" s="27">
        <v>1000</v>
      </c>
      <c r="D2" s="21" t="s">
        <v>6</v>
      </c>
      <c r="E2" s="47" t="s">
        <v>47</v>
      </c>
    </row>
    <row r="3" spans="1:5" x14ac:dyDescent="0.2">
      <c r="A3" s="1" t="s">
        <v>19</v>
      </c>
      <c r="B3" s="2">
        <v>1.5</v>
      </c>
      <c r="C3" s="18">
        <v>400</v>
      </c>
      <c r="D3" s="1" t="s">
        <v>6</v>
      </c>
      <c r="E3" s="38" t="s">
        <v>50</v>
      </c>
    </row>
    <row r="4" spans="1:5" x14ac:dyDescent="0.2">
      <c r="A4" s="1" t="s">
        <v>55</v>
      </c>
      <c r="B4" s="2">
        <v>2</v>
      </c>
      <c r="C4" s="18">
        <v>1</v>
      </c>
      <c r="D4" s="1" t="s">
        <v>92</v>
      </c>
      <c r="E4" s="38" t="s">
        <v>56</v>
      </c>
    </row>
    <row r="5" spans="1:5" x14ac:dyDescent="0.2">
      <c r="A5" s="1" t="s">
        <v>20</v>
      </c>
      <c r="B5" s="2">
        <v>1.5</v>
      </c>
      <c r="C5" s="18">
        <v>1</v>
      </c>
      <c r="D5" s="1" t="s">
        <v>11</v>
      </c>
      <c r="E5" s="38" t="s">
        <v>49</v>
      </c>
    </row>
    <row r="6" spans="1:5" x14ac:dyDescent="0.2">
      <c r="A6" s="1" t="s">
        <v>62</v>
      </c>
      <c r="B6" s="2">
        <v>3</v>
      </c>
      <c r="C6" s="18">
        <v>6</v>
      </c>
      <c r="D6" s="1" t="s">
        <v>11</v>
      </c>
      <c r="E6" s="38" t="s">
        <v>56</v>
      </c>
    </row>
    <row r="7" spans="1:5" x14ac:dyDescent="0.2">
      <c r="A7" s="1" t="s">
        <v>14</v>
      </c>
      <c r="B7" s="2">
        <v>2.85</v>
      </c>
      <c r="C7" s="18">
        <v>1</v>
      </c>
      <c r="D7" s="1" t="s">
        <v>11</v>
      </c>
      <c r="E7" s="38" t="s">
        <v>49</v>
      </c>
    </row>
    <row r="8" spans="1:5" x14ac:dyDescent="0.2">
      <c r="A8" s="1" t="s">
        <v>24</v>
      </c>
      <c r="B8" s="2">
        <v>4.5</v>
      </c>
      <c r="C8" s="18">
        <v>500</v>
      </c>
      <c r="D8" s="1" t="s">
        <v>6</v>
      </c>
      <c r="E8" s="38" t="s">
        <v>54</v>
      </c>
    </row>
    <row r="9" spans="1:5" x14ac:dyDescent="0.2">
      <c r="A9" s="1" t="s">
        <v>2</v>
      </c>
      <c r="B9" s="2">
        <v>9</v>
      </c>
      <c r="C9" s="18">
        <v>1000</v>
      </c>
      <c r="D9" s="1" t="s">
        <v>6</v>
      </c>
      <c r="E9" s="38" t="s">
        <v>47</v>
      </c>
    </row>
    <row r="10" spans="1:5" x14ac:dyDescent="0.2">
      <c r="A10" s="1" t="s">
        <v>104</v>
      </c>
      <c r="B10" s="2">
        <v>3.05</v>
      </c>
      <c r="C10" s="18">
        <v>1250</v>
      </c>
      <c r="D10" s="1" t="s">
        <v>8</v>
      </c>
      <c r="E10" s="38" t="s">
        <v>103</v>
      </c>
    </row>
    <row r="11" spans="1:5" x14ac:dyDescent="0.2">
      <c r="A11" s="1" t="s">
        <v>63</v>
      </c>
      <c r="B11" s="2">
        <v>2</v>
      </c>
      <c r="C11" s="18">
        <v>1</v>
      </c>
      <c r="D11" s="1" t="s">
        <v>11</v>
      </c>
      <c r="E11" s="38" t="s">
        <v>103</v>
      </c>
    </row>
    <row r="12" spans="1:5" x14ac:dyDescent="0.2">
      <c r="A12" s="1" t="s">
        <v>44</v>
      </c>
      <c r="B12" s="2">
        <v>3.7</v>
      </c>
      <c r="C12" s="18">
        <v>1</v>
      </c>
      <c r="D12" s="1" t="s">
        <v>92</v>
      </c>
      <c r="E12" s="38" t="s">
        <v>51</v>
      </c>
    </row>
    <row r="13" spans="1:5" x14ac:dyDescent="0.2">
      <c r="A13" s="1" t="s">
        <v>95</v>
      </c>
      <c r="B13" s="2">
        <v>2.75</v>
      </c>
      <c r="C13" s="18">
        <v>250</v>
      </c>
      <c r="D13" s="1" t="s">
        <v>6</v>
      </c>
      <c r="E13" s="38" t="s">
        <v>54</v>
      </c>
    </row>
    <row r="14" spans="1:5" x14ac:dyDescent="0.2">
      <c r="A14" s="1" t="s">
        <v>10</v>
      </c>
      <c r="B14" s="2">
        <v>4</v>
      </c>
      <c r="C14" s="18">
        <v>12</v>
      </c>
      <c r="D14" s="1" t="s">
        <v>11</v>
      </c>
      <c r="E14" s="38" t="s">
        <v>10</v>
      </c>
    </row>
    <row r="15" spans="1:5" x14ac:dyDescent="0.2">
      <c r="A15" s="1" t="s">
        <v>12</v>
      </c>
      <c r="B15" s="2">
        <v>10</v>
      </c>
      <c r="C15" s="18">
        <v>1000</v>
      </c>
      <c r="D15" s="1" t="s">
        <v>6</v>
      </c>
      <c r="E15" s="38" t="s">
        <v>47</v>
      </c>
    </row>
    <row r="16" spans="1:5" x14ac:dyDescent="0.2">
      <c r="A16" s="21" t="s">
        <v>66</v>
      </c>
      <c r="B16" s="25">
        <v>14</v>
      </c>
      <c r="C16" s="27">
        <v>1000</v>
      </c>
      <c r="D16" s="21" t="s">
        <v>6</v>
      </c>
      <c r="E16" s="47" t="s">
        <v>47</v>
      </c>
    </row>
    <row r="17" spans="1:5" x14ac:dyDescent="0.2">
      <c r="A17" s="21" t="s">
        <v>43</v>
      </c>
      <c r="B17" s="25">
        <v>5</v>
      </c>
      <c r="C17" s="27">
        <v>1</v>
      </c>
      <c r="D17" s="21" t="s">
        <v>92</v>
      </c>
      <c r="E17" s="47" t="s">
        <v>51</v>
      </c>
    </row>
    <row r="18" spans="1:5" x14ac:dyDescent="0.2">
      <c r="A18" s="21" t="s">
        <v>105</v>
      </c>
      <c r="B18" s="25">
        <v>2.85</v>
      </c>
      <c r="C18" s="27">
        <v>400</v>
      </c>
      <c r="D18" s="21" t="s">
        <v>8</v>
      </c>
      <c r="E18" s="47" t="s">
        <v>103</v>
      </c>
    </row>
    <row r="19" spans="1:5" x14ac:dyDescent="0.2">
      <c r="A19" s="21" t="s">
        <v>78</v>
      </c>
      <c r="B19" s="25">
        <v>9.5</v>
      </c>
      <c r="C19" s="27">
        <v>2000</v>
      </c>
      <c r="D19" s="21" t="s">
        <v>6</v>
      </c>
      <c r="E19" s="38" t="s">
        <v>52</v>
      </c>
    </row>
    <row r="20" spans="1:5" x14ac:dyDescent="0.2">
      <c r="A20" s="21" t="s">
        <v>75</v>
      </c>
      <c r="B20" s="25">
        <v>1.8</v>
      </c>
      <c r="C20" s="27">
        <v>1</v>
      </c>
      <c r="D20" s="1" t="s">
        <v>11</v>
      </c>
      <c r="E20" s="47" t="s">
        <v>51</v>
      </c>
    </row>
    <row r="21" spans="1:5" x14ac:dyDescent="0.2">
      <c r="A21" s="1" t="s">
        <v>21</v>
      </c>
      <c r="B21" s="2">
        <v>2.5</v>
      </c>
      <c r="C21" s="23">
        <v>1</v>
      </c>
      <c r="D21" s="1" t="s">
        <v>11</v>
      </c>
      <c r="E21" s="38" t="s">
        <v>49</v>
      </c>
    </row>
    <row r="22" spans="1:5" x14ac:dyDescent="0.2">
      <c r="A22" s="1" t="s">
        <v>22</v>
      </c>
      <c r="B22" s="2">
        <v>2</v>
      </c>
      <c r="C22" s="18">
        <v>2000</v>
      </c>
      <c r="D22" s="1" t="s">
        <v>8</v>
      </c>
      <c r="E22" s="38" t="s">
        <v>54</v>
      </c>
    </row>
    <row r="23" spans="1:5" x14ac:dyDescent="0.2">
      <c r="A23" s="1" t="s">
        <v>16</v>
      </c>
      <c r="B23" s="2">
        <v>7</v>
      </c>
      <c r="C23" s="18">
        <v>500</v>
      </c>
      <c r="D23" s="1" t="s">
        <v>6</v>
      </c>
      <c r="E23" s="38" t="s">
        <v>47</v>
      </c>
    </row>
    <row r="24" spans="1:5" x14ac:dyDescent="0.2">
      <c r="A24" s="1" t="s">
        <v>61</v>
      </c>
      <c r="B24" s="2">
        <v>1.5</v>
      </c>
      <c r="C24" s="18">
        <v>1</v>
      </c>
      <c r="D24" s="1" t="s">
        <v>11</v>
      </c>
      <c r="E24" s="38" t="s">
        <v>50</v>
      </c>
    </row>
    <row r="25" spans="1:5" x14ac:dyDescent="0.2">
      <c r="A25" s="1" t="s">
        <v>23</v>
      </c>
      <c r="B25" s="2">
        <v>3</v>
      </c>
      <c r="C25" s="18">
        <v>250</v>
      </c>
      <c r="D25" s="1" t="s">
        <v>6</v>
      </c>
      <c r="E25" s="38" t="s">
        <v>36</v>
      </c>
    </row>
    <row r="26" spans="1:5" x14ac:dyDescent="0.2">
      <c r="A26" s="1" t="s">
        <v>91</v>
      </c>
      <c r="B26" s="2">
        <v>3.1</v>
      </c>
      <c r="C26" s="18">
        <v>1</v>
      </c>
      <c r="D26" s="1" t="s">
        <v>92</v>
      </c>
      <c r="E26" s="38" t="s">
        <v>51</v>
      </c>
    </row>
    <row r="27" spans="1:5" x14ac:dyDescent="0.2">
      <c r="A27" s="1" t="s">
        <v>9</v>
      </c>
      <c r="B27" s="2">
        <v>1</v>
      </c>
      <c r="C27" s="18">
        <v>500</v>
      </c>
      <c r="D27" s="1" t="s">
        <v>6</v>
      </c>
      <c r="E27" s="38" t="s">
        <v>51</v>
      </c>
    </row>
    <row r="28" spans="1:5" x14ac:dyDescent="0.2">
      <c r="A28" s="21" t="s">
        <v>48</v>
      </c>
      <c r="B28" s="2">
        <v>2</v>
      </c>
      <c r="C28" s="18">
        <v>500</v>
      </c>
      <c r="D28" s="1" t="s">
        <v>6</v>
      </c>
      <c r="E28" s="38" t="s">
        <v>50</v>
      </c>
    </row>
    <row r="29" spans="1:5" x14ac:dyDescent="0.2">
      <c r="A29" s="1" t="s">
        <v>17</v>
      </c>
      <c r="B29" s="2">
        <v>5</v>
      </c>
      <c r="C29" s="18">
        <v>1</v>
      </c>
      <c r="D29" s="1" t="s">
        <v>11</v>
      </c>
      <c r="E29" s="38" t="s">
        <v>52</v>
      </c>
    </row>
    <row r="30" spans="1:5" x14ac:dyDescent="0.2">
      <c r="A30" s="1" t="s">
        <v>13</v>
      </c>
      <c r="B30" s="2">
        <v>0.2</v>
      </c>
      <c r="C30" s="18">
        <v>1</v>
      </c>
      <c r="D30" s="1" t="s">
        <v>11</v>
      </c>
      <c r="E30" s="38" t="s">
        <v>49</v>
      </c>
    </row>
    <row r="31" spans="1:5" x14ac:dyDescent="0.2">
      <c r="A31" s="22" t="s">
        <v>3</v>
      </c>
      <c r="B31" s="2">
        <v>2</v>
      </c>
      <c r="C31" s="18">
        <v>1000</v>
      </c>
      <c r="D31" s="22" t="s">
        <v>6</v>
      </c>
      <c r="E31" s="38" t="s">
        <v>51</v>
      </c>
    </row>
    <row r="32" spans="1:5" x14ac:dyDescent="0.2">
      <c r="A32" s="22" t="s">
        <v>93</v>
      </c>
      <c r="B32" s="2">
        <v>3.5</v>
      </c>
      <c r="C32" s="18">
        <v>750</v>
      </c>
      <c r="D32" s="22" t="s">
        <v>6</v>
      </c>
      <c r="E32" s="38" t="s">
        <v>51</v>
      </c>
    </row>
    <row r="33" spans="1:5" x14ac:dyDescent="0.2">
      <c r="A33" s="22" t="s">
        <v>94</v>
      </c>
      <c r="B33" s="2">
        <v>28</v>
      </c>
      <c r="C33" s="18">
        <v>1000</v>
      </c>
      <c r="D33" s="22" t="s">
        <v>6</v>
      </c>
      <c r="E33" s="38" t="s">
        <v>47</v>
      </c>
    </row>
    <row r="34" spans="1:5" x14ac:dyDescent="0.2">
      <c r="A34" s="1" t="s">
        <v>7</v>
      </c>
      <c r="B34" s="2">
        <v>2.6</v>
      </c>
      <c r="C34" s="18">
        <v>600</v>
      </c>
      <c r="D34" s="1" t="s">
        <v>8</v>
      </c>
      <c r="E34" s="38" t="s">
        <v>54</v>
      </c>
    </row>
    <row r="35" spans="1:5" x14ac:dyDescent="0.2">
      <c r="A35" s="1" t="s">
        <v>15</v>
      </c>
      <c r="B35" s="2">
        <v>0.9</v>
      </c>
      <c r="C35" s="18">
        <v>1</v>
      </c>
      <c r="D35" s="1" t="s">
        <v>11</v>
      </c>
      <c r="E35" s="38" t="s">
        <v>49</v>
      </c>
    </row>
    <row r="36" spans="1:5" x14ac:dyDescent="0.2">
      <c r="A36" s="1" t="s">
        <v>18</v>
      </c>
      <c r="B36" s="2">
        <v>2</v>
      </c>
      <c r="C36" s="18">
        <v>1</v>
      </c>
      <c r="D36" s="1" t="s">
        <v>53</v>
      </c>
      <c r="E36" s="38" t="s">
        <v>50</v>
      </c>
    </row>
    <row r="37" spans="1:5" x14ac:dyDescent="0.2">
      <c r="A37" s="1" t="s">
        <v>25</v>
      </c>
      <c r="B37" s="2">
        <v>3</v>
      </c>
      <c r="C37" s="18">
        <v>10</v>
      </c>
      <c r="D37" s="1" t="s">
        <v>11</v>
      </c>
      <c r="E37" s="38" t="s">
        <v>56</v>
      </c>
    </row>
    <row r="38" spans="1:5" x14ac:dyDescent="0.2">
      <c r="A38" s="1" t="s">
        <v>41</v>
      </c>
      <c r="B38" s="2">
        <v>4</v>
      </c>
      <c r="C38" s="18">
        <v>1</v>
      </c>
      <c r="D38" s="1" t="s">
        <v>92</v>
      </c>
      <c r="E38" s="38" t="s">
        <v>54</v>
      </c>
    </row>
    <row r="39" spans="1:5" x14ac:dyDescent="0.2">
      <c r="A39" s="21" t="s">
        <v>88</v>
      </c>
      <c r="B39" s="2">
        <v>5</v>
      </c>
      <c r="C39" s="1">
        <v>500</v>
      </c>
      <c r="D39" s="1" t="s">
        <v>6</v>
      </c>
      <c r="E39" s="1" t="s">
        <v>49</v>
      </c>
    </row>
  </sheetData>
  <sortState ref="A2:E39">
    <sortCondition ref="A2:A3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Plan of the week</vt:lpstr>
      <vt:lpstr>Shopping list</vt:lpstr>
      <vt:lpstr>Meals</vt:lpstr>
      <vt:lpstr>Meals Ingredients</vt:lpstr>
      <vt:lpstr>Price</vt:lpstr>
      <vt:lpstr>Breakfast</vt:lpstr>
      <vt:lpstr>Drinks</vt:lpstr>
      <vt:lpstr>Ingredients</vt:lpstr>
      <vt:lpstr>Items</vt:lpstr>
      <vt:lpstr>Mains</vt:lpstr>
      <vt:lpstr>Other_Food</vt:lpstr>
      <vt:lpstr>Sides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2018-01-24T05:07:54Z</dcterms:created>
  <dcterms:modified xsi:type="dcterms:W3CDTF">2018-01-26T09:11:23Z</dcterms:modified>
</cp:coreProperties>
</file>