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94C2434D-EC57-4F4B-9B2E-2129670DA51A}" xr6:coauthVersionLast="34" xr6:coauthVersionMax="34" xr10:uidLastSave="{00000000-0000-0000-0000-000000000000}"/>
  <bookViews>
    <workbookView xWindow="0" yWindow="0" windowWidth="23040" windowHeight="10404" xr2:uid="{00000000-000D-0000-FFFF-FFFF00000000}"/>
  </bookViews>
  <sheets>
    <sheet name="Planilha1" sheetId="1" r:id="rId1"/>
    <sheet name="ANEXO I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A10" i="2" l="1"/>
  <c r="B10" i="2" s="1"/>
  <c r="A11" i="2" s="1"/>
  <c r="B11" i="2" s="1"/>
  <c r="A12" i="2" s="1"/>
  <c r="B12" i="2" s="1"/>
  <c r="A13" i="2" s="1"/>
  <c r="B13" i="2" s="1"/>
  <c r="A14" i="2" s="1"/>
  <c r="B14" i="2" s="1"/>
  <c r="A15" i="2" s="1"/>
  <c r="B15" i="2" s="1"/>
  <c r="A16" i="2" s="1"/>
  <c r="B16" i="2" s="1"/>
  <c r="A17" i="2" s="1"/>
  <c r="B17" i="2" s="1"/>
  <c r="A18" i="2" s="1"/>
  <c r="B18" i="2" s="1"/>
  <c r="A19" i="2" s="1"/>
  <c r="B19" i="2" s="1"/>
  <c r="A20" i="2" s="1"/>
  <c r="B20" i="2" l="1"/>
  <c r="A21" i="2" s="1"/>
  <c r="B21" i="2" s="1"/>
  <c r="A22" i="2" s="1"/>
  <c r="B22" i="2" s="1"/>
  <c r="A23" i="2" s="1"/>
  <c r="B23" i="2" s="1"/>
  <c r="A24" i="2" s="1"/>
  <c r="B24" i="2" s="1"/>
  <c r="A25" i="2" s="1"/>
  <c r="B25" i="2" s="1"/>
  <c r="A26" i="2" s="1"/>
  <c r="B26" i="2" s="1"/>
  <c r="A27" i="2" s="1"/>
  <c r="B27" i="2" s="1"/>
  <c r="A28" i="2" s="1"/>
  <c r="B28" i="2" s="1"/>
  <c r="A29" i="2" s="1"/>
  <c r="B29" i="2" s="1"/>
  <c r="A30" i="2" s="1"/>
  <c r="B30" i="2" s="1"/>
  <c r="A31" i="2" s="1"/>
  <c r="B31" i="2" s="1"/>
  <c r="A32" i="2" s="1"/>
  <c r="B32" i="2" s="1"/>
  <c r="A33" i="2" s="1"/>
  <c r="B33" i="2" s="1"/>
  <c r="A34" i="2" s="1"/>
  <c r="B34" i="2" s="1"/>
  <c r="A35" i="2" s="1"/>
  <c r="B35" i="2" s="1"/>
  <c r="B17" i="1"/>
  <c r="B18" i="1" l="1"/>
  <c r="B20" i="1" s="1"/>
  <c r="B22" i="1" s="1"/>
</calcChain>
</file>

<file path=xl/sharedStrings.xml><?xml version="1.0" encoding="utf-8"?>
<sst xmlns="http://schemas.openxmlformats.org/spreadsheetml/2006/main" count="30" uniqueCount="28">
  <si>
    <t>1) Identifique o tipo de carga que irá transportar: carga geral, carga a granel, carga frigorificada, carga perigosa ou neogranel;</t>
  </si>
  <si>
    <t>2) Veja qual a distância da operação de transporte e identifique em qual linha da tabela se encontra. Nos casos em que não existe carga de retorno, para incluir o custo da volta, deve-se multiplicar a distância de ida por dois e procurar a linha em que está essa nova distância está. Anote a distância calculada nesse passo;</t>
  </si>
  <si>
    <t>3) Anote o valor do custo por Km/Eixo da linha em que está a distância que você calculou no passo anterior;</t>
  </si>
  <si>
    <t>4) Multiplique a quantidade de eixos da combinação de veículos e implementos utilizado na operação pelo custo Km/Eixo, encontrado no passo 3;</t>
  </si>
  <si>
    <t>5) Multiplique a distância anotada no passo 2 pelo valor encontrado no passo 4, para obter o valor mínimo da viagem.</t>
  </si>
  <si>
    <t>OBS: Os valores como pedágio, tributos (IR, INSS, ICMS, etc), bem como as despesas como seguro do veículo deverão ser consideradas caso a caso, pois dependem do perfil de cada transportador ou da operação de transporte.</t>
  </si>
  <si>
    <t>CARGA GERAL</t>
  </si>
  <si>
    <t>ANEXO II</t>
  </si>
  <si>
    <t>TABELAS DE FRETE</t>
  </si>
  <si>
    <t>Tabela de Preços Mínimos por KM e por Eixo - Carga Geral</t>
  </si>
  <si>
    <t>Até KM</t>
  </si>
  <si>
    <t>De KM</t>
  </si>
  <si>
    <t>Custo por Km/EixO</t>
  </si>
  <si>
    <t>DISTÂNCIA (KM)</t>
  </si>
  <si>
    <t>VALOR DO KM</t>
  </si>
  <si>
    <t>QUANTIDADE DE EIXOS</t>
  </si>
  <si>
    <t>VALOR DO KM TOTAL</t>
  </si>
  <si>
    <t>VALOR MÍNIMO PARA VIAGEM</t>
  </si>
  <si>
    <t>% LUCRO ESTIMADO</t>
  </si>
  <si>
    <t>VALOR DO LUCRO</t>
  </si>
  <si>
    <t>PEDÁGIOS</t>
  </si>
  <si>
    <t>TOTAL A RECEBER</t>
  </si>
  <si>
    <t>CALCULO DO FRETE</t>
  </si>
  <si>
    <t>POSSUI CARGA DE RETORNO?</t>
  </si>
  <si>
    <t>SIM</t>
  </si>
  <si>
    <t>NÃO</t>
  </si>
  <si>
    <t>Aqui coloquei a formula em conjunto confere</t>
  </si>
  <si>
    <t xml:space="preserve">Alterei aqui confere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</si>
</sst>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72938"/>
      <name val="Arial"/>
      <family val="2"/>
    </font>
    <font>
      <b/>
      <sz val="11"/>
      <color rgb="FF17293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9" fontId="0" fillId="0" borderId="0" xfId="0" applyNumberFormat="1"/>
    <xf numFmtId="0" fontId="4" fillId="2" borderId="0" xfId="0" applyFont="1" applyFill="1" applyAlignment="1">
      <alignment wrapText="1"/>
    </xf>
    <xf numFmtId="44" fontId="2" fillId="2" borderId="0" xfId="0" applyNumberFormat="1" applyFont="1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44" fontId="0" fillId="2" borderId="0" xfId="0" applyNumberFormat="1" applyFill="1"/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tabSelected="1" topLeftCell="A5" workbookViewId="0">
      <selection activeCell="H30" sqref="H30"/>
    </sheetView>
  </sheetViews>
  <sheetFormatPr defaultRowHeight="14.4" x14ac:dyDescent="0.3"/>
  <cols>
    <col min="1" max="1" width="120.109375" style="2" bestFit="1" customWidth="1"/>
    <col min="2" max="2" width="12.109375" bestFit="1" customWidth="1"/>
    <col min="3" max="3" width="0" hidden="1" customWidth="1"/>
  </cols>
  <sheetData>
    <row r="2" spans="1:5" x14ac:dyDescent="0.3">
      <c r="A2" s="2" t="s">
        <v>0</v>
      </c>
    </row>
    <row r="3" spans="1:5" ht="42" x14ac:dyDescent="0.3">
      <c r="A3" s="2" t="s">
        <v>1</v>
      </c>
    </row>
    <row r="4" spans="1:5" x14ac:dyDescent="0.3">
      <c r="A4" s="2" t="s">
        <v>2</v>
      </c>
    </row>
    <row r="5" spans="1:5" ht="28.2" x14ac:dyDescent="0.3">
      <c r="A5" s="2" t="s">
        <v>3</v>
      </c>
    </row>
    <row r="6" spans="1:5" x14ac:dyDescent="0.3">
      <c r="A6" s="1" t="s">
        <v>4</v>
      </c>
    </row>
    <row r="8" spans="1:5" ht="28.2" x14ac:dyDescent="0.3">
      <c r="A8" s="2" t="s">
        <v>5</v>
      </c>
    </row>
    <row r="11" spans="1:5" x14ac:dyDescent="0.3">
      <c r="A11" s="13" t="s">
        <v>22</v>
      </c>
      <c r="B11" s="13"/>
    </row>
    <row r="12" spans="1:5" x14ac:dyDescent="0.3">
      <c r="A12" s="2" t="s">
        <v>6</v>
      </c>
      <c r="B12" t="s">
        <v>7</v>
      </c>
      <c r="C12" t="s">
        <v>24</v>
      </c>
    </row>
    <row r="13" spans="1:5" x14ac:dyDescent="0.3">
      <c r="A13" s="2" t="s">
        <v>23</v>
      </c>
      <c r="B13" s="10" t="s">
        <v>24</v>
      </c>
      <c r="C13" t="s">
        <v>25</v>
      </c>
    </row>
    <row r="14" spans="1:5" x14ac:dyDescent="0.3">
      <c r="A14" s="2" t="s">
        <v>13</v>
      </c>
      <c r="B14" s="11">
        <v>550</v>
      </c>
    </row>
    <row r="15" spans="1:5" x14ac:dyDescent="0.3">
      <c r="A15" s="2" t="s">
        <v>14</v>
      </c>
      <c r="B15" s="3">
        <f>IF($B$13="SIM",VLOOKUP(B14,'ANEXO II'!A5:C35,3,TRUE),VLOOKUP(B14*2,'ANEXO II'!A5:C35,3,TRUE))</f>
        <v>0.98</v>
      </c>
      <c r="E15" t="s">
        <v>27</v>
      </c>
    </row>
    <row r="16" spans="1:5" x14ac:dyDescent="0.3">
      <c r="A16" s="2" t="s">
        <v>15</v>
      </c>
      <c r="B16">
        <v>3</v>
      </c>
    </row>
    <row r="17" spans="1:5" x14ac:dyDescent="0.3">
      <c r="A17" s="2" t="s">
        <v>16</v>
      </c>
      <c r="B17" s="3">
        <f>B16*B15</f>
        <v>2.94</v>
      </c>
    </row>
    <row r="18" spans="1:5" x14ac:dyDescent="0.3">
      <c r="A18" s="2" t="s">
        <v>17</v>
      </c>
      <c r="B18" s="12">
        <f>B17*(IF(B13="SIM",B14,B14*2))</f>
        <v>1617</v>
      </c>
      <c r="E18" t="s">
        <v>26</v>
      </c>
    </row>
    <row r="19" spans="1:5" x14ac:dyDescent="0.3">
      <c r="A19" s="2" t="s">
        <v>18</v>
      </c>
      <c r="B19" s="7">
        <v>0.1</v>
      </c>
    </row>
    <row r="20" spans="1:5" x14ac:dyDescent="0.3">
      <c r="A20" s="2" t="s">
        <v>19</v>
      </c>
      <c r="B20" s="6">
        <f>B18*B19</f>
        <v>161.70000000000002</v>
      </c>
    </row>
    <row r="21" spans="1:5" x14ac:dyDescent="0.3">
      <c r="A21" s="2" t="s">
        <v>20</v>
      </c>
    </row>
    <row r="22" spans="1:5" x14ac:dyDescent="0.3">
      <c r="A22" s="8" t="s">
        <v>21</v>
      </c>
      <c r="B22" s="9">
        <f>B18+B20+B21</f>
        <v>1778.7</v>
      </c>
    </row>
  </sheetData>
  <mergeCells count="1">
    <mergeCell ref="A11:B11"/>
  </mergeCells>
  <dataValidations count="1">
    <dataValidation type="list" allowBlank="1" showInputMessage="1" showErrorMessage="1" sqref="B13" xr:uid="{00000000-0002-0000-0000-000000000000}">
      <formula1>$C$12:$C$13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topLeftCell="A8" workbookViewId="0">
      <selection activeCell="C11" sqref="C11"/>
    </sheetView>
  </sheetViews>
  <sheetFormatPr defaultRowHeight="14.4" x14ac:dyDescent="0.3"/>
  <cols>
    <col min="1" max="1" width="20.33203125" customWidth="1"/>
    <col min="2" max="2" width="13.44140625" customWidth="1"/>
    <col min="3" max="3" width="17.88671875" style="3" bestFit="1" customWidth="1"/>
  </cols>
  <sheetData>
    <row r="1" spans="1:3" x14ac:dyDescent="0.3">
      <c r="A1" s="14" t="s">
        <v>7</v>
      </c>
      <c r="B1" s="14"/>
      <c r="C1" s="14"/>
    </row>
    <row r="2" spans="1:3" x14ac:dyDescent="0.3">
      <c r="A2" s="14" t="s">
        <v>8</v>
      </c>
      <c r="B2" s="14"/>
      <c r="C2" s="14"/>
    </row>
    <row r="3" spans="1:3" x14ac:dyDescent="0.3">
      <c r="A3" s="14" t="s">
        <v>9</v>
      </c>
      <c r="B3" s="14"/>
      <c r="C3" s="14"/>
    </row>
    <row r="5" spans="1:3" x14ac:dyDescent="0.3">
      <c r="A5" s="4" t="s">
        <v>11</v>
      </c>
      <c r="B5" s="4" t="s">
        <v>10</v>
      </c>
      <c r="C5" s="5" t="s">
        <v>12</v>
      </c>
    </row>
    <row r="6" spans="1:3" x14ac:dyDescent="0.3">
      <c r="A6">
        <v>1</v>
      </c>
      <c r="B6">
        <v>100</v>
      </c>
      <c r="C6" s="3">
        <v>2.1</v>
      </c>
    </row>
    <row r="7" spans="1:3" x14ac:dyDescent="0.3">
      <c r="A7">
        <v>101</v>
      </c>
      <c r="B7">
        <v>200</v>
      </c>
      <c r="C7" s="3">
        <v>1.28</v>
      </c>
    </row>
    <row r="8" spans="1:3" x14ac:dyDescent="0.3">
      <c r="A8">
        <v>201</v>
      </c>
      <c r="B8">
        <v>300</v>
      </c>
      <c r="C8" s="3">
        <v>1.1100000000000001</v>
      </c>
    </row>
    <row r="9" spans="1:3" x14ac:dyDescent="0.3">
      <c r="A9">
        <v>301</v>
      </c>
      <c r="B9">
        <v>400</v>
      </c>
      <c r="C9" s="3">
        <v>1.04</v>
      </c>
    </row>
    <row r="10" spans="1:3" x14ac:dyDescent="0.3">
      <c r="A10">
        <f>B9+1</f>
        <v>401</v>
      </c>
      <c r="B10">
        <f>A10+99</f>
        <v>500</v>
      </c>
      <c r="C10" s="3">
        <v>1</v>
      </c>
    </row>
    <row r="11" spans="1:3" x14ac:dyDescent="0.3">
      <c r="A11">
        <f>B10+1</f>
        <v>501</v>
      </c>
      <c r="B11">
        <f>A11+99</f>
        <v>600</v>
      </c>
      <c r="C11" s="3">
        <v>0.98</v>
      </c>
    </row>
    <row r="12" spans="1:3" x14ac:dyDescent="0.3">
      <c r="A12">
        <f t="shared" ref="A12:A35" si="0">B11+1</f>
        <v>601</v>
      </c>
      <c r="B12">
        <f t="shared" ref="B12:B35" si="1">A12+99</f>
        <v>700</v>
      </c>
      <c r="C12" s="3">
        <v>0.96</v>
      </c>
    </row>
    <row r="13" spans="1:3" x14ac:dyDescent="0.3">
      <c r="A13">
        <f t="shared" si="0"/>
        <v>701</v>
      </c>
      <c r="B13">
        <f t="shared" si="1"/>
        <v>800</v>
      </c>
      <c r="C13" s="3">
        <v>0.95</v>
      </c>
    </row>
    <row r="14" spans="1:3" x14ac:dyDescent="0.3">
      <c r="A14">
        <f t="shared" si="0"/>
        <v>801</v>
      </c>
      <c r="B14">
        <f t="shared" si="1"/>
        <v>900</v>
      </c>
      <c r="C14" s="3">
        <v>0.94</v>
      </c>
    </row>
    <row r="15" spans="1:3" x14ac:dyDescent="0.3">
      <c r="A15">
        <f t="shared" si="0"/>
        <v>901</v>
      </c>
      <c r="B15">
        <f t="shared" si="1"/>
        <v>1000</v>
      </c>
      <c r="C15" s="3">
        <v>0.93</v>
      </c>
    </row>
    <row r="16" spans="1:3" x14ac:dyDescent="0.3">
      <c r="A16">
        <f t="shared" si="0"/>
        <v>1001</v>
      </c>
      <c r="B16">
        <f t="shared" si="1"/>
        <v>1100</v>
      </c>
      <c r="C16" s="3">
        <v>0.92</v>
      </c>
    </row>
    <row r="17" spans="1:3" x14ac:dyDescent="0.3">
      <c r="A17">
        <f t="shared" si="0"/>
        <v>1101</v>
      </c>
      <c r="B17">
        <f t="shared" si="1"/>
        <v>1200</v>
      </c>
      <c r="C17" s="3">
        <v>0.92</v>
      </c>
    </row>
    <row r="18" spans="1:3" x14ac:dyDescent="0.3">
      <c r="A18">
        <f t="shared" si="0"/>
        <v>1201</v>
      </c>
      <c r="B18">
        <f t="shared" si="1"/>
        <v>1300</v>
      </c>
      <c r="C18" s="3">
        <v>0.91</v>
      </c>
    </row>
    <row r="19" spans="1:3" x14ac:dyDescent="0.3">
      <c r="A19">
        <f t="shared" si="0"/>
        <v>1301</v>
      </c>
      <c r="B19">
        <f t="shared" si="1"/>
        <v>1400</v>
      </c>
      <c r="C19" s="3">
        <v>0.91</v>
      </c>
    </row>
    <row r="20" spans="1:3" x14ac:dyDescent="0.3">
      <c r="A20">
        <f t="shared" si="0"/>
        <v>1401</v>
      </c>
      <c r="B20">
        <f t="shared" si="1"/>
        <v>1500</v>
      </c>
      <c r="C20" s="3">
        <v>0.91</v>
      </c>
    </row>
    <row r="21" spans="1:3" x14ac:dyDescent="0.3">
      <c r="A21">
        <f t="shared" si="0"/>
        <v>1501</v>
      </c>
      <c r="B21">
        <f t="shared" si="1"/>
        <v>1600</v>
      </c>
      <c r="C21" s="3">
        <v>0.9</v>
      </c>
    </row>
    <row r="22" spans="1:3" x14ac:dyDescent="0.3">
      <c r="A22">
        <f t="shared" si="0"/>
        <v>1601</v>
      </c>
      <c r="B22">
        <f t="shared" si="1"/>
        <v>1700</v>
      </c>
      <c r="C22" s="3">
        <v>0.9</v>
      </c>
    </row>
    <row r="23" spans="1:3" x14ac:dyDescent="0.3">
      <c r="A23">
        <f t="shared" si="0"/>
        <v>1701</v>
      </c>
      <c r="B23">
        <f t="shared" si="1"/>
        <v>1800</v>
      </c>
      <c r="C23" s="3">
        <v>0.9</v>
      </c>
    </row>
    <row r="24" spans="1:3" x14ac:dyDescent="0.3">
      <c r="A24">
        <f t="shared" si="0"/>
        <v>1801</v>
      </c>
      <c r="B24">
        <f t="shared" si="1"/>
        <v>1900</v>
      </c>
      <c r="C24" s="3">
        <v>0.9</v>
      </c>
    </row>
    <row r="25" spans="1:3" x14ac:dyDescent="0.3">
      <c r="A25">
        <f t="shared" si="0"/>
        <v>1901</v>
      </c>
      <c r="B25">
        <f t="shared" si="1"/>
        <v>2000</v>
      </c>
      <c r="C25" s="3">
        <v>0.89</v>
      </c>
    </row>
    <row r="26" spans="1:3" x14ac:dyDescent="0.3">
      <c r="A26">
        <f>B25+1</f>
        <v>2001</v>
      </c>
      <c r="B26">
        <f>A26+99</f>
        <v>2100</v>
      </c>
      <c r="C26" s="3">
        <v>0.89</v>
      </c>
    </row>
    <row r="27" spans="1:3" x14ac:dyDescent="0.3">
      <c r="A27">
        <f t="shared" si="0"/>
        <v>2101</v>
      </c>
      <c r="B27">
        <f t="shared" si="1"/>
        <v>2200</v>
      </c>
      <c r="C27" s="3">
        <v>0.89</v>
      </c>
    </row>
    <row r="28" spans="1:3" x14ac:dyDescent="0.3">
      <c r="A28">
        <f t="shared" si="0"/>
        <v>2201</v>
      </c>
      <c r="B28">
        <f t="shared" si="1"/>
        <v>2300</v>
      </c>
      <c r="C28" s="3">
        <v>0.89</v>
      </c>
    </row>
    <row r="29" spans="1:3" x14ac:dyDescent="0.3">
      <c r="A29">
        <f t="shared" si="0"/>
        <v>2301</v>
      </c>
      <c r="B29">
        <f t="shared" si="1"/>
        <v>2400</v>
      </c>
      <c r="C29" s="3">
        <v>0.89</v>
      </c>
    </row>
    <row r="30" spans="1:3" x14ac:dyDescent="0.3">
      <c r="A30">
        <f t="shared" si="0"/>
        <v>2401</v>
      </c>
      <c r="B30">
        <f t="shared" si="1"/>
        <v>2500</v>
      </c>
      <c r="C30" s="3">
        <v>0.89</v>
      </c>
    </row>
    <row r="31" spans="1:3" x14ac:dyDescent="0.3">
      <c r="A31">
        <f t="shared" si="0"/>
        <v>2501</v>
      </c>
      <c r="B31">
        <f t="shared" si="1"/>
        <v>2600</v>
      </c>
      <c r="C31" s="3">
        <v>0.89</v>
      </c>
    </row>
    <row r="32" spans="1:3" x14ac:dyDescent="0.3">
      <c r="A32">
        <f t="shared" si="0"/>
        <v>2601</v>
      </c>
      <c r="B32">
        <f t="shared" si="1"/>
        <v>2700</v>
      </c>
      <c r="C32" s="3">
        <v>0.89</v>
      </c>
    </row>
    <row r="33" spans="1:3" x14ac:dyDescent="0.3">
      <c r="A33">
        <f t="shared" si="0"/>
        <v>2701</v>
      </c>
      <c r="B33">
        <f t="shared" si="1"/>
        <v>2800</v>
      </c>
      <c r="C33" s="3">
        <v>0.89</v>
      </c>
    </row>
    <row r="34" spans="1:3" x14ac:dyDescent="0.3">
      <c r="A34">
        <f>B33+1</f>
        <v>2801</v>
      </c>
      <c r="B34">
        <f>A34+99</f>
        <v>2900</v>
      </c>
      <c r="C34" s="3">
        <v>0.88</v>
      </c>
    </row>
    <row r="35" spans="1:3" x14ac:dyDescent="0.3">
      <c r="A35">
        <f t="shared" si="0"/>
        <v>2901</v>
      </c>
      <c r="B35">
        <f t="shared" si="1"/>
        <v>3000</v>
      </c>
      <c r="C35" s="3">
        <v>0.88</v>
      </c>
    </row>
  </sheetData>
  <mergeCells count="3">
    <mergeCell ref="A3:C3"/>
    <mergeCell ref="A1:C1"/>
    <mergeCell ref="A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</dc:creator>
  <cp:lastModifiedBy>Decio Gassi</cp:lastModifiedBy>
  <dcterms:created xsi:type="dcterms:W3CDTF">2018-07-27T16:57:56Z</dcterms:created>
  <dcterms:modified xsi:type="dcterms:W3CDTF">2018-07-30T11:13:54Z</dcterms:modified>
</cp:coreProperties>
</file>