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Sergio\Downloads\"/>
    </mc:Choice>
  </mc:AlternateContent>
  <xr:revisionPtr revIDLastSave="0" documentId="13_ncr:1_{D6E55F3E-7C98-47E2-BA12-B07397C663F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I7" i="1"/>
  <c r="K15" i="1"/>
  <c r="J17" i="1"/>
  <c r="J16" i="1"/>
  <c r="K16" i="1" s="1"/>
  <c r="J15" i="1"/>
  <c r="J14" i="1"/>
  <c r="K14" i="1" s="1"/>
  <c r="J13" i="1"/>
  <c r="J12" i="1"/>
  <c r="J11" i="1"/>
  <c r="I17" i="1"/>
  <c r="I16" i="1"/>
  <c r="I15" i="1"/>
  <c r="K18" i="1"/>
  <c r="J7" i="1"/>
  <c r="K17" i="1" l="1"/>
  <c r="A8" i="1"/>
  <c r="A5" i="1"/>
  <c r="A6" i="1"/>
  <c r="A7" i="1"/>
  <c r="A9" i="1"/>
  <c r="A10" i="1"/>
  <c r="A11" i="1"/>
  <c r="A12" i="1"/>
  <c r="A13" i="1"/>
  <c r="A14" i="1"/>
  <c r="A15" i="1"/>
  <c r="A16" i="1"/>
  <c r="A17" i="1"/>
  <c r="I9" i="1" l="1"/>
  <c r="K9" i="1" s="1"/>
  <c r="I10" i="1"/>
  <c r="K10" i="1" s="1"/>
  <c r="K7" i="1"/>
  <c r="I13" i="1"/>
  <c r="K13" i="1" s="1"/>
  <c r="I8" i="1"/>
  <c r="K8" i="1" s="1"/>
  <c r="I12" i="1"/>
  <c r="K12" i="1" s="1"/>
  <c r="I11" i="1"/>
  <c r="K11" i="1" s="1"/>
  <c r="L8" i="1" l="1"/>
</calcChain>
</file>

<file path=xl/sharedStrings.xml><?xml version="1.0" encoding="utf-8"?>
<sst xmlns="http://schemas.openxmlformats.org/spreadsheetml/2006/main" count="63" uniqueCount="26">
  <si>
    <t>Venda</t>
  </si>
  <si>
    <t xml:space="preserve">R$ </t>
  </si>
  <si>
    <t xml:space="preserve">Data </t>
  </si>
  <si>
    <t>Bruto</t>
  </si>
  <si>
    <t>Comissão</t>
  </si>
  <si>
    <t>Credito</t>
  </si>
  <si>
    <t>Liquido</t>
  </si>
  <si>
    <t>Cielo</t>
  </si>
  <si>
    <t>PagSeguro</t>
  </si>
  <si>
    <t>Débito Visa</t>
  </si>
  <si>
    <t>Crédito Visa</t>
  </si>
  <si>
    <t>Stelo</t>
  </si>
  <si>
    <t>Crédito Master</t>
  </si>
  <si>
    <t>Verocard</t>
  </si>
  <si>
    <t xml:space="preserve">Comissão </t>
  </si>
  <si>
    <t>Tarifa doc</t>
  </si>
  <si>
    <t>Alelo</t>
  </si>
  <si>
    <t>Tarifa por venda</t>
  </si>
  <si>
    <t>Sodexo</t>
  </si>
  <si>
    <t>Quando efetuar a alteração da bandeira</t>
  </si>
  <si>
    <t>Escolher o tipo de credito ou debito</t>
  </si>
  <si>
    <t>a comissão ser calculada de acordo coma tabela ao lado</t>
  </si>
  <si>
    <t>Pagseguro</t>
  </si>
  <si>
    <t>taxas</t>
  </si>
  <si>
    <t>Voucher</t>
  </si>
  <si>
    <t>Voucher Alelo, sodexo, Verocard tem outras 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</si>
</sst>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[$-416]d\-mmm;@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9" fontId="4" fillId="5" borderId="0" applyBorder="0" applyProtection="0">
      <alignment horizontal="left" vertical="top" wrapText="1"/>
    </xf>
    <xf numFmtId="49" fontId="5" fillId="0" borderId="0" applyFill="0" applyBorder="0" applyProtection="0">
      <alignment horizontal="left" vertical="top" wrapText="1"/>
    </xf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/>
    <xf numFmtId="10" fontId="2" fillId="2" borderId="0" xfId="0" applyNumberFormat="1" applyFont="1" applyFill="1"/>
    <xf numFmtId="9" fontId="2" fillId="2" borderId="0" xfId="0" applyNumberFormat="1" applyFont="1" applyFill="1"/>
    <xf numFmtId="0" fontId="3" fillId="3" borderId="1" xfId="0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vertical="center" shrinkToFit="1"/>
    </xf>
    <xf numFmtId="49" fontId="3" fillId="3" borderId="3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vertical="top" shrinkToFit="1"/>
    </xf>
    <xf numFmtId="49" fontId="2" fillId="4" borderId="0" xfId="2" applyFont="1" applyFill="1" applyBorder="1">
      <alignment horizontal="left" vertical="top" wrapText="1"/>
    </xf>
    <xf numFmtId="49" fontId="2" fillId="4" borderId="0" xfId="3" applyFont="1" applyFill="1" applyBorder="1" applyAlignment="1">
      <alignment horizontal="center" wrapText="1"/>
    </xf>
    <xf numFmtId="44" fontId="2" fillId="4" borderId="0" xfId="1" applyFont="1" applyFill="1" applyBorder="1" applyAlignment="1">
      <alignment horizontal="left" vertical="top" wrapText="1"/>
    </xf>
    <xf numFmtId="165" fontId="2" fillId="4" borderId="0" xfId="1" applyNumberFormat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vertical="top" wrapText="1"/>
    </xf>
    <xf numFmtId="49" fontId="2" fillId="4" borderId="0" xfId="2" applyFont="1" applyFill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49" fontId="2" fillId="4" borderId="6" xfId="3" applyFont="1" applyFill="1" applyBorder="1" applyAlignment="1">
      <alignment horizontal="center" wrapText="1"/>
    </xf>
    <xf numFmtId="44" fontId="2" fillId="4" borderId="6" xfId="1" applyFont="1" applyFill="1" applyBorder="1" applyAlignment="1">
      <alignment vertical="top" wrapText="1"/>
    </xf>
    <xf numFmtId="49" fontId="2" fillId="4" borderId="6" xfId="2" applyFont="1" applyFill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44" fontId="2" fillId="4" borderId="0" xfId="1" applyFont="1" applyFill="1" applyBorder="1" applyAlignment="1">
      <alignment horizontal="left" vertical="top"/>
    </xf>
    <xf numFmtId="0" fontId="6" fillId="0" borderId="0" xfId="0" applyFont="1"/>
    <xf numFmtId="0" fontId="3" fillId="3" borderId="1" xfId="0" applyFont="1" applyFill="1" applyBorder="1" applyAlignment="1">
      <alignment horizontal="center" shrinkToFit="1"/>
    </xf>
    <xf numFmtId="16" fontId="3" fillId="3" borderId="1" xfId="0" applyNumberFormat="1" applyFont="1" applyFill="1" applyBorder="1" applyAlignment="1">
      <alignment horizontal="center" shrinkToFit="1"/>
    </xf>
    <xf numFmtId="44" fontId="2" fillId="4" borderId="0" xfId="1" applyFont="1" applyFill="1" applyBorder="1" applyAlignment="1">
      <alignment horizontal="center" vertical="top"/>
    </xf>
    <xf numFmtId="49" fontId="2" fillId="4" borderId="3" xfId="2" applyFont="1" applyFill="1" applyBorder="1">
      <alignment horizontal="left" vertical="top" wrapText="1"/>
    </xf>
    <xf numFmtId="49" fontId="2" fillId="4" borderId="3" xfId="2" applyFont="1" applyFill="1" applyBorder="1" applyAlignment="1">
      <alignment horizontal="right" wrapText="1"/>
    </xf>
    <xf numFmtId="166" fontId="2" fillId="4" borderId="0" xfId="1" applyNumberFormat="1" applyFont="1" applyFill="1" applyBorder="1" applyAlignment="1">
      <alignment horizontal="right" wrapText="1"/>
    </xf>
    <xf numFmtId="166" fontId="2" fillId="4" borderId="0" xfId="1" applyNumberFormat="1" applyFont="1" applyFill="1" applyBorder="1" applyAlignment="1">
      <alignment vertical="top" wrapText="1"/>
    </xf>
    <xf numFmtId="166" fontId="2" fillId="4" borderId="6" xfId="1" applyNumberFormat="1" applyFont="1" applyFill="1" applyBorder="1" applyAlignment="1">
      <alignment vertical="top" wrapText="1"/>
    </xf>
    <xf numFmtId="43" fontId="2" fillId="2" borderId="0" xfId="4" applyFont="1" applyFill="1"/>
  </cellXfs>
  <cellStyles count="5">
    <cellStyle name="Moeda" xfId="1" builtinId="4"/>
    <cellStyle name="Normal" xfId="0" builtinId="0"/>
    <cellStyle name="Vírgula" xfId="4" builtinId="3"/>
    <cellStyle name="WinCalendar_BlankCells_51" xfId="2" xr:uid="{00000000-0005-0000-0000-000002000000}"/>
    <cellStyle name="WinCalendar_BlankDates_5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95250</xdr:rowOff>
    </xdr:from>
    <xdr:to>
      <xdr:col>5</xdr:col>
      <xdr:colOff>314325</xdr:colOff>
      <xdr:row>5</xdr:row>
      <xdr:rowOff>171450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CA2FAE1E-2E11-49AE-9AD7-36C9EF0A8FD9}"/>
            </a:ext>
          </a:extLst>
        </xdr:cNvPr>
        <xdr:cNvCxnSpPr/>
      </xdr:nvCxnSpPr>
      <xdr:spPr>
        <a:xfrm>
          <a:off x="1533525" y="923925"/>
          <a:ext cx="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4</xdr:row>
      <xdr:rowOff>123825</xdr:rowOff>
    </xdr:from>
    <xdr:to>
      <xdr:col>13</xdr:col>
      <xdr:colOff>85725</xdr:colOff>
      <xdr:row>4</xdr:row>
      <xdr:rowOff>142875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582E5203-39D9-46B7-B28F-700DCCE7DC9E}"/>
            </a:ext>
          </a:extLst>
        </xdr:cNvPr>
        <xdr:cNvCxnSpPr/>
      </xdr:nvCxnSpPr>
      <xdr:spPr>
        <a:xfrm>
          <a:off x="1514475" y="952500"/>
          <a:ext cx="43243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5</xdr:row>
      <xdr:rowOff>28575</xdr:rowOff>
    </xdr:from>
    <xdr:to>
      <xdr:col>6</xdr:col>
      <xdr:colOff>457200</xdr:colOff>
      <xdr:row>6</xdr:row>
      <xdr:rowOff>57150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C060F45C-3A4E-4336-9755-27CCE8820028}"/>
            </a:ext>
          </a:extLst>
        </xdr:cNvPr>
        <xdr:cNvCxnSpPr/>
      </xdr:nvCxnSpPr>
      <xdr:spPr>
        <a:xfrm flipH="1">
          <a:off x="2190750" y="1047750"/>
          <a:ext cx="142875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5</xdr:row>
      <xdr:rowOff>19050</xdr:rowOff>
    </xdr:from>
    <xdr:to>
      <xdr:col>13</xdr:col>
      <xdr:colOff>47625</xdr:colOff>
      <xdr:row>6</xdr:row>
      <xdr:rowOff>76200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DD6F7039-405F-4ED6-989F-46AB24504045}"/>
            </a:ext>
          </a:extLst>
        </xdr:cNvPr>
        <xdr:cNvCxnSpPr/>
      </xdr:nvCxnSpPr>
      <xdr:spPr>
        <a:xfrm>
          <a:off x="2333625" y="1038225"/>
          <a:ext cx="346710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361951</xdr:colOff>
      <xdr:row>6</xdr:row>
      <xdr:rowOff>123826</xdr:rowOff>
    </xdr:from>
    <xdr:to>
      <xdr:col>13</xdr:col>
      <xdr:colOff>47625</xdr:colOff>
      <xdr:row>8</xdr:row>
      <xdr:rowOff>152400</xdr:rowOff>
    </xdr:to>
    <xdr:cxnSp macro="">
      <xdr:nvCxnSpPr>
        <xdr:cNvPr id="14" name="Conector de Seta Reta 13">
          <a:extLst>
            <a:ext uri="{FF2B5EF4-FFF2-40B4-BE49-F238E27FC236}">
              <a16:creationId xmlns:a16="http://schemas.microsoft.com/office/drawing/2014/main" id="{2EEB0955-4FB5-40AD-AD9B-8A4723989FB9}"/>
            </a:ext>
          </a:extLst>
        </xdr:cNvPr>
        <xdr:cNvCxnSpPr/>
      </xdr:nvCxnSpPr>
      <xdr:spPr>
        <a:xfrm flipH="1" flipV="1">
          <a:off x="6038851" y="1333501"/>
          <a:ext cx="2733674" cy="4095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4" workbookViewId="0">
      <selection activeCell="G23" sqref="G23"/>
    </sheetView>
  </sheetViews>
  <sheetFormatPr defaultRowHeight="15" x14ac:dyDescent="0.25"/>
  <cols>
    <col min="1" max="1" width="15.85546875" customWidth="1"/>
    <col min="2" max="2" width="11.28515625" customWidth="1"/>
    <col min="3" max="3" width="14.28515625" customWidth="1"/>
    <col min="6" max="6" width="9.85546875" bestFit="1" customWidth="1"/>
    <col min="7" max="7" width="12.42578125" bestFit="1" customWidth="1"/>
  </cols>
  <sheetData>
    <row r="1" spans="1:14" ht="16.5" thickTop="1" thickBot="1" x14ac:dyDescent="0.3">
      <c r="C1" s="1"/>
      <c r="D1" s="2"/>
      <c r="E1" s="2"/>
      <c r="F1" s="6"/>
      <c r="G1" s="7"/>
      <c r="H1" s="7"/>
      <c r="I1" s="7"/>
      <c r="J1" s="7"/>
      <c r="K1" s="7"/>
      <c r="L1" s="7"/>
    </row>
    <row r="2" spans="1:14" ht="16.5" thickTop="1" thickBot="1" x14ac:dyDescent="0.3">
      <c r="C2" s="1"/>
      <c r="D2" s="2"/>
      <c r="E2" s="2"/>
      <c r="F2" s="23" t="s">
        <v>0</v>
      </c>
      <c r="G2" s="23"/>
      <c r="H2" s="5" t="s">
        <v>1</v>
      </c>
      <c r="I2" s="5" t="s">
        <v>1</v>
      </c>
      <c r="J2" s="5" t="s">
        <v>1</v>
      </c>
      <c r="K2" s="5" t="s">
        <v>1</v>
      </c>
      <c r="L2" s="5" t="s">
        <v>2</v>
      </c>
    </row>
    <row r="3" spans="1:14" ht="16.5" thickTop="1" thickBot="1" x14ac:dyDescent="0.3">
      <c r="C3" s="1"/>
      <c r="D3" s="2"/>
      <c r="E3" s="2"/>
      <c r="F3" s="24">
        <v>43982</v>
      </c>
      <c r="G3" s="24"/>
      <c r="H3" s="5" t="s">
        <v>3</v>
      </c>
      <c r="I3" s="5" t="s">
        <v>4</v>
      </c>
      <c r="J3" s="5" t="s">
        <v>23</v>
      </c>
      <c r="K3" s="5" t="s">
        <v>6</v>
      </c>
      <c r="L3" s="5" t="s">
        <v>5</v>
      </c>
    </row>
    <row r="4" spans="1:14" ht="15.75" thickTop="1" x14ac:dyDescent="0.25">
      <c r="A4" s="22" t="str">
        <f>B4&amp;C4</f>
        <v>PagseguroDébito Visa</v>
      </c>
      <c r="B4" s="1" t="s">
        <v>22</v>
      </c>
      <c r="C4" s="1" t="s">
        <v>9</v>
      </c>
      <c r="D4" s="3">
        <v>2.3900000000000001E-2</v>
      </c>
      <c r="E4" s="2"/>
      <c r="F4" s="8"/>
      <c r="G4" s="9"/>
      <c r="H4" s="10"/>
      <c r="I4" s="10"/>
      <c r="J4" s="10"/>
      <c r="K4" s="27"/>
      <c r="L4" s="26"/>
    </row>
    <row r="5" spans="1:14" x14ac:dyDescent="0.25">
      <c r="A5" s="22" t="str">
        <f t="shared" ref="A5:A8" si="0">B5&amp;C5</f>
        <v>PagseguroCrédito Visa</v>
      </c>
      <c r="B5" s="1" t="s">
        <v>22</v>
      </c>
      <c r="C5" s="1" t="s">
        <v>10</v>
      </c>
      <c r="D5" s="3">
        <v>3.1899999999999998E-2</v>
      </c>
      <c r="E5" s="3"/>
      <c r="F5" s="8"/>
      <c r="G5" s="11"/>
      <c r="H5" s="12"/>
      <c r="I5" s="12"/>
      <c r="J5" s="12"/>
      <c r="K5" s="28"/>
      <c r="L5" s="13"/>
      <c r="N5" t="s">
        <v>19</v>
      </c>
    </row>
    <row r="6" spans="1:14" x14ac:dyDescent="0.25">
      <c r="A6" s="22" t="str">
        <f t="shared" si="0"/>
        <v>CieloDébito Visa</v>
      </c>
      <c r="B6" s="1" t="s">
        <v>7</v>
      </c>
      <c r="C6" s="1" t="s">
        <v>9</v>
      </c>
      <c r="D6" s="3">
        <v>1.9900000000000001E-2</v>
      </c>
      <c r="E6" s="3"/>
      <c r="F6" s="8"/>
      <c r="G6" s="11"/>
      <c r="H6" s="12"/>
      <c r="I6" s="12"/>
      <c r="J6" s="12"/>
      <c r="K6" s="28"/>
      <c r="L6" s="10"/>
    </row>
    <row r="7" spans="1:14" x14ac:dyDescent="0.25">
      <c r="A7" s="22" t="str">
        <f t="shared" si="0"/>
        <v>CieloCrédito Visa</v>
      </c>
      <c r="B7" s="1" t="s">
        <v>7</v>
      </c>
      <c r="C7" s="1" t="s">
        <v>10</v>
      </c>
      <c r="D7" s="3">
        <v>4.99E-2</v>
      </c>
      <c r="E7" s="2"/>
      <c r="F7" s="20" t="s">
        <v>7</v>
      </c>
      <c r="G7" s="11" t="s">
        <v>12</v>
      </c>
      <c r="H7" s="12">
        <v>10</v>
      </c>
      <c r="I7" s="25">
        <f>IF(F7="","",VLOOKUP(CONCATENATE(F7,G7),$A$4:$D$17,4,0))*H7</f>
        <v>0.499</v>
      </c>
      <c r="J7" s="21">
        <f>+D14+D15</f>
        <v>1.55</v>
      </c>
      <c r="K7" s="28">
        <f>+H7-I7-J7</f>
        <v>7.9509999999999996</v>
      </c>
      <c r="L7" s="13">
        <v>43983</v>
      </c>
      <c r="N7" t="s">
        <v>20</v>
      </c>
    </row>
    <row r="8" spans="1:14" x14ac:dyDescent="0.25">
      <c r="A8" s="22" t="str">
        <f t="shared" si="0"/>
        <v>CieloCrédito Master</v>
      </c>
      <c r="B8" s="1" t="s">
        <v>7</v>
      </c>
      <c r="C8" s="1" t="s">
        <v>12</v>
      </c>
      <c r="D8" s="3">
        <v>4.99E-2</v>
      </c>
      <c r="E8" s="3"/>
      <c r="F8" s="8" t="s">
        <v>8</v>
      </c>
      <c r="G8" s="11" t="s">
        <v>10</v>
      </c>
      <c r="H8" s="12">
        <v>10</v>
      </c>
      <c r="I8" s="21">
        <f t="shared" ref="I7:I13" si="1">IF(F8="","",VLOOKUP(CONCATENATE(F8,G8),$A$4:$D$17,4,0))*H8</f>
        <v>0.31899999999999995</v>
      </c>
      <c r="J8" s="21"/>
      <c r="K8" s="28">
        <f t="shared" ref="K8:K18" si="2">+H8-I8-J8</f>
        <v>9.6810000000000009</v>
      </c>
      <c r="L8" s="13">
        <f>F3+30</f>
        <v>44012</v>
      </c>
    </row>
    <row r="9" spans="1:14" x14ac:dyDescent="0.25">
      <c r="A9" s="22" t="str">
        <f t="shared" ref="A9:A17" si="3">B9&amp;C9</f>
        <v>SteloDébito Visa</v>
      </c>
      <c r="B9" s="1" t="s">
        <v>11</v>
      </c>
      <c r="C9" s="1" t="s">
        <v>9</v>
      </c>
      <c r="D9" s="3">
        <v>1.8800000000000001E-2</v>
      </c>
      <c r="E9" s="3"/>
      <c r="F9" s="8" t="s">
        <v>7</v>
      </c>
      <c r="G9" s="11" t="s">
        <v>9</v>
      </c>
      <c r="H9" s="12">
        <v>10</v>
      </c>
      <c r="I9" s="21">
        <f t="shared" si="1"/>
        <v>0.19900000000000001</v>
      </c>
      <c r="J9" s="21"/>
      <c r="K9" s="28">
        <f t="shared" si="2"/>
        <v>9.8010000000000002</v>
      </c>
      <c r="L9" s="10"/>
      <c r="N9" t="s">
        <v>21</v>
      </c>
    </row>
    <row r="10" spans="1:14" x14ac:dyDescent="0.25">
      <c r="A10" s="22" t="str">
        <f t="shared" si="3"/>
        <v>SteloCrédito Visa</v>
      </c>
      <c r="B10" s="1" t="s">
        <v>11</v>
      </c>
      <c r="C10" s="1" t="s">
        <v>10</v>
      </c>
      <c r="D10" s="3">
        <v>4.7500000000000001E-2</v>
      </c>
      <c r="E10" s="2"/>
      <c r="F10" s="8" t="s">
        <v>7</v>
      </c>
      <c r="G10" s="11" t="s">
        <v>10</v>
      </c>
      <c r="H10" s="12">
        <v>10</v>
      </c>
      <c r="I10" s="21">
        <f t="shared" si="1"/>
        <v>0.499</v>
      </c>
      <c r="J10" s="21"/>
      <c r="K10" s="28">
        <f t="shared" si="2"/>
        <v>9.5009999999999994</v>
      </c>
      <c r="L10" s="13">
        <v>43983</v>
      </c>
    </row>
    <row r="11" spans="1:14" x14ac:dyDescent="0.25">
      <c r="A11" s="22" t="str">
        <f t="shared" si="3"/>
        <v xml:space="preserve">VerocardComissão </v>
      </c>
      <c r="B11" s="1" t="s">
        <v>13</v>
      </c>
      <c r="C11" s="1" t="s">
        <v>14</v>
      </c>
      <c r="D11" s="4">
        <v>7.0000000000000007E-2</v>
      </c>
      <c r="E11" s="3"/>
      <c r="F11" s="8" t="s">
        <v>7</v>
      </c>
      <c r="G11" s="11" t="s">
        <v>12</v>
      </c>
      <c r="H11" s="12">
        <v>10</v>
      </c>
      <c r="I11" s="21">
        <f t="shared" si="1"/>
        <v>0.499</v>
      </c>
      <c r="J11" s="21">
        <f t="shared" ref="J8:J17" si="4">+D18+D19</f>
        <v>0</v>
      </c>
      <c r="K11" s="28">
        <f t="shared" si="2"/>
        <v>9.5009999999999994</v>
      </c>
      <c r="L11" s="13">
        <v>43984</v>
      </c>
      <c r="N11" t="s">
        <v>25</v>
      </c>
    </row>
    <row r="12" spans="1:14" x14ac:dyDescent="0.25">
      <c r="A12" s="22" t="str">
        <f t="shared" si="3"/>
        <v>VerocardTarifa doc</v>
      </c>
      <c r="B12" s="1" t="s">
        <v>13</v>
      </c>
      <c r="C12" s="1" t="s">
        <v>15</v>
      </c>
      <c r="D12" s="2">
        <v>4.9000000000000004</v>
      </c>
      <c r="E12" s="2"/>
      <c r="F12" s="8" t="s">
        <v>11</v>
      </c>
      <c r="G12" s="11" t="s">
        <v>9</v>
      </c>
      <c r="H12" s="12">
        <v>10</v>
      </c>
      <c r="I12" s="21">
        <f t="shared" si="1"/>
        <v>0.188</v>
      </c>
      <c r="J12" s="21">
        <f t="shared" si="4"/>
        <v>0</v>
      </c>
      <c r="K12" s="28">
        <f t="shared" si="2"/>
        <v>9.8119999999999994</v>
      </c>
      <c r="L12" s="13">
        <v>43983</v>
      </c>
    </row>
    <row r="13" spans="1:14" x14ac:dyDescent="0.25">
      <c r="A13" s="22" t="str">
        <f t="shared" si="3"/>
        <v xml:space="preserve">AleloComissão </v>
      </c>
      <c r="B13" s="1" t="s">
        <v>16</v>
      </c>
      <c r="C13" s="1" t="s">
        <v>14</v>
      </c>
      <c r="D13" s="3">
        <v>6.9000000000000006E-2</v>
      </c>
      <c r="E13" s="4"/>
      <c r="F13" s="8" t="s">
        <v>11</v>
      </c>
      <c r="G13" s="11" t="s">
        <v>10</v>
      </c>
      <c r="H13" s="12">
        <v>10</v>
      </c>
      <c r="I13" s="21">
        <f t="shared" si="1"/>
        <v>0.47499999999999998</v>
      </c>
      <c r="J13" s="21">
        <f t="shared" si="4"/>
        <v>0</v>
      </c>
      <c r="K13" s="28">
        <f t="shared" si="2"/>
        <v>9.5250000000000004</v>
      </c>
      <c r="L13" s="13">
        <v>43984</v>
      </c>
    </row>
    <row r="14" spans="1:14" x14ac:dyDescent="0.25">
      <c r="A14" s="22" t="str">
        <f t="shared" si="3"/>
        <v>AleloTarifa doc</v>
      </c>
      <c r="B14" s="1" t="s">
        <v>16</v>
      </c>
      <c r="C14" s="1" t="s">
        <v>15</v>
      </c>
      <c r="D14" s="31">
        <v>1</v>
      </c>
      <c r="E14" s="2"/>
      <c r="F14" s="8"/>
      <c r="G14" s="11"/>
      <c r="H14" s="12"/>
      <c r="I14" s="21"/>
      <c r="J14" s="21">
        <f t="shared" si="4"/>
        <v>0</v>
      </c>
      <c r="K14" s="28">
        <f t="shared" si="2"/>
        <v>0</v>
      </c>
      <c r="L14" s="13"/>
    </row>
    <row r="15" spans="1:14" x14ac:dyDescent="0.25">
      <c r="A15" s="22" t="str">
        <f t="shared" si="3"/>
        <v>AleloTarifa por venda</v>
      </c>
      <c r="B15" s="1" t="s">
        <v>16</v>
      </c>
      <c r="C15" s="1" t="s">
        <v>17</v>
      </c>
      <c r="D15" s="2">
        <v>0.55000000000000004</v>
      </c>
      <c r="E15" s="3"/>
      <c r="F15" s="8" t="s">
        <v>16</v>
      </c>
      <c r="G15" s="11" t="s">
        <v>24</v>
      </c>
      <c r="H15" s="12">
        <v>10</v>
      </c>
      <c r="I15" s="21" t="e">
        <f t="shared" ref="I15:I17" si="5">IF(F15="","",VLOOKUP(CONCATENATE(F15,G15),$A$4:$D$17,4,0))*H15</f>
        <v>#N/A</v>
      </c>
      <c r="J15" s="21">
        <f>+D15+D14</f>
        <v>1.55</v>
      </c>
      <c r="K15" s="28" t="e">
        <f>+H15-I15-J15</f>
        <v>#N/A</v>
      </c>
      <c r="L15" s="15"/>
    </row>
    <row r="16" spans="1:14" x14ac:dyDescent="0.25">
      <c r="A16" s="22" t="str">
        <f t="shared" si="3"/>
        <v xml:space="preserve">SodexoComissão </v>
      </c>
      <c r="B16" s="1" t="s">
        <v>18</v>
      </c>
      <c r="C16" s="1" t="s">
        <v>14</v>
      </c>
      <c r="D16" s="3">
        <v>6.9000000000000006E-2</v>
      </c>
      <c r="E16" s="2"/>
      <c r="F16" s="8" t="s">
        <v>18</v>
      </c>
      <c r="G16" s="11" t="s">
        <v>24</v>
      </c>
      <c r="H16" s="12">
        <v>10</v>
      </c>
      <c r="I16" s="21" t="e">
        <f t="shared" si="5"/>
        <v>#N/A</v>
      </c>
      <c r="J16" s="21">
        <f>+D17</f>
        <v>2</v>
      </c>
      <c r="K16" s="28" t="e">
        <f t="shared" si="2"/>
        <v>#N/A</v>
      </c>
      <c r="L16" s="13"/>
    </row>
    <row r="17" spans="1:12" x14ac:dyDescent="0.25">
      <c r="A17" s="22" t="str">
        <f t="shared" si="3"/>
        <v>SodexoTarifa doc</v>
      </c>
      <c r="B17" s="1" t="s">
        <v>18</v>
      </c>
      <c r="C17" s="1" t="s">
        <v>15</v>
      </c>
      <c r="D17" s="31">
        <v>2</v>
      </c>
      <c r="E17" s="2"/>
      <c r="F17" s="8" t="s">
        <v>13</v>
      </c>
      <c r="G17" s="11" t="s">
        <v>24</v>
      </c>
      <c r="H17" s="12">
        <v>10</v>
      </c>
      <c r="I17" s="21" t="e">
        <f t="shared" si="5"/>
        <v>#N/A</v>
      </c>
      <c r="J17" s="21">
        <f>+D12</f>
        <v>4.9000000000000004</v>
      </c>
      <c r="K17" s="28" t="e">
        <f t="shared" si="2"/>
        <v>#N/A</v>
      </c>
      <c r="L17" s="13"/>
    </row>
    <row r="18" spans="1:12" x14ac:dyDescent="0.25">
      <c r="E18" s="2"/>
      <c r="F18" s="8"/>
      <c r="G18" s="11"/>
      <c r="H18" s="12"/>
      <c r="I18" s="21"/>
      <c r="J18" s="21"/>
      <c r="K18" s="28">
        <f t="shared" si="2"/>
        <v>0</v>
      </c>
      <c r="L18" s="13"/>
    </row>
    <row r="19" spans="1:12" x14ac:dyDescent="0.25">
      <c r="E19" s="3"/>
      <c r="F19" s="8"/>
      <c r="G19" s="11"/>
      <c r="H19" s="14"/>
      <c r="I19" s="14"/>
      <c r="J19" s="14"/>
      <c r="K19" s="29"/>
      <c r="L19" s="15"/>
    </row>
    <row r="20" spans="1:12" ht="15.75" thickBot="1" x14ac:dyDescent="0.3">
      <c r="E20" s="2"/>
      <c r="F20" s="16"/>
      <c r="G20" s="17"/>
      <c r="H20" s="18"/>
      <c r="I20" s="18"/>
      <c r="J20" s="18"/>
      <c r="K20" s="30"/>
      <c r="L20" s="19"/>
    </row>
    <row r="21" spans="1:12" ht="15.75" thickTop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mergeCells count="2">
    <mergeCell ref="F2:G2"/>
    <mergeCell ref="F3:G3"/>
  </mergeCells>
  <dataValidations count="2">
    <dataValidation type="list" allowBlank="1" showInputMessage="1" showErrorMessage="1" sqref="F4:F20" xr:uid="{00000000-0002-0000-0000-000000000000}">
      <formula1>"Stelo, PagSeguro, Cielo, Sodexo, Alelo, VR, Verocard,Ticket,Dinheiro"</formula1>
    </dataValidation>
    <dataValidation type="list" allowBlank="1" showInputMessage="1" showErrorMessage="1" sqref="G5:G20" xr:uid="{00000000-0002-0000-0000-000001000000}">
      <formula1>"Crédito Visa,Débito Visa,Voucher,Crédito Master,Débito Master, Crédito Elo,Débito Elo,"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Ana_Sergio</dc:creator>
  <cp:lastModifiedBy>Ana_Sergio</cp:lastModifiedBy>
  <dcterms:created xsi:type="dcterms:W3CDTF">2020-06-01T01:14:12Z</dcterms:created>
  <dcterms:modified xsi:type="dcterms:W3CDTF">2020-06-02T15:28:51Z</dcterms:modified>
</cp:coreProperties>
</file>