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raujo\Desktop\PLANILHA GERAL PROJETOS\PROJETO RAIMUNDO\"/>
    </mc:Choice>
  </mc:AlternateContent>
  <xr:revisionPtr revIDLastSave="0" documentId="8_{87FC83FE-A864-40B2-A224-58C6C2C7AFB0}" xr6:coauthVersionLast="45" xr6:coauthVersionMax="45" xr10:uidLastSave="{00000000-0000-0000-0000-000000000000}"/>
  <bookViews>
    <workbookView xWindow="20370" yWindow="-120" windowWidth="29040" windowHeight="15840" xr2:uid="{78F0DE34-DC15-4C23-B484-7AA0F195C62B}"/>
  </bookViews>
  <sheets>
    <sheet name="Gestão de controle Marítimo" sheetId="1" r:id="rId1"/>
  </sheets>
  <definedNames>
    <definedName name="_xlnm.Print_Area" localSheetId="0">'Gestão de controle Marítimo'!$A$1:$W$29</definedName>
    <definedName name="SegmentaçãodeDados_Mês_atracação1">#N/A</definedName>
    <definedName name="SegmentaçãodeDados_N_°BL">#N/A</definedName>
    <definedName name="SegmentaçãodeDados_Nome_do_Navio11">#N/A</definedName>
    <definedName name="SegmentaçãodeDados_Operador_Portuário11">#N/A</definedName>
    <definedName name="SegmentaçãodeDados_Produto11">#N/A</definedName>
    <definedName name="SegmentaçãodeDados_Semana_da_liberaçao1">#N/A</definedName>
    <definedName name="SegmentaçãodeDados_STATUS_LIBERAÇÃO">#N/A</definedName>
    <definedName name="SegmentaçãodeDados_Terminal11">#N/A</definedName>
  </definedNames>
  <calcPr calcId="18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65" i="1"/>
  <c r="D64" i="1"/>
  <c r="D63" i="1"/>
  <c r="D62" i="1"/>
  <c r="D61" i="1"/>
  <c r="D60" i="1"/>
  <c r="D58" i="1"/>
  <c r="D57" i="1"/>
  <c r="D56" i="1"/>
  <c r="D54" i="1"/>
  <c r="D53" i="1"/>
  <c r="D52" i="1"/>
  <c r="D50" i="1"/>
  <c r="D49" i="1"/>
  <c r="D48" i="1"/>
  <c r="D45" i="1"/>
  <c r="D43" i="1"/>
  <c r="D41" i="1"/>
  <c r="D39" i="1"/>
  <c r="D37" i="1"/>
  <c r="W12" i="1"/>
  <c r="X12" i="1" s="1"/>
  <c r="M12" i="1"/>
  <c r="L12" i="1"/>
  <c r="H12" i="1"/>
  <c r="F3" i="1"/>
  <c r="D47" i="1" l="1"/>
  <c r="D51" i="1"/>
  <c r="D55" i="1"/>
  <c r="D59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8" i="1"/>
  <c r="D40" i="1"/>
  <c r="D42" i="1"/>
  <c r="D44" i="1"/>
  <c r="D46" i="1"/>
  <c r="C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Raimundo Araujo</author>
  </authors>
  <commentList>
    <comment ref="AT13" authorId="0" shapeId="0" xr:uid="{E08808BA-4E28-49ED-9789-1DB75B97DDB8}">
      <text>
        <r>
          <rPr>
            <b/>
            <sz val="9"/>
            <color indexed="81"/>
            <rFont val="Segoe UI"/>
            <family val="2"/>
          </rPr>
          <t>Registro Soda Caustica:</t>
        </r>
        <r>
          <rPr>
            <sz val="9"/>
            <color indexed="81"/>
            <rFont val="Segoe UI"/>
            <family val="2"/>
          </rPr>
          <t xml:space="preserve">
O peso soda caustica será considerado a quant.Mov (kg) Sol</t>
        </r>
      </text>
    </comment>
  </commentList>
</comments>
</file>

<file path=xl/sharedStrings.xml><?xml version="1.0" encoding="utf-8"?>
<sst xmlns="http://schemas.openxmlformats.org/spreadsheetml/2006/main" count="470" uniqueCount="145">
  <si>
    <t>Relatório geral de movimentação marítima</t>
  </si>
  <si>
    <t>Relatório e solicitação</t>
  </si>
  <si>
    <r>
      <t xml:space="preserve">Antes descarga - </t>
    </r>
    <r>
      <rPr>
        <sz val="12"/>
        <color rgb="FF58595B"/>
        <rFont val="Century Gothic"/>
        <family val="2"/>
      </rPr>
      <t>documentação recebida (Despachante)</t>
    </r>
  </si>
  <si>
    <t>Pré - descarga Registro Siscomex Carga</t>
  </si>
  <si>
    <t>Informações gerais declaração de importação</t>
  </si>
  <si>
    <t>Procedimento pós - descarga</t>
  </si>
  <si>
    <t>Documentação liberação carga</t>
  </si>
  <si>
    <t>alerta</t>
  </si>
  <si>
    <t>Sinal</t>
  </si>
  <si>
    <t>DETALHES DO DOSSIÊ
 (ARQUIVO ANEXO)</t>
  </si>
  <si>
    <t>STATUS LIBERAÇÃO</t>
  </si>
  <si>
    <t>TERMINAL</t>
  </si>
  <si>
    <t>OPERADOR PORTUÁRIO</t>
  </si>
  <si>
    <t>NOME DO NAVIO</t>
  </si>
  <si>
    <t>PRODUTO</t>
  </si>
  <si>
    <t>N° DECLARAÇÃO DE IMPORTAÇÃO</t>
  </si>
  <si>
    <t>VOLUME</t>
  </si>
  <si>
    <t>PESO</t>
  </si>
  <si>
    <t>IMPORTADOR</t>
  </si>
  <si>
    <t>CNPJ</t>
  </si>
  <si>
    <t>UF</t>
  </si>
  <si>
    <t>ADQUIRENTE
CONSIGNEE</t>
  </si>
  <si>
    <t>CNPJ ADQUIRENTE</t>
  </si>
  <si>
    <t>UF (AD)</t>
  </si>
  <si>
    <t>DISTRUIÇÃO</t>
  </si>
  <si>
    <t>N °BL</t>
  </si>
  <si>
    <t>MODALIDADE DESPACHO</t>
  </si>
  <si>
    <t>Berço</t>
  </si>
  <si>
    <t>N°CRD</t>
  </si>
  <si>
    <t>SOLICITADO CONFIRMAÇÃO CLIENTE?</t>
  </si>
  <si>
    <t>DECLARAÇÃO IMPORTAÇÃO</t>
  </si>
  <si>
    <t>CDDG</t>
  </si>
  <si>
    <t>BL ORIGINAL  DRAFT</t>
  </si>
  <si>
    <t>N° CE MERCANTE</t>
  </si>
  <si>
    <t>OUTROS</t>
  </si>
  <si>
    <t>INICIO OPERAÇÃO</t>
  </si>
  <si>
    <t xml:space="preserve">FIM OPERAÇÃO </t>
  </si>
  <si>
    <t>DIAS</t>
  </si>
  <si>
    <t>PRAZO LIMITE 72h</t>
  </si>
  <si>
    <t xml:space="preserve">DATA DI </t>
  </si>
  <si>
    <t>REPRESENTANTE LEGAL</t>
  </si>
  <si>
    <t>CPF</t>
  </si>
  <si>
    <t>DESPACHANTE</t>
  </si>
  <si>
    <t>COLABORADOR GRANEL</t>
  </si>
  <si>
    <t>N°MANIFESTO</t>
  </si>
  <si>
    <t>N°ESCALA</t>
  </si>
  <si>
    <t>IMO</t>
  </si>
  <si>
    <t>N° VIAGEM</t>
  </si>
  <si>
    <t>DATA PRESENÇA DE CARGA</t>
  </si>
  <si>
    <t>DATA BOLETIM DESCARGA</t>
  </si>
  <si>
    <t>DATA DOSSIÊ</t>
  </si>
  <si>
    <t>DATA GLME</t>
  </si>
  <si>
    <t>N°GLME</t>
  </si>
  <si>
    <t xml:space="preserve">GERADO AUTENTICAÇÃO GLME? </t>
  </si>
  <si>
    <t>ENTREGA DI SEFAZ -MA PROTOCOLO DLMI</t>
  </si>
  <si>
    <t>GERADO AUTENTICAÇÃO DLMI?</t>
  </si>
  <si>
    <t xml:space="preserve">DATA DARE </t>
  </si>
  <si>
    <t>N°DARE</t>
  </si>
  <si>
    <t>DATA ENTREGA DI SISCOMEX CARGA</t>
  </si>
  <si>
    <r>
      <t xml:space="preserve">PRAZO </t>
    </r>
    <r>
      <rPr>
        <sz val="8"/>
        <color theme="0"/>
        <rFont val="Calibri"/>
        <family val="2"/>
        <scheme val="minor"/>
      </rPr>
      <t xml:space="preserve">
</t>
    </r>
    <r>
      <rPr>
        <sz val="9"/>
        <color theme="0"/>
        <rFont val="Calibri"/>
        <family val="2"/>
        <scheme val="minor"/>
      </rPr>
      <t xml:space="preserve">Entrega DI Siscomex </t>
    </r>
  </si>
  <si>
    <t>Data liberação</t>
  </si>
  <si>
    <t>Semana da liberaçao</t>
  </si>
  <si>
    <t>Mês atracação</t>
  </si>
  <si>
    <t>Finalizado</t>
  </si>
  <si>
    <t xml:space="preserve">
DI,COMPROVANTE IMPORTAÇÃO,BL ORIGINAL GLME,DLMI + AUTENTICAÇÃO,ENTREGA DI SISCOMEX CARGA. </t>
  </si>
  <si>
    <t>Carga liberada</t>
  </si>
  <si>
    <t>Granel T1</t>
  </si>
  <si>
    <t xml:space="preserve">GRANEL </t>
  </si>
  <si>
    <t>NT NH SIRI</t>
  </si>
  <si>
    <t>GASOLINA</t>
  </si>
  <si>
    <t>20/1841324-3</t>
  </si>
  <si>
    <t>Aguardando</t>
  </si>
  <si>
    <t xml:space="preserve">
DI,COMPROVANTE IMPORTAÇÃO,BL ORIGINAL,GLME,DLMI, ENTREGA DI SISCOMEX </t>
  </si>
  <si>
    <t>20/1878005-0</t>
  </si>
  <si>
    <t xml:space="preserve">
DI,COMPROVANTE IMPORTAÇÃO,BL ORIGINAL,GLME,DLMI.</t>
  </si>
  <si>
    <t>DIESEL S-10</t>
  </si>
  <si>
    <t>20/1885250-6</t>
  </si>
  <si>
    <r>
      <rPr>
        <b/>
        <sz val="8"/>
        <color rgb="FF3A3838"/>
        <rFont val="Calibri"/>
        <family val="2"/>
      </rPr>
      <t>Aguardando documentação</t>
    </r>
    <r>
      <rPr>
        <sz val="8"/>
        <color rgb="FF3A3838"/>
        <rFont val="Calibri"/>
        <family val="2"/>
      </rPr>
      <t xml:space="preserve">
DI,COMPROVANTE IMPORTAÇÃO,BL ORIGINAL E COMPROVANE ICMS. </t>
    </r>
  </si>
  <si>
    <t>Aguardando liberação</t>
  </si>
  <si>
    <t>20/1878184-6</t>
  </si>
  <si>
    <r>
      <rPr>
        <b/>
        <sz val="8"/>
        <color rgb="FF3A3838"/>
        <rFont val="Calibri"/>
        <family val="2"/>
      </rPr>
      <t>Aguardando documentação</t>
    </r>
    <r>
      <rPr>
        <sz val="8"/>
        <color rgb="FF3A3838"/>
        <rFont val="Calibri"/>
        <family val="2"/>
      </rPr>
      <t xml:space="preserve">
DI,COMPROVANTE IMPORTAÇÃO,BL ORIGINAL E COMPROVANE ICMS. (2.067)</t>
    </r>
  </si>
  <si>
    <t xml:space="preserve">
DI,COMPROVANTE IMPORTAÇÃO,BL ORIGINA,DARE + COMPROVANTE ICMS.. (1.431)</t>
  </si>
  <si>
    <t>20/1841435-5</t>
  </si>
  <si>
    <r>
      <rPr>
        <b/>
        <sz val="8"/>
        <color rgb="FF3A3838"/>
        <rFont val="Calibri"/>
        <family val="2"/>
      </rPr>
      <t>Aguardando documentação</t>
    </r>
    <r>
      <rPr>
        <sz val="8"/>
        <color rgb="FF3A3838"/>
        <rFont val="Calibri"/>
        <family val="2"/>
      </rPr>
      <t xml:space="preserve">
DI,COMPROVANTE IMPORTAÇÃO,BL ORIGINAL E COMPROVANE ICMS. (1.431)</t>
    </r>
  </si>
  <si>
    <t xml:space="preserve">
DI,COMPROVANTE IMPORTAÇÃO,BL ORIGINAL,GLME,DLMI, ENTREGA DI SISCOMEX E AUTENTICIDADE COMPROVANTE ICMS. </t>
  </si>
  <si>
    <t>GRANEL</t>
  </si>
  <si>
    <t>NT CONDOR TRADER</t>
  </si>
  <si>
    <t>SODA CAUSTICA</t>
  </si>
  <si>
    <t>20/1813140-0</t>
  </si>
  <si>
    <t>DI,COMPROVANTE IMPORTAÇÃO,BL,GLME,AUTENTICAÇÃO,DLMI,AUTENTENTICAÇÃO,ENTREGA DI SISCOMEX E OUTROS.</t>
  </si>
  <si>
    <t>NT JULIA L</t>
  </si>
  <si>
    <t>20/1733908-2</t>
  </si>
  <si>
    <t>NT UACC RIYADH</t>
  </si>
  <si>
    <t>ANIDRO</t>
  </si>
  <si>
    <t>20/1741113-1</t>
  </si>
  <si>
    <t>NT CLEAROCEAN MARY</t>
  </si>
  <si>
    <t>20/1741235-9</t>
  </si>
  <si>
    <t>20/1742595-7</t>
  </si>
  <si>
    <t xml:space="preserve">DI,CDDG,BL,DOSSIÊ,DARE'S ICMS + COMPROVANTE DE PAGAMENTO E OUTROS.
</t>
  </si>
  <si>
    <t>Granel T2</t>
  </si>
  <si>
    <t>NT TURQUOISE</t>
  </si>
  <si>
    <t>20/1695015-2</t>
  </si>
  <si>
    <t>20/1694952-9</t>
  </si>
  <si>
    <t xml:space="preserve">DI,BL,DOSSIÊ,DARE'S ICMS + COMPROVANTE DE PAGAMENTO E OUTROS.
</t>
  </si>
  <si>
    <t>20/1695437-9</t>
  </si>
  <si>
    <t>DIESEL S-500</t>
  </si>
  <si>
    <t>20/1695686-0</t>
  </si>
  <si>
    <t>20/1695560-0</t>
  </si>
  <si>
    <t>20/1695506-5</t>
  </si>
  <si>
    <t xml:space="preserve">DECLARAÇÃO IMPORTAÇÃO,COMPROVANTE IMPORTAÇÃO,BL ORIGINAL,ENTREGA DI SISCOMEX CARGA,DARE + COMPROVANTE ICMS,CONSULTA CAD ICMS. </t>
  </si>
  <si>
    <t>20/1797670-8</t>
  </si>
  <si>
    <t xml:space="preserve">DECLARAÇÃO IMPORTAÇÃO,COMPROVANTE IMPORTAÇÃO,BL ORIGINAL,ENTREGA DI SISCOMEX CARGA,GLME,DLMI E AUTENTICAÇÕES. </t>
  </si>
  <si>
    <t>20/1797519-1</t>
  </si>
  <si>
    <t xml:space="preserve">DECLARAÇÃO DE IMPORTAÇÃO,BL ORIGINAL,GLME,AUTENTICAÇÃO GLME. </t>
  </si>
  <si>
    <t>20/1797010-6</t>
  </si>
  <si>
    <t>20/1797131-5</t>
  </si>
  <si>
    <t>Registrado para Nova base Sabba/Sabba e Granel T2(13.459,845).
DI,CDDG,BL,DOSSIÊ,DARE ,AFRMM E COMP.</t>
  </si>
  <si>
    <t>NT SILVER STACIE</t>
  </si>
  <si>
    <t>20/1730758-0</t>
  </si>
  <si>
    <t>Raizen2</t>
  </si>
  <si>
    <t>Liberação da mercadoria, responsabilidade Raizen2.
Registrado nova base petroleo sabba</t>
  </si>
  <si>
    <t>20/1729911-0</t>
  </si>
  <si>
    <t>20/1730332-0</t>
  </si>
  <si>
    <t>20/1729819-0</t>
  </si>
  <si>
    <t>20/1730322-3</t>
  </si>
  <si>
    <t xml:space="preserve">Liberação da mercadoria, responsabilidade Raizen2.
CDDG (S-500) DI (S-10) </t>
  </si>
  <si>
    <t>20/1729304-0</t>
  </si>
  <si>
    <r>
      <rPr>
        <b/>
        <sz val="8"/>
        <color rgb="FF3A3838"/>
        <rFont val="Calibri"/>
        <family val="2"/>
      </rPr>
      <t xml:space="preserve">Navio previsto </t>
    </r>
    <r>
      <rPr>
        <sz val="8"/>
        <color rgb="FF3A3838"/>
        <rFont val="Calibri"/>
        <family val="2"/>
      </rPr>
      <t xml:space="preserve">
</t>
    </r>
    <r>
      <rPr>
        <b/>
        <sz val="8"/>
        <color rgb="FF3A3838"/>
        <rFont val="Calibri"/>
        <family val="2"/>
      </rPr>
      <t>ETA</t>
    </r>
    <r>
      <rPr>
        <sz val="8"/>
        <color rgb="FF3A3838"/>
        <rFont val="Calibri"/>
        <family val="2"/>
      </rPr>
      <t xml:space="preserve">:07/12
</t>
    </r>
    <r>
      <rPr>
        <b/>
        <sz val="8"/>
        <color rgb="FF3A3838"/>
        <rFont val="Calibri"/>
        <family val="2"/>
      </rPr>
      <t>ETB</t>
    </r>
    <r>
      <rPr>
        <sz val="8"/>
        <color rgb="FF3A3838"/>
        <rFont val="Calibri"/>
        <family val="2"/>
      </rPr>
      <t>:08/12</t>
    </r>
  </si>
  <si>
    <t xml:space="preserve">NT NAVE TITAN </t>
  </si>
  <si>
    <t>DI,CDDG E BL ORIGINAL</t>
  </si>
  <si>
    <t>NT SILVER HESSA</t>
  </si>
  <si>
    <t>20/1880961-9</t>
  </si>
  <si>
    <t>20/1880181-2</t>
  </si>
  <si>
    <t>20/1881677-1</t>
  </si>
  <si>
    <t xml:space="preserve">Liberação da mercadoria, responsabilidade do terminal </t>
  </si>
  <si>
    <t>20/1880027-1</t>
  </si>
  <si>
    <t>20/1880546-0</t>
  </si>
  <si>
    <t>20/1880622-9</t>
  </si>
  <si>
    <t>Ultracargo</t>
  </si>
  <si>
    <t>20/1879781-5</t>
  </si>
  <si>
    <t>20/1881201-6</t>
  </si>
  <si>
    <r>
      <rPr>
        <b/>
        <sz val="8"/>
        <color rgb="FF3A3838"/>
        <rFont val="Calibri"/>
        <family val="2"/>
      </rPr>
      <t xml:space="preserve">Previsão atracação: </t>
    </r>
    <r>
      <rPr>
        <sz val="8"/>
        <color rgb="FF3A3838"/>
        <rFont val="Calibri"/>
        <family val="2"/>
      </rPr>
      <t xml:space="preserve">03-12 
</t>
    </r>
    <r>
      <rPr>
        <b/>
        <sz val="8"/>
        <color rgb="FF3A3838"/>
        <rFont val="Calibri"/>
        <family val="2"/>
      </rPr>
      <t>Berço:</t>
    </r>
    <r>
      <rPr>
        <sz val="8"/>
        <color rgb="FF3A3838"/>
        <rFont val="Calibri"/>
        <family val="2"/>
      </rPr>
      <t>106 ou  108</t>
    </r>
  </si>
  <si>
    <t>NT AMERICAN PRIDE</t>
  </si>
  <si>
    <r>
      <rPr>
        <b/>
        <sz val="8"/>
        <color rgb="FF3A3838"/>
        <rFont val="Calibri"/>
        <family val="2"/>
      </rPr>
      <t>ETA</t>
    </r>
    <r>
      <rPr>
        <sz val="8"/>
        <color rgb="FF3A3838"/>
        <rFont val="Calibri"/>
        <family val="2"/>
      </rPr>
      <t xml:space="preserve">: 01/12
</t>
    </r>
    <r>
      <rPr>
        <b/>
        <sz val="8"/>
        <color rgb="FF3A3838"/>
        <rFont val="Calibri"/>
        <family val="2"/>
      </rPr>
      <t>ETB:</t>
    </r>
  </si>
  <si>
    <t>NT TORM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</si>
</sst>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F400]h:mm:ss\ AM/PM"/>
    <numFmt numFmtId="165" formatCode="d/m/yy\ h:mm;@"/>
    <numFmt numFmtId="166" formatCode="[h]:mm:ss;@"/>
    <numFmt numFmtId="167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entury Gothic"/>
      <family val="2"/>
    </font>
    <font>
      <b/>
      <sz val="12"/>
      <color rgb="FF58595B"/>
      <name val="Century Gothic"/>
      <family val="2"/>
    </font>
    <font>
      <sz val="12"/>
      <color rgb="FF58595B"/>
      <name val="Century Gothic"/>
      <family val="2"/>
    </font>
    <font>
      <b/>
      <sz val="11"/>
      <color rgb="FF58595B"/>
      <name val="Century Gothic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7"/>
      <color rgb="FF3A3838"/>
      <name val="Calibri"/>
      <family val="2"/>
    </font>
    <font>
      <sz val="8"/>
      <color rgb="FF3A3838"/>
      <name val="Calibri"/>
      <family val="2"/>
    </font>
    <font>
      <sz val="11"/>
      <color theme="2" tint="-0.74999237037263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3A3838"/>
      <name val="Calibri"/>
      <family val="2"/>
    </font>
    <font>
      <b/>
      <sz val="8"/>
      <color rgb="FF3A3838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rgb="FFFF0000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AC8C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455D7A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74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58595B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rgb="FF0070C0"/>
      </bottom>
      <diagonal/>
    </border>
    <border>
      <left/>
      <right/>
      <top/>
      <bottom style="thick">
        <color rgb="FFFF913B"/>
      </bottom>
      <diagonal/>
    </border>
    <border>
      <left/>
      <right/>
      <top/>
      <bottom style="thick">
        <color rgb="FF00B3E5"/>
      </bottom>
      <diagonal/>
    </border>
    <border>
      <left/>
      <right/>
      <top/>
      <bottom style="thick">
        <color rgb="FF00B050"/>
      </bottom>
      <diagonal/>
    </border>
    <border>
      <left/>
      <right style="thin">
        <color theme="0"/>
      </right>
      <top style="thin">
        <color theme="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CAC8C8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3" fillId="2" borderId="0" xfId="0" applyFont="1" applyFill="1" applyAlignment="1" applyProtection="1">
      <alignment horizontal="left" vertical="top"/>
      <protection locked="0"/>
    </xf>
    <xf numFmtId="0" fontId="0" fillId="3" borderId="0" xfId="0" applyFill="1" applyProtection="1">
      <protection locked="0"/>
    </xf>
    <xf numFmtId="0" fontId="0" fillId="3" borderId="0" xfId="0" applyFill="1"/>
    <xf numFmtId="0" fontId="0" fillId="4" borderId="0" xfId="0" applyFill="1" applyProtection="1">
      <protection locked="0"/>
    </xf>
    <xf numFmtId="0" fontId="0" fillId="4" borderId="0" xfId="0" applyFill="1"/>
    <xf numFmtId="164" fontId="0" fillId="4" borderId="0" xfId="0" applyNumberFormat="1" applyFill="1" applyProtection="1">
      <protection locked="0"/>
    </xf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3" xfId="0" applyFont="1" applyBorder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>
      <alignment horizontal="center" vertical="center" textRotation="90" wrapText="1"/>
    </xf>
    <xf numFmtId="0" fontId="8" fillId="5" borderId="10" xfId="0" applyFont="1" applyFill="1" applyBorder="1" applyAlignment="1" applyProtection="1">
      <alignment horizontal="center" vertical="center" textRotation="90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 applyProtection="1">
      <alignment horizontal="center" vertical="center" wrapText="1"/>
      <protection locked="0"/>
    </xf>
    <xf numFmtId="0" fontId="2" fillId="7" borderId="1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14" fontId="11" fillId="0" borderId="12" xfId="0" applyNumberFormat="1" applyFont="1" applyBorder="1" applyAlignment="1" applyProtection="1">
      <alignment horizontal="center" vertical="center" textRotation="90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3" fontId="13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165" fontId="13" fillId="0" borderId="0" xfId="0" applyNumberFormat="1" applyFont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1" fontId="13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 applyProtection="1">
      <alignment horizontal="center" vertical="center"/>
      <protection locked="0"/>
    </xf>
    <xf numFmtId="14" fontId="13" fillId="0" borderId="0" xfId="0" applyNumberFormat="1" applyFont="1" applyAlignment="1" applyProtection="1">
      <alignment horizontal="center" vertical="center" wrapText="1"/>
      <protection locked="0"/>
    </xf>
    <xf numFmtId="22" fontId="1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16" fontId="0" fillId="0" borderId="0" xfId="0" applyNumberFormat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14" fontId="11" fillId="0" borderId="14" xfId="0" applyNumberFormat="1" applyFont="1" applyBorder="1" applyAlignment="1" applyProtection="1">
      <alignment horizontal="center" vertical="center" textRotation="90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165" fontId="13" fillId="0" borderId="13" xfId="0" applyNumberFormat="1" applyFont="1" applyBorder="1" applyAlignment="1" applyProtection="1">
      <alignment horizontal="center" vertical="center"/>
      <protection locked="0"/>
    </xf>
    <xf numFmtId="1" fontId="13" fillId="0" borderId="13" xfId="0" applyNumberFormat="1" applyFont="1" applyBorder="1" applyAlignment="1" applyProtection="1">
      <alignment horizontal="center" vertical="center"/>
      <protection locked="0"/>
    </xf>
    <xf numFmtId="14" fontId="13" fillId="0" borderId="13" xfId="0" applyNumberFormat="1" applyFont="1" applyBorder="1" applyAlignment="1" applyProtection="1">
      <alignment horizontal="center" vertical="center"/>
      <protection locked="0"/>
    </xf>
    <xf numFmtId="14" fontId="13" fillId="0" borderId="13" xfId="0" applyNumberFormat="1" applyFont="1" applyBorder="1" applyAlignment="1" applyProtection="1">
      <alignment horizontal="center" vertical="center" wrapText="1"/>
      <protection locked="0"/>
    </xf>
    <xf numFmtId="1" fontId="13" fillId="0" borderId="13" xfId="0" applyNumberFormat="1" applyFont="1" applyBorder="1" applyAlignment="1" applyProtection="1">
      <alignment horizontal="center" vertical="center" wrapText="1"/>
      <protection locked="0"/>
    </xf>
    <xf numFmtId="14" fontId="11" fillId="0" borderId="15" xfId="0" applyNumberFormat="1" applyFont="1" applyBorder="1" applyAlignment="1" applyProtection="1">
      <alignment horizontal="center" vertical="center" textRotation="90"/>
      <protection locked="0"/>
    </xf>
    <xf numFmtId="14" fontId="0" fillId="0" borderId="0" xfId="0" applyNumberFormat="1" applyAlignment="1">
      <alignment horizontal="center" vertical="center" wrapText="1"/>
    </xf>
    <xf numFmtId="0" fontId="18" fillId="0" borderId="0" xfId="0" applyFont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1" fillId="0" borderId="0" xfId="0" applyFont="1"/>
  </cellXfs>
  <cellStyles count="1">
    <cellStyle name="Normal" xfId="0" builtinId="0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A3838"/>
        <name val="Calibri"/>
        <family val="2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A3838"/>
        <name val="Calibri"/>
        <family val="2"/>
        <scheme val="none"/>
      </font>
      <numFmt numFmtId="167" formatCode="[$-F800]dddd\,\ mmmm\ dd\,\ yyyy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</border>
      <protection locked="1" hidden="0"/>
    </dxf>
    <dxf>
      <font>
        <color theme="2" tint="-0.749992370372631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  <vertical/>
        <horizontal/>
      </border>
      <protection locked="0" hidden="0"/>
    </dxf>
    <dxf>
      <numFmt numFmtId="19" formatCode="dd/mm/yyyy"/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ont>
        <color theme="2" tint="-0.749992370372631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166" formatCode="[h]:mm:ss;@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rgb="FFCAC8C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165" formatCode="d/m/yy\ h:mm;@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165" formatCode="d/m/yy\ h:mm;@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165" formatCode="d/m/yy\ h:mm;@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rgb="FFCAC8C8"/>
        </bottom>
      </border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CAC8C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A3838"/>
        <name val="Calibri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3A3838"/>
        <name val="Calibri"/>
        <family val="2"/>
        <scheme val="none"/>
      </font>
      <numFmt numFmtId="19" formatCode="dd/mm/yyyy"/>
      <alignment horizontal="center" vertical="center" textRotation="9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  <protection locked="0" hidden="0"/>
    </dxf>
    <dxf>
      <border outline="0">
        <bottom style="thin">
          <color rgb="FFCAC8C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A3838"/>
        <name val="Calibri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455D7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color theme="9" tint="-0.499984740745262"/>
      </font>
      <fill>
        <patternFill>
          <bgColor rgb="FF92D050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E62C00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FF3300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FF3300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FF3300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FF3300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FF3300"/>
        </patternFill>
      </fill>
    </dxf>
    <dxf>
      <font>
        <color rgb="FFFF6600"/>
      </font>
    </dxf>
    <dxf>
      <font>
        <color rgb="FF66FF66"/>
      </font>
    </dxf>
    <dxf>
      <font>
        <b/>
        <i val="0"/>
        <color rgb="FF66FF66"/>
      </font>
    </dxf>
    <dxf>
      <font>
        <color theme="9" tint="-0.499984740745262"/>
      </font>
      <fill>
        <patternFill>
          <bgColor rgb="FF92D050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FF3300"/>
        </patternFill>
      </fill>
    </dxf>
    <dxf>
      <font>
        <color theme="0"/>
      </font>
      <border diagonalUp="0" diagonalDown="0">
        <left/>
        <right/>
        <top/>
        <bottom style="thin">
          <color theme="0" tint="-0.34998626667073579"/>
        </bottom>
        <vertical/>
        <horizontal/>
      </border>
    </dxf>
    <dxf>
      <font>
        <color theme="0"/>
      </font>
      <fill>
        <patternFill>
          <bgColor rgb="FF58595B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1 2 2" pivot="0" table="0" count="10" xr9:uid="{6AD3B8E2-C26E-4D19-8C80-2879E37579EF}">
      <tableStyleElement type="wholeTable" dxfId="83"/>
      <tableStyleElement type="headerRow" dxfId="82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5117038483843"/>
              <bgColor theme="2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/>
          </font>
          <fill>
            <patternFill patternType="solid">
              <fgColor rgb="FF5BA246"/>
              <bgColor rgb="FFE96449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0"/>
          </font>
          <fill>
            <patternFill patternType="solid">
              <fgColor rgb="FFFFFFFF"/>
              <bgColor theme="1" tint="0.499984740745262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1 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7.xml"/><Relationship Id="rId13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microsoft.com/office/2007/relationships/slicerCache" Target="slicerCaches/slicerCache6.xml"/><Relationship Id="rId12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microsoft.com/office/2007/relationships/slicerCache" Target="slicerCaches/slicerCache5.xml"/><Relationship Id="rId11" Type="http://schemas.openxmlformats.org/officeDocument/2006/relationships/styles" Target="styles.xml"/><Relationship Id="rId5" Type="http://schemas.microsoft.com/office/2007/relationships/slicerCache" Target="slicerCaches/slicerCache4.xml"/><Relationship Id="rId10" Type="http://schemas.openxmlformats.org/officeDocument/2006/relationships/theme" Target="theme/theme1.xml"/><Relationship Id="rId4" Type="http://schemas.microsoft.com/office/2007/relationships/slicerCache" Target="slicerCaches/slicerCache3.xml"/><Relationship Id="rId9" Type="http://schemas.microsoft.com/office/2007/relationships/slicerCache" Target="slicerCaches/slicerCache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Boletim de descarga'!A1"/><Relationship Id="rId1" Type="http://schemas.openxmlformats.org/officeDocument/2006/relationships/hyperlink" Target="#'Tabela distribui&#231;&#227;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561975</xdr:colOff>
      <xdr:row>36</xdr:row>
      <xdr:rowOff>47625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F524370B-D190-4A2A-8E30-D678807F1050}"/>
            </a:ext>
          </a:extLst>
        </xdr:cNvPr>
        <xdr:cNvSpPr>
          <a:spLocks noChangeAspect="1"/>
        </xdr:cNvSpPr>
      </xdr:nvSpPr>
      <xdr:spPr>
        <a:xfrm>
          <a:off x="0" y="0"/>
          <a:ext cx="1781175" cy="16278225"/>
        </a:xfrm>
        <a:prstGeom prst="rect">
          <a:avLst/>
        </a:prstGeom>
        <a:solidFill>
          <a:srgbClr val="58595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10</xdr:col>
      <xdr:colOff>247649</xdr:colOff>
      <xdr:row>7</xdr:row>
      <xdr:rowOff>1</xdr:rowOff>
    </xdr:from>
    <xdr:to>
      <xdr:col>15</xdr:col>
      <xdr:colOff>28575</xdr:colOff>
      <xdr:row>10</xdr:row>
      <xdr:rowOff>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Produto  2">
              <a:extLst>
                <a:ext uri="{FF2B5EF4-FFF2-40B4-BE49-F238E27FC236}">
                  <a16:creationId xmlns:a16="http://schemas.microsoft.com/office/drawing/2014/main" id="{36073577-7503-4194-8445-E522AD673CBD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to 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34499" y="1228726"/>
              <a:ext cx="5114926" cy="7810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 fLocksWithSheet="0"/>
  </xdr:twoCellAnchor>
  <xdr:twoCellAnchor editAs="absolute">
    <xdr:from>
      <xdr:col>6</xdr:col>
      <xdr:colOff>1152526</xdr:colOff>
      <xdr:row>7</xdr:row>
      <xdr:rowOff>0</xdr:rowOff>
    </xdr:from>
    <xdr:to>
      <xdr:col>10</xdr:col>
      <xdr:colOff>238125</xdr:colOff>
      <xdr:row>10</xdr:row>
      <xdr:rowOff>9525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4" name="Terminal 2">
              <a:extLst>
                <a:ext uri="{FF2B5EF4-FFF2-40B4-BE49-F238E27FC236}">
                  <a16:creationId xmlns:a16="http://schemas.microsoft.com/office/drawing/2014/main" id="{617EE770-0086-4080-8ED8-B2A796880B14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erminal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05451" y="1228725"/>
              <a:ext cx="3819524" cy="790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 fLocksWithSheet="0"/>
  </xdr:twoCellAnchor>
  <xdr:twoCellAnchor editAs="absolute">
    <xdr:from>
      <xdr:col>0</xdr:col>
      <xdr:colOff>0</xdr:colOff>
      <xdr:row>14</xdr:row>
      <xdr:rowOff>19050</xdr:rowOff>
    </xdr:from>
    <xdr:to>
      <xdr:col>2</xdr:col>
      <xdr:colOff>523875</xdr:colOff>
      <xdr:row>18</xdr:row>
      <xdr:rowOff>19050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5" name="Nome do Navio 2">
              <a:extLst>
                <a:ext uri="{FF2B5EF4-FFF2-40B4-BE49-F238E27FC236}">
                  <a16:creationId xmlns:a16="http://schemas.microsoft.com/office/drawing/2014/main" id="{FA5BA4CA-F302-4985-8280-96D8006970AD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 do Navio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676650"/>
              <a:ext cx="1743075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0</xdr:colOff>
      <xdr:row>6</xdr:row>
      <xdr:rowOff>57150</xdr:rowOff>
    </xdr:from>
    <xdr:to>
      <xdr:col>3</xdr:col>
      <xdr:colOff>123825</xdr:colOff>
      <xdr:row>9</xdr:row>
      <xdr:rowOff>60001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2A124A8-20FB-47E3-8058-118BE8347ED9}"/>
            </a:ext>
          </a:extLst>
        </xdr:cNvPr>
        <xdr:cNvGrpSpPr>
          <a:grpSpLocks noChangeAspect="1"/>
        </xdr:cNvGrpSpPr>
      </xdr:nvGrpSpPr>
      <xdr:grpSpPr>
        <a:xfrm flipH="1">
          <a:off x="0" y="1200150"/>
          <a:ext cx="2028825" cy="517201"/>
          <a:chOff x="5752115" y="1466850"/>
          <a:chExt cx="2906111" cy="815957"/>
        </a:xfrm>
        <a:solidFill>
          <a:srgbClr val="00518E"/>
        </a:solidFill>
      </xdr:grpSpPr>
      <xdr:sp macro="" textlink="">
        <xdr:nvSpPr>
          <xdr:cNvPr id="7" name="Triângulo isósceles 6">
            <a:extLst>
              <a:ext uri="{FF2B5EF4-FFF2-40B4-BE49-F238E27FC236}">
                <a16:creationId xmlns:a16="http://schemas.microsoft.com/office/drawing/2014/main" id="{2BCD69F5-EDA1-490E-8943-3789D6BE8A27}"/>
              </a:ext>
            </a:extLst>
          </xdr:cNvPr>
          <xdr:cNvSpPr/>
        </xdr:nvSpPr>
        <xdr:spPr>
          <a:xfrm rot="2342624">
            <a:off x="5834530" y="1884491"/>
            <a:ext cx="423247" cy="398316"/>
          </a:xfrm>
          <a:prstGeom prst="triangle">
            <a:avLst/>
          </a:prstGeom>
          <a:solidFill>
            <a:srgbClr val="E96449"/>
          </a:solidFill>
          <a:ln>
            <a:noFill/>
          </a:ln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8" name="Paralelogramo 7">
            <a:extLst>
              <a:ext uri="{FF2B5EF4-FFF2-40B4-BE49-F238E27FC236}">
                <a16:creationId xmlns:a16="http://schemas.microsoft.com/office/drawing/2014/main" id="{0A4792D7-8532-4493-A79F-4A99DD246868}"/>
              </a:ext>
            </a:extLst>
          </xdr:cNvPr>
          <xdr:cNvSpPr/>
        </xdr:nvSpPr>
        <xdr:spPr>
          <a:xfrm>
            <a:off x="5752115" y="1466850"/>
            <a:ext cx="2906111" cy="647700"/>
          </a:xfrm>
          <a:prstGeom prst="parallelogram">
            <a:avLst>
              <a:gd name="adj" fmla="val 0"/>
            </a:avLst>
          </a:prstGeom>
          <a:solidFill>
            <a:srgbClr val="F74419"/>
          </a:solidFill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47626</xdr:rowOff>
    </xdr:from>
    <xdr:to>
      <xdr:col>2</xdr:col>
      <xdr:colOff>666750</xdr:colOff>
      <xdr:row>8</xdr:row>
      <xdr:rowOff>257176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52B1B8-BD2E-46C7-8447-D3AF8D7BE5CA}"/>
            </a:ext>
          </a:extLst>
        </xdr:cNvPr>
        <xdr:cNvSpPr txBox="1">
          <a:spLocks noChangeAspect="1"/>
        </xdr:cNvSpPr>
      </xdr:nvSpPr>
      <xdr:spPr>
        <a:xfrm>
          <a:off x="0" y="1190626"/>
          <a:ext cx="18859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>
              <a:solidFill>
                <a:schemeClr val="bg1"/>
              </a:solidFill>
              <a:latin typeface="Century Gothic" panose="020B0502020202020204" pitchFamily="34" charset="0"/>
            </a:rPr>
            <a:t>GESTÃO</a:t>
          </a:r>
          <a:r>
            <a:rPr lang="pt-BR" sz="1100" b="1" baseline="0">
              <a:solidFill>
                <a:schemeClr val="bg1"/>
              </a:solidFill>
              <a:latin typeface="Century Gothic" panose="020B0502020202020204" pitchFamily="34" charset="0"/>
            </a:rPr>
            <a:t> DE CONTROLE </a:t>
          </a:r>
          <a:r>
            <a:rPr lang="pt-BR" sz="900" b="1" baseline="0">
              <a:solidFill>
                <a:schemeClr val="bg1"/>
              </a:solidFill>
              <a:latin typeface="Century Gothic" panose="020B0502020202020204" pitchFamily="34" charset="0"/>
            </a:rPr>
            <a:t>MARÍTIMO </a:t>
          </a:r>
          <a:endParaRPr lang="pt-BR" sz="11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457201</xdr:rowOff>
    </xdr:from>
    <xdr:to>
      <xdr:col>2</xdr:col>
      <xdr:colOff>561975</xdr:colOff>
      <xdr:row>14</xdr:row>
      <xdr:rowOff>57150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10" name="Operador Portuário 2">
              <a:extLst>
                <a:ext uri="{FF2B5EF4-FFF2-40B4-BE49-F238E27FC236}">
                  <a16:creationId xmlns:a16="http://schemas.microsoft.com/office/drawing/2014/main" id="{D63CB693-B0E7-40D6-99CF-880DD498B4E2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perador Portuário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076576"/>
              <a:ext cx="1781175" cy="6381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 fLocksWithSheet="0"/>
  </xdr:twoCellAnchor>
  <xdr:twoCellAnchor editAs="absolute">
    <xdr:from>
      <xdr:col>0</xdr:col>
      <xdr:colOff>0</xdr:colOff>
      <xdr:row>20</xdr:row>
      <xdr:rowOff>95249</xdr:rowOff>
    </xdr:from>
    <xdr:to>
      <xdr:col>2</xdr:col>
      <xdr:colOff>514350</xdr:colOff>
      <xdr:row>24</xdr:row>
      <xdr:rowOff>180974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11" name="Semana da liberaçao 1">
              <a:extLst>
                <a:ext uri="{FF2B5EF4-FFF2-40B4-BE49-F238E27FC236}">
                  <a16:creationId xmlns:a16="http://schemas.microsoft.com/office/drawing/2014/main" id="{A1D562BD-B3D7-469A-B857-3C1C3413BEF9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mana da liberaçao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7181849"/>
              <a:ext cx="1733550" cy="23717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 fLocksWithSheet="0"/>
  </xdr:twoCellAnchor>
  <xdr:twoCellAnchor>
    <xdr:from>
      <xdr:col>4</xdr:col>
      <xdr:colOff>190500</xdr:colOff>
      <xdr:row>0</xdr:row>
      <xdr:rowOff>0</xdr:rowOff>
    </xdr:from>
    <xdr:to>
      <xdr:col>8</xdr:col>
      <xdr:colOff>1057275</xdr:colOff>
      <xdr:row>2</xdr:row>
      <xdr:rowOff>76200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8E1F4A4D-A076-4A82-956A-BA0D08FB2CD1}"/>
            </a:ext>
          </a:extLst>
        </xdr:cNvPr>
        <xdr:cNvSpPr txBox="1"/>
      </xdr:nvSpPr>
      <xdr:spPr>
        <a:xfrm>
          <a:off x="2295525" y="0"/>
          <a:ext cx="54673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>
              <a:solidFill>
                <a:schemeClr val="bg1"/>
              </a:solidFill>
              <a:latin typeface="Century Gothic" panose="020B0502020202020204" pitchFamily="34" charset="0"/>
            </a:rPr>
            <a:t>Gestão de controle marítimo</a:t>
          </a:r>
          <a:r>
            <a:rPr lang="pt-BR" sz="2400" baseline="0">
              <a:solidFill>
                <a:schemeClr val="bg1"/>
              </a:solidFill>
              <a:latin typeface="Century Gothic" panose="020B0502020202020204" pitchFamily="34" charset="0"/>
            </a:rPr>
            <a:t> </a:t>
          </a:r>
        </a:p>
      </xdr:txBody>
    </xdr:sp>
    <xdr:clientData/>
  </xdr:twoCellAnchor>
  <xdr:twoCellAnchor editAs="absolute">
    <xdr:from>
      <xdr:col>0</xdr:col>
      <xdr:colOff>0</xdr:colOff>
      <xdr:row>17</xdr:row>
      <xdr:rowOff>504825</xdr:rowOff>
    </xdr:from>
    <xdr:to>
      <xdr:col>2</xdr:col>
      <xdr:colOff>523875</xdr:colOff>
      <xdr:row>20</xdr:row>
      <xdr:rowOff>95250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13" name="Mês atracação 1">
              <a:extLst>
                <a:ext uri="{FF2B5EF4-FFF2-40B4-BE49-F238E27FC236}">
                  <a16:creationId xmlns:a16="http://schemas.microsoft.com/office/drawing/2014/main" id="{3ED93A79-7066-45F0-B5B5-48B0119A1F5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ês atracação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5876925"/>
              <a:ext cx="1743075" cy="130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 fLocksWithSheet="0"/>
  </xdr:twoCellAnchor>
  <xdr:twoCellAnchor editAs="absolute">
    <xdr:from>
      <xdr:col>0</xdr:col>
      <xdr:colOff>142875</xdr:colOff>
      <xdr:row>9</xdr:row>
      <xdr:rowOff>9525</xdr:rowOff>
    </xdr:from>
    <xdr:to>
      <xdr:col>2</xdr:col>
      <xdr:colOff>401566</xdr:colOff>
      <xdr:row>10</xdr:row>
      <xdr:rowOff>305117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id="{97DBD361-E7C7-444E-81E9-0510341A2CAC}"/>
            </a:ext>
          </a:extLst>
        </xdr:cNvPr>
        <xdr:cNvGrpSpPr>
          <a:grpSpLocks noChangeAspect="1"/>
        </xdr:cNvGrpSpPr>
      </xdr:nvGrpSpPr>
      <xdr:grpSpPr>
        <a:xfrm>
          <a:off x="142875" y="1666875"/>
          <a:ext cx="1477891" cy="648017"/>
          <a:chOff x="23368000" y="825500"/>
          <a:chExt cx="2016125" cy="674687"/>
        </a:xfrm>
      </xdr:grpSpPr>
      <xdr:sp macro="" textlink="">
        <xdr:nvSpPr>
          <xdr:cNvPr id="15" name="Retângulo: Cantos Arredondados 14">
            <a:extLst>
              <a:ext uri="{FF2B5EF4-FFF2-40B4-BE49-F238E27FC236}">
                <a16:creationId xmlns:a16="http://schemas.microsoft.com/office/drawing/2014/main" id="{0B3A1C4F-08D4-4C55-B643-69946C150870}"/>
              </a:ext>
            </a:extLst>
          </xdr:cNvPr>
          <xdr:cNvSpPr/>
        </xdr:nvSpPr>
        <xdr:spPr>
          <a:xfrm>
            <a:off x="23368000" y="825500"/>
            <a:ext cx="2016125" cy="634999"/>
          </a:xfrm>
          <a:prstGeom prst="roundRect">
            <a:avLst/>
          </a:prstGeom>
          <a:solidFill>
            <a:schemeClr val="bg1">
              <a:lumMod val="95000"/>
            </a:schemeClr>
          </a:solidFill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  <xdr:sp macro="" textlink="">
        <xdr:nvSpPr>
          <xdr:cNvPr id="16" name="CaixaDeTexto 15">
            <a:extLst>
              <a:ext uri="{FF2B5EF4-FFF2-40B4-BE49-F238E27FC236}">
                <a16:creationId xmlns:a16="http://schemas.microsoft.com/office/drawing/2014/main" id="{9CD4B7E1-4D23-4E64-89F5-AE4E49F2724B}"/>
              </a:ext>
            </a:extLst>
          </xdr:cNvPr>
          <xdr:cNvSpPr txBox="1"/>
        </xdr:nvSpPr>
        <xdr:spPr>
          <a:xfrm>
            <a:off x="23518812" y="1158875"/>
            <a:ext cx="1778000" cy="3413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</a:rPr>
              <a:t>Total mov.</a:t>
            </a:r>
            <a:r>
              <a:rPr lang="pt-BR" sz="105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</a:rPr>
              <a:t> 20°</a:t>
            </a:r>
            <a:endParaRPr lang="pt-BR" sz="105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</a:endParaRPr>
          </a:p>
        </xdr:txBody>
      </xdr:sp>
      <xdr:sp macro="" textlink="$L$12">
        <xdr:nvSpPr>
          <xdr:cNvPr id="17" name="CaixaDeTexto 16">
            <a:extLst>
              <a:ext uri="{FF2B5EF4-FFF2-40B4-BE49-F238E27FC236}">
                <a16:creationId xmlns:a16="http://schemas.microsoft.com/office/drawing/2014/main" id="{18BA2756-C25F-4593-989A-4156C1531387}"/>
              </a:ext>
            </a:extLst>
          </xdr:cNvPr>
          <xdr:cNvSpPr txBox="1"/>
        </xdr:nvSpPr>
        <xdr:spPr>
          <a:xfrm>
            <a:off x="23518812" y="881062"/>
            <a:ext cx="1778000" cy="3413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3412992-F6A7-48FE-903B-5847628998A4}" type="TxLink">
              <a:rPr lang="en-US" sz="1800" b="1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cs typeface="Calibri"/>
              </a:rPr>
              <a:pPr algn="ctr"/>
              <a:t>125.003.921</a:t>
            </a:fld>
            <a:endParaRPr lang="pt-BR" sz="1800" b="1">
              <a:solidFill>
                <a:schemeClr val="tx1">
                  <a:lumMod val="65000"/>
                  <a:lumOff val="35000"/>
                </a:schemeClr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 editAs="absolute">
    <xdr:from>
      <xdr:col>0</xdr:col>
      <xdr:colOff>152011</xdr:colOff>
      <xdr:row>10</xdr:row>
      <xdr:rowOff>372939</xdr:rowOff>
    </xdr:from>
    <xdr:to>
      <xdr:col>2</xdr:col>
      <xdr:colOff>413896</xdr:colOff>
      <xdr:row>12</xdr:row>
      <xdr:rowOff>406351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C806078B-E748-4F73-965F-824B82AB098D}"/>
            </a:ext>
          </a:extLst>
        </xdr:cNvPr>
        <xdr:cNvGrpSpPr>
          <a:grpSpLocks noChangeAspect="1"/>
        </xdr:cNvGrpSpPr>
      </xdr:nvGrpSpPr>
      <xdr:grpSpPr>
        <a:xfrm>
          <a:off x="152011" y="2382714"/>
          <a:ext cx="1481085" cy="643012"/>
          <a:chOff x="23368000" y="825500"/>
          <a:chExt cx="2016125" cy="674687"/>
        </a:xfrm>
      </xdr:grpSpPr>
      <xdr:sp macro="" textlink="">
        <xdr:nvSpPr>
          <xdr:cNvPr id="19" name="Retângulo: Cantos Arredondados 18">
            <a:extLst>
              <a:ext uri="{FF2B5EF4-FFF2-40B4-BE49-F238E27FC236}">
                <a16:creationId xmlns:a16="http://schemas.microsoft.com/office/drawing/2014/main" id="{A259A250-C989-4EBB-90DC-EF43C3C24000}"/>
              </a:ext>
            </a:extLst>
          </xdr:cNvPr>
          <xdr:cNvSpPr/>
        </xdr:nvSpPr>
        <xdr:spPr>
          <a:xfrm>
            <a:off x="23368000" y="825500"/>
            <a:ext cx="2016125" cy="634999"/>
          </a:xfrm>
          <a:prstGeom prst="roundRect">
            <a:avLst/>
          </a:prstGeom>
          <a:solidFill>
            <a:schemeClr val="bg1">
              <a:lumMod val="95000"/>
            </a:schemeClr>
          </a:solidFill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  <xdr:sp macro="" textlink="">
        <xdr:nvSpPr>
          <xdr:cNvPr id="20" name="CaixaDeTexto 19">
            <a:extLst>
              <a:ext uri="{FF2B5EF4-FFF2-40B4-BE49-F238E27FC236}">
                <a16:creationId xmlns:a16="http://schemas.microsoft.com/office/drawing/2014/main" id="{7520B46F-AF89-43C9-95FD-5698A5CDA7CF}"/>
              </a:ext>
            </a:extLst>
          </xdr:cNvPr>
          <xdr:cNvSpPr txBox="1"/>
        </xdr:nvSpPr>
        <xdr:spPr>
          <a:xfrm>
            <a:off x="23518812" y="1158875"/>
            <a:ext cx="1778000" cy="3413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</a:rPr>
              <a:t>Total mov(kg)</a:t>
            </a:r>
          </a:p>
        </xdr:txBody>
      </xdr:sp>
      <xdr:sp macro="" textlink="$M$12">
        <xdr:nvSpPr>
          <xdr:cNvPr id="21" name="CaixaDeTexto 20">
            <a:extLst>
              <a:ext uri="{FF2B5EF4-FFF2-40B4-BE49-F238E27FC236}">
                <a16:creationId xmlns:a16="http://schemas.microsoft.com/office/drawing/2014/main" id="{BEA1F980-18D3-4CC9-8E50-2ABE6FEE9BCB}"/>
              </a:ext>
            </a:extLst>
          </xdr:cNvPr>
          <xdr:cNvSpPr txBox="1"/>
        </xdr:nvSpPr>
        <xdr:spPr>
          <a:xfrm>
            <a:off x="23518812" y="881062"/>
            <a:ext cx="1778000" cy="3413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ED071CDF-AF69-4D09-B49A-1CD79E401F6B}" type="TxLink">
              <a:rPr lang="en-US" sz="1800" b="1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cs typeface="Calibri"/>
              </a:rPr>
              <a:pPr algn="ctr"/>
              <a:t>76.707.624</a:t>
            </a:fld>
            <a:endParaRPr lang="pt-BR" sz="1800" b="1">
              <a:solidFill>
                <a:schemeClr val="tx1">
                  <a:lumMod val="65000"/>
                  <a:lumOff val="35000"/>
                </a:schemeClr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 editAs="absolute">
    <xdr:from>
      <xdr:col>15</xdr:col>
      <xdr:colOff>109259</xdr:colOff>
      <xdr:row>8</xdr:row>
      <xdr:rowOff>70446</xdr:rowOff>
    </xdr:from>
    <xdr:to>
      <xdr:col>16</xdr:col>
      <xdr:colOff>276226</xdr:colOff>
      <xdr:row>9</xdr:row>
      <xdr:rowOff>85725</xdr:rowOff>
    </xdr:to>
    <xdr:sp macro="" textlink="">
      <xdr:nvSpPr>
        <xdr:cNvPr id="22" name="CaixaDeTexto 21">
          <a:hlinkClick xmlns:r="http://schemas.openxmlformats.org/officeDocument/2006/relationships" r:id="rId1" tooltip="Historico"/>
          <a:extLst>
            <a:ext uri="{FF2B5EF4-FFF2-40B4-BE49-F238E27FC236}">
              <a16:creationId xmlns:a16="http://schemas.microsoft.com/office/drawing/2014/main" id="{F0072FD6-EFEF-4576-99CC-1C57E3F65D0A}"/>
            </a:ext>
          </a:extLst>
        </xdr:cNvPr>
        <xdr:cNvSpPr txBox="1">
          <a:spLocks noChangeAspect="1"/>
        </xdr:cNvSpPr>
      </xdr:nvSpPr>
      <xdr:spPr>
        <a:xfrm>
          <a:off x="14530109" y="1442046"/>
          <a:ext cx="1367117" cy="301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pt-BR" sz="1100" b="0" u="none">
              <a:solidFill>
                <a:schemeClr val="bg1"/>
              </a:solidFill>
              <a:latin typeface="Century Gothic" panose="020B0502020202020204" pitchFamily="34" charset="0"/>
              <a:ea typeface="+mn-ea"/>
              <a:cs typeface="+mn-cs"/>
            </a:rPr>
            <a:t>Histório</a:t>
          </a:r>
          <a:r>
            <a:rPr lang="pt-BR" sz="1100" b="0" u="none" baseline="0">
              <a:solidFill>
                <a:schemeClr val="bg1"/>
              </a:solidFill>
              <a:latin typeface="Century Gothic" panose="020B0502020202020204" pitchFamily="34" charset="0"/>
              <a:ea typeface="+mn-ea"/>
              <a:cs typeface="+mn-cs"/>
            </a:rPr>
            <a:t> geral</a:t>
          </a:r>
          <a:endParaRPr lang="pt-BR" sz="1100" b="0" u="none">
            <a:solidFill>
              <a:schemeClr val="bg1"/>
            </a:solidFill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 editAs="absolute">
    <xdr:from>
      <xdr:col>16</xdr:col>
      <xdr:colOff>137834</xdr:colOff>
      <xdr:row>8</xdr:row>
      <xdr:rowOff>79970</xdr:rowOff>
    </xdr:from>
    <xdr:to>
      <xdr:col>18</xdr:col>
      <xdr:colOff>19050</xdr:colOff>
      <xdr:row>9</xdr:row>
      <xdr:rowOff>104775</xdr:rowOff>
    </xdr:to>
    <xdr:sp macro="" textlink="">
      <xdr:nvSpPr>
        <xdr:cNvPr id="23" name="CaixaDeTexto 22">
          <a:hlinkClick xmlns:r="http://schemas.openxmlformats.org/officeDocument/2006/relationships" r:id="rId2" tooltip="boletim"/>
          <a:extLst>
            <a:ext uri="{FF2B5EF4-FFF2-40B4-BE49-F238E27FC236}">
              <a16:creationId xmlns:a16="http://schemas.microsoft.com/office/drawing/2014/main" id="{1F795A26-6026-43F5-9148-1CAF99FC9A03}"/>
            </a:ext>
          </a:extLst>
        </xdr:cNvPr>
        <xdr:cNvSpPr txBox="1">
          <a:spLocks noChangeAspect="1"/>
        </xdr:cNvSpPr>
      </xdr:nvSpPr>
      <xdr:spPr>
        <a:xfrm>
          <a:off x="15758834" y="1451570"/>
          <a:ext cx="1919566" cy="310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pt-BR" sz="1100" b="0" u="none">
              <a:solidFill>
                <a:schemeClr val="bg1"/>
              </a:solidFill>
              <a:latin typeface="Century Gothic" panose="020B0502020202020204" pitchFamily="34" charset="0"/>
              <a:ea typeface="+mn-ea"/>
              <a:cs typeface="+mn-cs"/>
            </a:rPr>
            <a:t>Boletim de descarga</a:t>
          </a:r>
        </a:p>
      </xdr:txBody>
    </xdr:sp>
    <xdr:clientData/>
  </xdr:twoCellAnchor>
  <xdr:twoCellAnchor editAs="absolute">
    <xdr:from>
      <xdr:col>5</xdr:col>
      <xdr:colOff>0</xdr:colOff>
      <xdr:row>7</xdr:row>
      <xdr:rowOff>0</xdr:rowOff>
    </xdr:from>
    <xdr:to>
      <xdr:col>6</xdr:col>
      <xdr:colOff>1162049</xdr:colOff>
      <xdr:row>10</xdr:row>
      <xdr:rowOff>9524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4" name="STATUS LIBERAÇÃO">
              <a:extLst>
                <a:ext uri="{FF2B5EF4-FFF2-40B4-BE49-F238E27FC236}">
                  <a16:creationId xmlns:a16="http://schemas.microsoft.com/office/drawing/2014/main" id="{8B8E848D-FC53-4226-8343-FBF985A31FF6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TUS LIBERAÇÃ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24100" y="1228725"/>
              <a:ext cx="3190874" cy="7905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0</xdr:row>
      <xdr:rowOff>0</xdr:rowOff>
    </xdr:from>
    <xdr:to>
      <xdr:col>2</xdr:col>
      <xdr:colOff>561975</xdr:colOff>
      <xdr:row>6</xdr:row>
      <xdr:rowOff>57150</xdr:rowOff>
    </xdr:to>
    <xdr:sp macro="" textlink="">
      <xdr:nvSpPr>
        <xdr:cNvPr id="25" name="Retângulo 24">
          <a:extLst>
            <a:ext uri="{FF2B5EF4-FFF2-40B4-BE49-F238E27FC236}">
              <a16:creationId xmlns:a16="http://schemas.microsoft.com/office/drawing/2014/main" id="{B2D82F3D-C492-4424-9D43-9B81F86694EA}"/>
            </a:ext>
          </a:extLst>
        </xdr:cNvPr>
        <xdr:cNvSpPr/>
      </xdr:nvSpPr>
      <xdr:spPr>
        <a:xfrm>
          <a:off x="0" y="0"/>
          <a:ext cx="1781175" cy="1200150"/>
        </a:xfrm>
        <a:prstGeom prst="rect">
          <a:avLst/>
        </a:prstGeom>
        <a:solidFill>
          <a:schemeClr val="bg1"/>
        </a:solidFill>
        <a:ln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0</xdr:col>
      <xdr:colOff>0</xdr:colOff>
      <xdr:row>24</xdr:row>
      <xdr:rowOff>295275</xdr:rowOff>
    </xdr:from>
    <xdr:to>
      <xdr:col>2</xdr:col>
      <xdr:colOff>552450</xdr:colOff>
      <xdr:row>28</xdr:row>
      <xdr:rowOff>238125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7" name="N °BL">
              <a:extLst>
                <a:ext uri="{FF2B5EF4-FFF2-40B4-BE49-F238E27FC236}">
                  <a16:creationId xmlns:a16="http://schemas.microsoft.com/office/drawing/2014/main" id="{31E76458-ABAB-47F9-8084-36FDD2E1797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 °BL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9667875"/>
              <a:ext cx="1771650" cy="2228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Produto11" xr10:uid="{418285D1-7E76-4854-9C1A-1CE0AC6E930F}" sourceName="PRODUTO">
  <extLst>
    <x:ext xmlns:x15="http://schemas.microsoft.com/office/spreadsheetml/2010/11/main" uri="{2F2917AC-EB37-4324-AD4E-5DD8C200BD13}">
      <x15:tableSlicerCache tableId="1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Terminal11" xr10:uid="{E1892BB9-2B80-44C3-BAA5-7ACA5D917FEB}" sourceName="TERMINAL">
  <extLst>
    <x:ext xmlns:x15="http://schemas.microsoft.com/office/spreadsheetml/2010/11/main" uri="{2F2917AC-EB37-4324-AD4E-5DD8C200BD13}">
      <x15:tableSlicerCache tableId="1" column="2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Nome_do_Navio11" xr10:uid="{85E9A97A-B2A6-440A-AB21-CA533D668D71}" sourceName="NOME DO NAVIO">
  <extLst>
    <x:ext xmlns:x15="http://schemas.microsoft.com/office/spreadsheetml/2010/11/main" uri="{2F2917AC-EB37-4324-AD4E-5DD8C200BD13}">
      <x15:tableSlicerCache tableId="1" column="4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Operador_Portuário11" xr10:uid="{5B24FF8E-3CB7-49F5-8E07-3E71D72607FA}" sourceName="OPERADOR PORTUÁRIO">
  <extLst>
    <x:ext xmlns:x15="http://schemas.microsoft.com/office/spreadsheetml/2010/11/main" uri="{2F2917AC-EB37-4324-AD4E-5DD8C200BD13}">
      <x15:tableSlicerCache tableId="1" column="3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emana_da_liberaçao1" xr10:uid="{4C828A98-D814-4DE4-8291-21F91F57C1D7}" sourceName="Semana da liberaçao">
  <extLst>
    <x:ext xmlns:x15="http://schemas.microsoft.com/office/spreadsheetml/2010/11/main" uri="{2F2917AC-EB37-4324-AD4E-5DD8C200BD13}">
      <x15:tableSlicerCache tableId="1" column="39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ês_atracação1" xr10:uid="{2A4A9570-07D4-4A21-9A51-D08AC59B7389}" sourceName="Mês atracação">
  <extLst>
    <x:ext xmlns:x15="http://schemas.microsoft.com/office/spreadsheetml/2010/11/main" uri="{2F2917AC-EB37-4324-AD4E-5DD8C200BD13}">
      <x15:tableSlicerCache tableId="1" column="40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TATUS_LIBERAÇÃO" xr10:uid="{EC9680ED-3764-43B3-B495-B7F3526E9F9F}" sourceName="STATUS LIBERAÇÃO">
  <extLst>
    <x:ext xmlns:x15="http://schemas.microsoft.com/office/spreadsheetml/2010/11/main" uri="{2F2917AC-EB37-4324-AD4E-5DD8C200BD13}">
      <x15:tableSlicerCache tableId="1" column="1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N_°BL" xr10:uid="{7C7B76CF-15FD-4CA5-9161-FEDA550E4C86}" sourceName="N °BL">
  <extLst>
    <x:ext xmlns:x15="http://schemas.microsoft.com/office/spreadsheetml/2010/11/main" uri="{2F2917AC-EB37-4324-AD4E-5DD8C200BD13}">
      <x15:tableSlicerCache tableId="1" column="16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duto  2" xr10:uid="{E1E03862-68D0-4971-99DA-3CC48C32219F}" cache="SegmentaçãodeDados_Produto11" caption="PRODUTO" columnCount="5" style="SlicerStyleLight1 2 2" lockedPosition="1" rowHeight="241300"/>
  <slicer name="Terminal 2" xr10:uid="{B3E9105F-B950-4A2D-8745-4307F38A3AAC}" cache="SegmentaçãodeDados_Terminal11" caption="TERMINAL" columnCount="4" style="SlicerStyleLight1 2 2" lockedPosition="1" rowHeight="241300"/>
  <slicer name="Nome do Navio 2" xr10:uid="{C0834F01-871A-4D16-8994-FEBCCE960239}" cache="SegmentaçãodeDados_Nome_do_Navio11" caption="Navios" style="SlicerStyleLight1 2 2" lockedPosition="1" rowHeight="241300"/>
  <slicer name="Operador Portuário 2" xr10:uid="{7EC35F21-7495-4118-A18A-FC6C19DE5A9F}" cache="SegmentaçãodeDados_Operador_Portuário11" caption="Operador Portuario" columnCount="2" style="SlicerStyleLight1 2 2" lockedPosition="1" rowHeight="241300"/>
  <slicer name="Semana da liberaçao 1" xr10:uid="{DC20CEE4-6D1A-4625-8496-58767BCAC2C0}" cache="SegmentaçãodeDados_Semana_da_liberaçao1" caption="Semana da liberaçao" style="SlicerStyleLight1 2 2" lockedPosition="1" rowHeight="241300"/>
  <slicer name="Mês atracação 1" xr10:uid="{A736EF17-FAD0-4EBB-B878-D9D120B0423E}" cache="SegmentaçãodeDados_Mês_atracação1" caption="Mês atracação" style="SlicerStyleLight1 2 2" lockedPosition="1" rowHeight="241300"/>
  <slicer name="STATUS LIBERAÇÃO" xr10:uid="{7257A9EB-E9F7-4063-9538-2A38D1F880E5}" cache="SegmentaçãodeDados_STATUS_LIBERAÇÃO" caption="STATUS LIBERAÇÃO" columnCount="2" style="SlicerStyleLight1 2 2" lockedPosition="1" rowHeight="241300"/>
  <slicer name="N °BL" xr10:uid="{DFBAF366-D7C9-4622-A426-3ECCE58C9250}" cache="SegmentaçãodeDados_N_°BL" caption="N °BL" columnCount="2" style="SlicerStyleLight1 2 2" lockedPosition="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233FD5-F811-4855-8D6E-5735438EFED7}" name="tab_gestãocontrole" displayName="tab_gestãocontrole" ref="E13:BG66" totalsRowShown="0" headerRowDxfId="57" dataDxfId="56" tableBorderDxfId="55">
  <autoFilter ref="E13:BG66" xr:uid="{6AEFB8E8-FDFB-4F06-B579-6EE02FDE7160}"/>
  <tableColumns count="55">
    <tableColumn id="23" xr3:uid="{2735D342-7135-4A99-95F6-8C0DCB9D9A23}" name="Sinal" dataDxfId="54"/>
    <tableColumn id="24" xr3:uid="{52192F73-9464-4567-943A-22731619B6DD}" name="DETALHES DO DOSSIÊ_x000a_ (ARQUIVO ANEXO)" dataDxfId="53"/>
    <tableColumn id="1" xr3:uid="{40B94300-1AB1-4CD3-8088-59F939A233E0}" name="STATUS LIBERAÇÃO" dataDxfId="52"/>
    <tableColumn id="2" xr3:uid="{F90FA01E-D4C2-4479-8710-BF379979FA69}" name="TERMINAL" dataDxfId="51"/>
    <tableColumn id="3" xr3:uid="{41FC8F80-B772-4525-8C5A-9205C2784189}" name="OPERADOR PORTUÁRIO" dataDxfId="50"/>
    <tableColumn id="4" xr3:uid="{AD9C2C19-EE50-45D0-85F7-B1D14FF9B6F8}" name="NOME DO NAVIO" dataDxfId="49"/>
    <tableColumn id="5" xr3:uid="{D98C70CD-C336-42C6-A516-825A6A8F222A}" name="PRODUTO" dataDxfId="48"/>
    <tableColumn id="6" xr3:uid="{EFEA6386-8824-4CA3-8269-3C5F652BA93A}" name="N° DECLARAÇÃO DE IMPORTAÇÃO" dataDxfId="47"/>
    <tableColumn id="7" xr3:uid="{4A288B7D-5AA6-4181-8E0A-722DFF6A7A0B}" name="VOLUME" dataDxfId="46"/>
    <tableColumn id="8" xr3:uid="{21C7765C-144E-4683-B6AF-F83EF54D5C80}" name="PESO" dataDxfId="45"/>
    <tableColumn id="9" xr3:uid="{B23CFB55-B3F1-458C-BDF2-7DDF2B0E1C77}" name="IMPORTADOR" dataDxfId="44"/>
    <tableColumn id="10" xr3:uid="{5EE08901-8DD5-49A2-ADAB-C57D94D7E5E5}" name="CNPJ" dataDxfId="43"/>
    <tableColumn id="11" xr3:uid="{3A173F12-ABAB-4716-9113-032D62EB65E1}" name="UF" dataDxfId="42"/>
    <tableColumn id="12" xr3:uid="{0CDDA564-CF76-4696-BC37-BF9F6CF3EF92}" name="ADQUIRENTE_x000a_CONSIGNEE" dataDxfId="41"/>
    <tableColumn id="13" xr3:uid="{CBE495C2-726E-4D0F-99FA-C200CE613D6C}" name="CNPJ ADQUIRENTE" dataDxfId="40"/>
    <tableColumn id="14" xr3:uid="{5EFEEC60-8892-44E4-8871-D93CFCD716D5}" name="UF (AD)" dataDxfId="39"/>
    <tableColumn id="15" xr3:uid="{DABDF838-78AC-458A-8594-B8A409871137}" name="DISTRUIÇÃO" dataDxfId="38"/>
    <tableColumn id="16" xr3:uid="{050B1192-19F2-4A9F-9A9E-1629BE32CCF1}" name="N °BL" dataDxfId="37"/>
    <tableColumn id="17" xr3:uid="{1A2998A0-348D-4D29-8356-6B25B0E97046}" name="MODALIDADE DESPACHO" dataDxfId="36"/>
    <tableColumn id="18" xr3:uid="{84CE2765-A36A-4FB0-ACB8-DDE72CCECD88}" name="Berço" dataDxfId="35"/>
    <tableColumn id="60" xr3:uid="{6E76783C-01A5-4C1C-A1D6-5706A1959C2D}" name="N°CRD" dataDxfId="34"/>
    <tableColumn id="68" xr3:uid="{08227B8A-627D-4AA7-A929-5DC2A259E928}" name="SOLICITADO CONFIRMAÇÃO CLIENTE?" dataDxfId="33"/>
    <tableColumn id="59" xr3:uid="{D2C8B5BA-7928-4DFD-AD0F-C56DC64A5CC0}" name="DECLARAÇÃO IMPORTAÇÃO" dataDxfId="32"/>
    <tableColumn id="61" xr3:uid="{FE75B1DC-F0C1-4C92-9409-CDBA5764FBA2}" name="CDDG" dataDxfId="31"/>
    <tableColumn id="62" xr3:uid="{AB2F3387-59CE-4786-925E-245374A3699A}" name="BL ORIGINAL  DRAFT" dataDxfId="30"/>
    <tableColumn id="44" xr3:uid="{F8F91B4E-1F7D-460E-ABDE-96296C7C0544}" name="N° CE MERCANTE" dataDxfId="29"/>
    <tableColumn id="22" xr3:uid="{2288674D-6F70-4946-B684-F14FCC4983F1}" name="OUTROS" dataDxfId="28"/>
    <tableColumn id="67" xr3:uid="{37EF4266-B3AC-4D76-8996-9592B6B9476F}" name="INICIO OPERAÇÃO" dataDxfId="27"/>
    <tableColumn id="66" xr3:uid="{EFC52402-F52E-4D24-A88D-2E80C0772608}" name="FIM OPERAÇÃO " dataDxfId="26"/>
    <tableColumn id="65" xr3:uid="{B8A0C6D6-31FF-475B-A0AA-2DF23AE4AC12}" name="DIAS" dataDxfId="25"/>
    <tableColumn id="64" xr3:uid="{0422E16B-982F-4624-A210-11E1A08DA1E3}" name="PRAZO LIMITE 72h" dataDxfId="24"/>
    <tableColumn id="46" xr3:uid="{1A705690-F500-47A4-99BA-D9B4FDA00227}" name="DATA DI " dataDxfId="23"/>
    <tableColumn id="47" xr3:uid="{8F7CEF67-7D9B-4D6F-B7B8-51F82D20DD61}" name="REPRESENTANTE LEGAL" dataDxfId="22"/>
    <tableColumn id="48" xr3:uid="{235BF2EA-543C-4C0C-A06D-80033EEA998F}" name="CPF" dataDxfId="21"/>
    <tableColumn id="49" xr3:uid="{C8DE1171-8128-4B95-9B99-F4E0DFC04168}" name="DESPACHANTE" dataDxfId="20"/>
    <tableColumn id="50" xr3:uid="{92711688-1083-4223-BF20-91A510D76435}" name="COLABORADOR GRANEL" dataDxfId="19"/>
    <tableColumn id="54" xr3:uid="{065D077E-04DD-403A-8186-E7EC738D75AF}" name="N°MANIFESTO" dataDxfId="18"/>
    <tableColumn id="53" xr3:uid="{B4E5ABBE-F576-4159-B0E9-ECC816333EC3}" name="N°ESCALA" dataDxfId="17"/>
    <tableColumn id="52" xr3:uid="{60958EEA-CA13-4183-A274-D3186780D558}" name="IMO" dataDxfId="16"/>
    <tableColumn id="51" xr3:uid="{66C8DA82-DB11-40A3-92D8-AE419383F49F}" name="N° VIAGEM" dataDxfId="15"/>
    <tableColumn id="55" xr3:uid="{C42B8C36-AB59-4A80-AD45-2A8BE514D4EE}" name="DATA PRESENÇA DE CARGA" dataDxfId="14"/>
    <tableColumn id="20" xr3:uid="{574291D4-A26A-4D0C-8457-87AE06249123}" name="DATA BOLETIM DESCARGA" dataDxfId="13"/>
    <tableColumn id="74" xr3:uid="{8637881F-D962-4ABE-9EE4-4EE82653420A}" name="DATA DOSSIÊ" dataDxfId="12"/>
    <tableColumn id="73" xr3:uid="{3EA47E2A-61A3-416D-AEAA-DA9268E6563E}" name="DATA GLME" dataDxfId="11"/>
    <tableColumn id="72" xr3:uid="{08260443-A1D4-4B92-92CA-E6DE66E031C6}" name="N°GLME" dataDxfId="10"/>
    <tableColumn id="71" xr3:uid="{657902F9-9E9B-43C1-AEBC-B8E4761744DB}" name="GERADO AUTENTICAÇÃO GLME? " dataDxfId="9"/>
    <tableColumn id="76" xr3:uid="{FCE12E6A-CCD5-4BF5-AFD5-5EE913BF22EA}" name="ENTREGA DI SEFAZ -MA PROTOCOLO DLMI" dataDxfId="8"/>
    <tableColumn id="75" xr3:uid="{777A5821-D996-4D71-A324-ED8AB4E8D099}" name="GERADO AUTENTICAÇÃO DLMI?" dataDxfId="7"/>
    <tableColumn id="77" xr3:uid="{AB966380-433C-4248-802E-68ACA6C0E472}" name="DATA DARE " dataDxfId="6"/>
    <tableColumn id="19" xr3:uid="{E84A291F-3406-4258-A58D-AC8E6560E788}" name="N°DARE" dataDxfId="5"/>
    <tableColumn id="25" xr3:uid="{DA9240B5-B99C-494B-B14F-F938BB731DF4}" name="DATA ENTREGA DI SISCOMEX CARGA" dataDxfId="4"/>
    <tableColumn id="26" xr3:uid="{C345F840-5F92-4702-B3E3-612B0F485098}" name="PRAZO _x000a_Entrega DI Siscomex " dataDxfId="3"/>
    <tableColumn id="21" xr3:uid="{1D353DCB-6139-4104-9B1D-E09ECEA47B3D}" name="Data liberação" dataDxfId="2"/>
    <tableColumn id="39" xr3:uid="{8BAFA999-13F9-4598-8424-121FC7C54801}" name="Semana da liberaçao" dataDxfId="1"/>
    <tableColumn id="40" xr3:uid="{C64C8EA5-DAA4-4005-95B6-66232C641DF4}" name="Mês atracaçã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9F03A-F166-42DB-A60E-E2B51FE6B415}">
  <sheetPr codeName="Planilha2">
    <pageSetUpPr fitToPage="1"/>
  </sheetPr>
  <dimension ref="C1:BI175"/>
  <sheetViews>
    <sheetView showGridLines="0" tabSelected="1" zoomScaleNormal="100" zoomScaleSheetLayoutView="100" workbookViewId="0">
      <pane xSplit="14" ySplit="13" topLeftCell="BD14" activePane="bottomRight" state="frozen"/>
      <selection pane="topRight" activeCell="N1" sqref="N1"/>
      <selection pane="bottomLeft" activeCell="A14" sqref="A14"/>
      <selection pane="bottomRight" activeCell="H12" sqref="H12"/>
    </sheetView>
  </sheetViews>
  <sheetFormatPr defaultRowHeight="32.25" customHeight="1" x14ac:dyDescent="0.25"/>
  <cols>
    <col min="1" max="2" width="9.140625" style="53"/>
    <col min="3" max="3" width="10.28515625" style="53" customWidth="1"/>
    <col min="4" max="4" width="3" style="53" customWidth="1"/>
    <col min="5" max="5" width="3.28515625" style="53" customWidth="1"/>
    <col min="6" max="6" width="30.42578125" style="53" customWidth="1"/>
    <col min="7" max="7" width="20.5703125" style="53" bestFit="1" customWidth="1"/>
    <col min="8" max="8" width="14.7109375" style="53" bestFit="1" customWidth="1"/>
    <col min="9" max="10" width="17.85546875" style="53" customWidth="1"/>
    <col min="11" max="11" width="14.42578125" style="53" bestFit="1" customWidth="1"/>
    <col min="12" max="12" width="16.7109375" style="53" bestFit="1" customWidth="1"/>
    <col min="13" max="13" width="13.42578125" style="53" bestFit="1" customWidth="1"/>
    <col min="14" max="14" width="10.140625" style="53" bestFit="1" customWidth="1"/>
    <col min="15" max="15" width="25.28515625" style="53" bestFit="1" customWidth="1"/>
    <col min="16" max="16" width="18" style="53" bestFit="1" customWidth="1"/>
    <col min="17" max="17" width="8.42578125" style="53" customWidth="1"/>
    <col min="18" max="18" width="22.140625" style="53" bestFit="1" customWidth="1"/>
    <col min="19" max="19" width="17.42578125" style="53" bestFit="1" customWidth="1"/>
    <col min="20" max="20" width="10.7109375" style="53" customWidth="1"/>
    <col min="21" max="21" width="14.5703125" style="53" bestFit="1" customWidth="1"/>
    <col min="22" max="22" width="18.85546875" style="53" customWidth="1"/>
    <col min="23" max="23" width="16.7109375" style="53" bestFit="1" customWidth="1"/>
    <col min="24" max="24" width="10" style="53" customWidth="1"/>
    <col min="25" max="25" width="13.28515625" style="53" customWidth="1"/>
    <col min="26" max="26" width="28.140625" style="53" bestFit="1" customWidth="1"/>
    <col min="27" max="27" width="18" style="53" bestFit="1" customWidth="1"/>
    <col min="28" max="28" width="14.85546875" style="53" customWidth="1"/>
    <col min="29" max="29" width="14.5703125" style="53" customWidth="1"/>
    <col min="30" max="30" width="21.28515625" style="53" customWidth="1"/>
    <col min="31" max="31" width="15.5703125" style="53" customWidth="1"/>
    <col min="32" max="32" width="16.42578125" style="53" customWidth="1"/>
    <col min="33" max="33" width="15.5703125" style="60" bestFit="1" customWidth="1"/>
    <col min="34" max="34" width="8.42578125" style="60" customWidth="1"/>
    <col min="35" max="35" width="18" style="53" customWidth="1"/>
    <col min="36" max="36" width="12.7109375" style="53" bestFit="1" customWidth="1"/>
    <col min="37" max="37" width="27.7109375" style="60" customWidth="1"/>
    <col min="38" max="38" width="24" style="53" customWidth="1"/>
    <col min="39" max="39" width="21.5703125" style="53" bestFit="1" customWidth="1"/>
    <col min="40" max="40" width="18.7109375" style="53" customWidth="1"/>
    <col min="41" max="41" width="20.85546875" style="53" bestFit="1" customWidth="1"/>
    <col min="42" max="42" width="18.140625" style="53" bestFit="1" customWidth="1"/>
    <col min="43" max="43" width="19" style="53" customWidth="1"/>
    <col min="44" max="44" width="13" style="53" customWidth="1"/>
    <col min="45" max="45" width="21" style="53" bestFit="1" customWidth="1"/>
    <col min="46" max="46" width="16" style="53" customWidth="1"/>
    <col min="47" max="47" width="21.5703125" style="53" customWidth="1"/>
    <col min="48" max="48" width="16" style="53" bestFit="1" customWidth="1"/>
    <col min="49" max="49" width="12.85546875" style="53" bestFit="1" customWidth="1"/>
    <col min="50" max="50" width="25" style="53" customWidth="1"/>
    <col min="51" max="51" width="25.42578125" style="53" customWidth="1"/>
    <col min="52" max="52" width="22" style="53" customWidth="1"/>
    <col min="53" max="53" width="14.140625" style="53" customWidth="1"/>
    <col min="54" max="54" width="18.85546875" style="53" bestFit="1" customWidth="1"/>
    <col min="55" max="55" width="20.28515625" style="53" customWidth="1"/>
    <col min="56" max="56" width="18.85546875" style="60" bestFit="1" customWidth="1"/>
    <col min="57" max="58" width="18.28515625" style="60" bestFit="1" customWidth="1"/>
    <col min="59" max="59" width="18.28515625" style="53" bestFit="1" customWidth="1"/>
    <col min="60" max="16384" width="9.140625" style="53"/>
  </cols>
  <sheetData>
    <row r="1" spans="3:59" s="1" customFormat="1" ht="15" x14ac:dyDescent="0.25"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3"/>
      <c r="BE1" s="2"/>
      <c r="BF1" s="2"/>
    </row>
    <row r="2" spans="3:59" s="1" customFormat="1" ht="15" x14ac:dyDescent="0.25"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3"/>
      <c r="BE2" s="2"/>
      <c r="BF2" s="2"/>
    </row>
    <row r="3" spans="3:59" s="1" customFormat="1" ht="15" x14ac:dyDescent="0.25">
      <c r="F3" s="4" t="str">
        <f>G12</f>
        <v>Aguardando liberação</v>
      </c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3"/>
      <c r="BE3" s="2"/>
      <c r="BF3" s="2"/>
    </row>
    <row r="4" spans="3:59" s="1" customFormat="1" ht="15" x14ac:dyDescent="0.25"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3"/>
      <c r="BE4" s="2"/>
      <c r="BF4" s="2"/>
    </row>
    <row r="5" spans="3:59" s="1" customFormat="1" ht="15" x14ac:dyDescent="0.25"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3"/>
      <c r="BE5" s="2"/>
      <c r="BF5" s="2"/>
    </row>
    <row r="6" spans="3:59" s="1" customFormat="1" ht="15" x14ac:dyDescent="0.2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3"/>
      <c r="BE6" s="2"/>
      <c r="BF6" s="2"/>
    </row>
    <row r="7" spans="3:59" s="1" customFormat="1" ht="6.75" customHeight="1" x14ac:dyDescent="0.25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6"/>
      <c r="BE7" s="5"/>
      <c r="BF7" s="5"/>
    </row>
    <row r="8" spans="3:59" s="1" customFormat="1" ht="11.25" customHeight="1" x14ac:dyDescent="0.25"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8"/>
      <c r="BE8" s="8"/>
      <c r="BF8" s="8"/>
    </row>
    <row r="9" spans="3:59" s="1" customFormat="1" ht="22.5" customHeight="1" x14ac:dyDescent="0.25"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8"/>
      <c r="BE9" s="8"/>
      <c r="BF9" s="8"/>
    </row>
    <row r="10" spans="3:59" s="1" customFormat="1" ht="27.75" customHeight="1" x14ac:dyDescent="0.25"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8"/>
      <c r="AH10" s="8"/>
      <c r="AI10" s="9"/>
      <c r="AJ10" s="7"/>
      <c r="AK10" s="8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8"/>
      <c r="BE10" s="8"/>
      <c r="BF10" s="8"/>
    </row>
    <row r="11" spans="3:59" s="1" customFormat="1" ht="32.25" customHeight="1" thickBot="1" x14ac:dyDescent="0.35">
      <c r="F11" s="10" t="s">
        <v>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13" t="s">
        <v>1</v>
      </c>
      <c r="Y11" s="13"/>
      <c r="Z11" s="14" t="s">
        <v>2</v>
      </c>
      <c r="AA11" s="14"/>
      <c r="AB11" s="14"/>
      <c r="AC11" s="14"/>
      <c r="AD11" s="14"/>
      <c r="AE11" s="15" t="s">
        <v>3</v>
      </c>
      <c r="AF11" s="15"/>
      <c r="AG11" s="15"/>
      <c r="AH11" s="15"/>
      <c r="AI11" s="16" t="s">
        <v>4</v>
      </c>
      <c r="AJ11" s="17"/>
      <c r="AK11" s="18"/>
      <c r="AL11" s="18"/>
      <c r="AM11" s="18"/>
      <c r="AN11" s="18"/>
      <c r="AO11" s="18"/>
      <c r="AP11" s="18"/>
      <c r="AQ11" s="18"/>
      <c r="AR11" s="19" t="s">
        <v>5</v>
      </c>
      <c r="AS11" s="19"/>
      <c r="AT11" s="20" t="s">
        <v>6</v>
      </c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1"/>
    </row>
    <row r="12" spans="3:59" s="22" customFormat="1" ht="15.75" thickTop="1" x14ac:dyDescent="0.25">
      <c r="G12" s="74" t="s">
        <v>78</v>
      </c>
      <c r="H12" s="75" t="e">
        <f ca="1">LOOKUP(2,1/(G:G*SUBTOTAL(3,OFFSET($G$13,ROW($G$13:$G$34)-ROW($G$13),))),$G$13:$G$34)</f>
        <v>#N/A</v>
      </c>
      <c r="L12" s="23">
        <f>SUBTOTAL(9,tab_gestãocontrole[VOLUME])</f>
        <v>125003921</v>
      </c>
      <c r="M12" s="23">
        <f>SUBTOTAL(9,tab_gestãocontrole[PESO])</f>
        <v>76707624</v>
      </c>
      <c r="W12" s="24">
        <f ca="1">TODAY()</f>
        <v>44163</v>
      </c>
      <c r="X12" s="24">
        <f ca="1">W12+1</f>
        <v>44164</v>
      </c>
      <c r="Y12" s="25"/>
      <c r="AG12" s="26"/>
      <c r="AH12" s="26"/>
      <c r="AK12" s="26"/>
      <c r="BD12" s="26"/>
      <c r="BE12" s="26"/>
      <c r="BF12" s="26"/>
    </row>
    <row r="13" spans="3:59" s="27" customFormat="1" ht="36.75" customHeight="1" x14ac:dyDescent="0.25">
      <c r="D13" s="28" t="s">
        <v>7</v>
      </c>
      <c r="E13" s="29" t="s">
        <v>8</v>
      </c>
      <c r="F13" s="30" t="s">
        <v>9</v>
      </c>
      <c r="G13" s="31" t="s">
        <v>10</v>
      </c>
      <c r="H13" s="32" t="s">
        <v>11</v>
      </c>
      <c r="I13" s="32" t="s">
        <v>12</v>
      </c>
      <c r="J13" s="32" t="s">
        <v>13</v>
      </c>
      <c r="K13" s="32" t="s">
        <v>14</v>
      </c>
      <c r="L13" s="32" t="s">
        <v>15</v>
      </c>
      <c r="M13" s="32" t="s">
        <v>16</v>
      </c>
      <c r="N13" s="32" t="s">
        <v>17</v>
      </c>
      <c r="O13" s="32" t="s">
        <v>18</v>
      </c>
      <c r="P13" s="32" t="s">
        <v>19</v>
      </c>
      <c r="Q13" s="32" t="s">
        <v>20</v>
      </c>
      <c r="R13" s="32" t="s">
        <v>21</v>
      </c>
      <c r="S13" s="32" t="s">
        <v>22</v>
      </c>
      <c r="T13" s="32" t="s">
        <v>23</v>
      </c>
      <c r="U13" s="32" t="s">
        <v>24</v>
      </c>
      <c r="V13" s="32" t="s">
        <v>25</v>
      </c>
      <c r="W13" s="32" t="s">
        <v>26</v>
      </c>
      <c r="X13" s="32" t="s">
        <v>27</v>
      </c>
      <c r="Y13" s="32" t="s">
        <v>28</v>
      </c>
      <c r="Z13" s="32" t="s">
        <v>29</v>
      </c>
      <c r="AA13" s="32" t="s">
        <v>30</v>
      </c>
      <c r="AB13" s="32" t="s">
        <v>31</v>
      </c>
      <c r="AC13" s="32" t="s">
        <v>32</v>
      </c>
      <c r="AD13" s="32" t="s">
        <v>33</v>
      </c>
      <c r="AE13" s="32" t="s">
        <v>34</v>
      </c>
      <c r="AF13" s="32" t="s">
        <v>35</v>
      </c>
      <c r="AG13" s="32" t="s">
        <v>36</v>
      </c>
      <c r="AH13" s="33" t="s">
        <v>37</v>
      </c>
      <c r="AI13" s="33" t="s">
        <v>38</v>
      </c>
      <c r="AJ13" s="32" t="s">
        <v>39</v>
      </c>
      <c r="AK13" s="32" t="s">
        <v>40</v>
      </c>
      <c r="AL13" s="32" t="s">
        <v>41</v>
      </c>
      <c r="AM13" s="32" t="s">
        <v>42</v>
      </c>
      <c r="AN13" s="32" t="s">
        <v>43</v>
      </c>
      <c r="AO13" s="32" t="s">
        <v>44</v>
      </c>
      <c r="AP13" s="32" t="s">
        <v>45</v>
      </c>
      <c r="AQ13" s="32" t="s">
        <v>46</v>
      </c>
      <c r="AR13" s="32" t="s">
        <v>47</v>
      </c>
      <c r="AS13" s="32" t="s">
        <v>48</v>
      </c>
      <c r="AT13" s="34" t="s">
        <v>49</v>
      </c>
      <c r="AU13" s="32" t="s">
        <v>50</v>
      </c>
      <c r="AV13" s="32" t="s">
        <v>51</v>
      </c>
      <c r="AW13" s="32" t="s">
        <v>52</v>
      </c>
      <c r="AX13" s="32" t="s">
        <v>53</v>
      </c>
      <c r="AY13" s="32" t="s">
        <v>54</v>
      </c>
      <c r="AZ13" s="32" t="s">
        <v>55</v>
      </c>
      <c r="BA13" s="32" t="s">
        <v>56</v>
      </c>
      <c r="BB13" s="32" t="s">
        <v>57</v>
      </c>
      <c r="BC13" s="35" t="s">
        <v>58</v>
      </c>
      <c r="BD13" s="33" t="s">
        <v>59</v>
      </c>
      <c r="BE13" s="32" t="s">
        <v>60</v>
      </c>
      <c r="BF13" s="36" t="s">
        <v>61</v>
      </c>
      <c r="BG13" s="36" t="s">
        <v>62</v>
      </c>
    </row>
    <row r="14" spans="3:59" ht="45" customHeight="1" x14ac:dyDescent="0.25">
      <c r="C14" s="37">
        <f>COUNTA(tab_gestãocontrole[#This Row])</f>
        <v>10</v>
      </c>
      <c r="D14" s="37">
        <f>COUNTBLANK(tab_gestãocontrole[#This Row])</f>
        <v>45</v>
      </c>
      <c r="E14" s="38" t="s">
        <v>63</v>
      </c>
      <c r="F14" s="39" t="s">
        <v>64</v>
      </c>
      <c r="G14" s="40" t="s">
        <v>65</v>
      </c>
      <c r="H14" s="41" t="s">
        <v>66</v>
      </c>
      <c r="I14" s="42" t="s">
        <v>67</v>
      </c>
      <c r="J14" s="40" t="s">
        <v>68</v>
      </c>
      <c r="K14" s="41" t="s">
        <v>69</v>
      </c>
      <c r="L14" s="41" t="s">
        <v>70</v>
      </c>
      <c r="M14" s="43">
        <v>2067000</v>
      </c>
      <c r="N14" s="43">
        <v>1447973</v>
      </c>
      <c r="O14" s="41"/>
      <c r="P14" s="41"/>
      <c r="Q14" s="41"/>
      <c r="R14" s="40"/>
      <c r="S14" s="41"/>
      <c r="T14" s="41"/>
      <c r="U14" s="40"/>
      <c r="V14" s="41"/>
      <c r="W14" s="44"/>
      <c r="X14" s="41"/>
      <c r="Y14" s="41"/>
      <c r="Z14" s="45"/>
      <c r="AA14" s="46"/>
      <c r="AB14" s="41"/>
      <c r="AC14" s="41"/>
      <c r="AD14" s="47"/>
      <c r="AE14" s="47"/>
      <c r="AF14" s="46"/>
      <c r="AG14" s="46"/>
      <c r="AH14" s="48"/>
      <c r="AI14" s="49"/>
      <c r="AJ14" s="50"/>
      <c r="AK14" s="51"/>
      <c r="AL14" s="50"/>
      <c r="AM14" s="50"/>
      <c r="AN14" s="50"/>
      <c r="AO14" s="47"/>
      <c r="AP14" s="41"/>
      <c r="AQ14" s="41"/>
      <c r="AR14" s="41"/>
      <c r="AS14" s="50"/>
      <c r="AT14" s="52"/>
      <c r="AV14" s="54"/>
      <c r="BC14" s="54"/>
      <c r="BD14" s="55"/>
      <c r="BE14" s="50"/>
      <c r="BF14" s="56"/>
      <c r="BG14" s="57"/>
    </row>
    <row r="15" spans="3:59" ht="45" customHeight="1" x14ac:dyDescent="0.25">
      <c r="D15" s="37">
        <f>COUNTBLANK(tab_gestãocontrole[#This Row])</f>
        <v>45</v>
      </c>
      <c r="E15" s="38" t="s">
        <v>71</v>
      </c>
      <c r="F15" s="39" t="s">
        <v>72</v>
      </c>
      <c r="G15" s="40" t="s">
        <v>65</v>
      </c>
      <c r="H15" s="41" t="s">
        <v>66</v>
      </c>
      <c r="I15" s="42" t="s">
        <v>67</v>
      </c>
      <c r="J15" s="40" t="s">
        <v>68</v>
      </c>
      <c r="K15" s="41" t="s">
        <v>69</v>
      </c>
      <c r="L15" s="41" t="s">
        <v>73</v>
      </c>
      <c r="M15" s="43">
        <v>1979252</v>
      </c>
      <c r="N15" s="43">
        <v>1386503</v>
      </c>
      <c r="O15" s="41"/>
      <c r="P15" s="41"/>
      <c r="Q15" s="41"/>
      <c r="R15" s="40"/>
      <c r="S15" s="41"/>
      <c r="T15" s="41"/>
      <c r="U15" s="40"/>
      <c r="V15" s="41"/>
      <c r="W15" s="44"/>
      <c r="X15" s="41"/>
      <c r="Y15" s="41"/>
      <c r="Z15" s="45"/>
      <c r="AA15" s="46"/>
      <c r="AB15" s="41"/>
      <c r="AC15" s="41"/>
      <c r="AD15" s="47"/>
      <c r="AE15" s="47"/>
      <c r="AF15" s="46"/>
      <c r="AG15" s="46"/>
      <c r="AH15" s="48"/>
      <c r="AI15" s="49"/>
      <c r="AJ15" s="50"/>
      <c r="AK15" s="51"/>
      <c r="AL15" s="50"/>
      <c r="AM15" s="50"/>
      <c r="AN15" s="50"/>
      <c r="AO15" s="47"/>
      <c r="AP15" s="41"/>
      <c r="AQ15" s="41"/>
      <c r="AR15" s="41"/>
      <c r="AS15" s="50"/>
      <c r="AT15" s="52"/>
      <c r="AV15" s="58"/>
      <c r="BC15" s="54"/>
      <c r="BD15" s="55"/>
      <c r="BE15" s="50"/>
      <c r="BF15" s="56"/>
      <c r="BG15" s="57"/>
    </row>
    <row r="16" spans="3:59" ht="45" customHeight="1" x14ac:dyDescent="0.25">
      <c r="D16" s="37">
        <f>COUNTBLANK(tab_gestãocontrole[#This Row])</f>
        <v>45</v>
      </c>
      <c r="E16" s="38" t="s">
        <v>71</v>
      </c>
      <c r="F16" s="39" t="s">
        <v>74</v>
      </c>
      <c r="G16" s="40" t="s">
        <v>65</v>
      </c>
      <c r="H16" s="41" t="s">
        <v>66</v>
      </c>
      <c r="I16" s="42" t="s">
        <v>67</v>
      </c>
      <c r="J16" s="40" t="s">
        <v>68</v>
      </c>
      <c r="K16" s="41" t="s">
        <v>75</v>
      </c>
      <c r="L16" s="41" t="s">
        <v>76</v>
      </c>
      <c r="M16" s="43">
        <v>2067000</v>
      </c>
      <c r="N16" s="43">
        <v>1733642</v>
      </c>
      <c r="O16" s="41"/>
      <c r="P16" s="41"/>
      <c r="Q16" s="41"/>
      <c r="R16" s="40"/>
      <c r="S16" s="41"/>
      <c r="T16" s="41"/>
      <c r="U16" s="40"/>
      <c r="V16" s="41"/>
      <c r="W16" s="44"/>
      <c r="X16" s="41"/>
      <c r="Y16" s="41"/>
      <c r="Z16" s="45"/>
      <c r="AA16" s="46"/>
      <c r="AB16" s="41"/>
      <c r="AC16" s="41"/>
      <c r="AD16" s="47"/>
      <c r="AE16" s="47"/>
      <c r="AF16" s="46"/>
      <c r="AG16" s="46"/>
      <c r="AH16" s="48"/>
      <c r="AI16" s="49"/>
      <c r="AJ16" s="50"/>
      <c r="AK16" s="51"/>
      <c r="AL16" s="50"/>
      <c r="AM16" s="50"/>
      <c r="AN16" s="50"/>
      <c r="AO16" s="47"/>
      <c r="AP16" s="41"/>
      <c r="AQ16" s="41"/>
      <c r="AR16" s="41"/>
      <c r="AS16" s="50"/>
      <c r="AT16" s="52"/>
      <c r="AV16" s="54"/>
      <c r="BC16" s="54"/>
      <c r="BD16" s="55"/>
      <c r="BE16" s="50"/>
      <c r="BF16" s="56"/>
      <c r="BG16" s="57"/>
    </row>
    <row r="17" spans="4:61" ht="45" customHeight="1" x14ac:dyDescent="0.25">
      <c r="D17" s="37">
        <f>COUNTBLANK(tab_gestãocontrole[#This Row])</f>
        <v>46</v>
      </c>
      <c r="E17" s="38" t="s">
        <v>71</v>
      </c>
      <c r="F17" s="39" t="s">
        <v>77</v>
      </c>
      <c r="G17" s="40" t="s">
        <v>78</v>
      </c>
      <c r="H17" s="41" t="s">
        <v>66</v>
      </c>
      <c r="I17" s="42" t="s">
        <v>67</v>
      </c>
      <c r="J17" s="40" t="s">
        <v>68</v>
      </c>
      <c r="K17" s="41" t="s">
        <v>75</v>
      </c>
      <c r="L17" s="41"/>
      <c r="M17" s="43">
        <v>2067000</v>
      </c>
      <c r="N17" s="43">
        <v>1733642</v>
      </c>
      <c r="O17" s="41"/>
      <c r="P17" s="41"/>
      <c r="Q17" s="41"/>
      <c r="R17" s="41"/>
      <c r="S17" s="41"/>
      <c r="T17" s="41"/>
      <c r="U17" s="40"/>
      <c r="V17" s="41"/>
      <c r="W17" s="44"/>
      <c r="X17" s="41"/>
      <c r="Y17" s="41"/>
      <c r="Z17" s="45"/>
      <c r="AA17" s="46"/>
      <c r="AB17" s="41"/>
      <c r="AC17" s="41"/>
      <c r="AD17" s="59"/>
      <c r="AE17" s="47"/>
      <c r="AF17" s="46"/>
      <c r="AG17" s="46"/>
      <c r="AH17" s="48"/>
      <c r="AI17" s="49"/>
      <c r="AJ17" s="50"/>
      <c r="AK17" s="51"/>
      <c r="AL17" s="50"/>
      <c r="AM17" s="50"/>
      <c r="AN17" s="50"/>
      <c r="AO17" s="47"/>
      <c r="AP17" s="41"/>
      <c r="AQ17" s="41"/>
      <c r="AR17" s="41"/>
      <c r="AS17" s="50"/>
      <c r="AT17" s="52"/>
      <c r="BD17" s="55"/>
      <c r="BE17" s="50"/>
      <c r="BF17" s="56"/>
      <c r="BG17" s="57"/>
    </row>
    <row r="18" spans="4:61" ht="45" customHeight="1" x14ac:dyDescent="0.25">
      <c r="D18" s="37">
        <f>COUNTBLANK(tab_gestãocontrole[#This Row])</f>
        <v>45</v>
      </c>
      <c r="E18" s="38" t="s">
        <v>71</v>
      </c>
      <c r="F18" s="39" t="s">
        <v>72</v>
      </c>
      <c r="G18" s="40" t="s">
        <v>65</v>
      </c>
      <c r="H18" s="41" t="s">
        <v>66</v>
      </c>
      <c r="I18" s="42" t="s">
        <v>67</v>
      </c>
      <c r="J18" s="40" t="s">
        <v>68</v>
      </c>
      <c r="K18" s="41" t="s">
        <v>75</v>
      </c>
      <c r="L18" s="41" t="s">
        <v>79</v>
      </c>
      <c r="M18" s="43">
        <v>2067000</v>
      </c>
      <c r="N18" s="43">
        <v>1733642</v>
      </c>
      <c r="O18" s="41"/>
      <c r="P18" s="41"/>
      <c r="Q18" s="41"/>
      <c r="R18" s="40"/>
      <c r="S18" s="41"/>
      <c r="T18" s="41"/>
      <c r="U18" s="40"/>
      <c r="V18" s="41"/>
      <c r="W18" s="44"/>
      <c r="X18" s="41"/>
      <c r="Y18" s="41"/>
      <c r="Z18" s="45"/>
      <c r="AA18" s="46"/>
      <c r="AB18" s="41"/>
      <c r="AC18" s="41"/>
      <c r="AD18" s="47"/>
      <c r="AE18" s="47"/>
      <c r="AF18" s="46"/>
      <c r="AG18" s="46"/>
      <c r="AH18" s="48"/>
      <c r="AI18" s="49"/>
      <c r="AJ18" s="50"/>
      <c r="AK18" s="51"/>
      <c r="AL18" s="50"/>
      <c r="AM18" s="50"/>
      <c r="AN18" s="50"/>
      <c r="AO18" s="47"/>
      <c r="AP18" s="41"/>
      <c r="AQ18" s="41"/>
      <c r="AR18" s="41"/>
      <c r="AS18" s="50"/>
      <c r="AT18" s="52"/>
      <c r="AV18" s="58"/>
      <c r="BC18" s="54"/>
      <c r="BD18" s="55"/>
      <c r="BE18" s="50"/>
      <c r="BF18" s="56"/>
      <c r="BG18" s="57"/>
      <c r="BH18" s="60"/>
      <c r="BI18" s="60"/>
    </row>
    <row r="19" spans="4:61" ht="45" customHeight="1" x14ac:dyDescent="0.25">
      <c r="D19" s="37">
        <f>COUNTBLANK(tab_gestãocontrole[#This Row])</f>
        <v>46</v>
      </c>
      <c r="E19" s="38" t="s">
        <v>71</v>
      </c>
      <c r="F19" s="39" t="s">
        <v>80</v>
      </c>
      <c r="G19" s="40" t="s">
        <v>78</v>
      </c>
      <c r="H19" s="41" t="s">
        <v>66</v>
      </c>
      <c r="I19" s="42" t="s">
        <v>67</v>
      </c>
      <c r="J19" s="40" t="s">
        <v>68</v>
      </c>
      <c r="K19" s="41" t="s">
        <v>75</v>
      </c>
      <c r="L19" s="41"/>
      <c r="M19" s="43">
        <v>2068642</v>
      </c>
      <c r="N19" s="43">
        <v>1733642</v>
      </c>
      <c r="O19" s="41"/>
      <c r="P19" s="41"/>
      <c r="Q19" s="41"/>
      <c r="R19" s="41"/>
      <c r="S19" s="41"/>
      <c r="T19" s="41"/>
      <c r="U19" s="40"/>
      <c r="V19" s="41"/>
      <c r="W19" s="44"/>
      <c r="X19" s="41"/>
      <c r="Y19" s="41"/>
      <c r="Z19" s="45"/>
      <c r="AA19" s="46"/>
      <c r="AB19" s="41"/>
      <c r="AC19" s="41"/>
      <c r="AD19" s="47"/>
      <c r="AE19" s="47"/>
      <c r="AF19" s="46"/>
      <c r="AG19" s="46"/>
      <c r="AH19" s="48"/>
      <c r="AI19" s="49"/>
      <c r="AJ19" s="50"/>
      <c r="AK19" s="51"/>
      <c r="AL19" s="50"/>
      <c r="AM19" s="50"/>
      <c r="AN19" s="50"/>
      <c r="AO19" s="47"/>
      <c r="AP19" s="41"/>
      <c r="AQ19" s="41"/>
      <c r="AR19" s="41"/>
      <c r="AS19" s="50"/>
      <c r="AT19" s="52"/>
      <c r="BD19" s="55"/>
      <c r="BE19" s="50"/>
      <c r="BF19" s="56"/>
      <c r="BG19" s="57"/>
      <c r="BH19" s="60"/>
      <c r="BI19" s="60"/>
    </row>
    <row r="20" spans="4:61" ht="45" customHeight="1" x14ac:dyDescent="0.25">
      <c r="D20" s="37">
        <f>COUNTBLANK(tab_gestãocontrole[#This Row])</f>
        <v>45</v>
      </c>
      <c r="E20" s="38" t="s">
        <v>63</v>
      </c>
      <c r="F20" s="39" t="s">
        <v>81</v>
      </c>
      <c r="G20" s="40" t="s">
        <v>65</v>
      </c>
      <c r="H20" s="41" t="s">
        <v>66</v>
      </c>
      <c r="I20" s="42" t="s">
        <v>67</v>
      </c>
      <c r="J20" s="40" t="s">
        <v>68</v>
      </c>
      <c r="K20" s="41" t="s">
        <v>75</v>
      </c>
      <c r="L20" s="41" t="s">
        <v>82</v>
      </c>
      <c r="M20" s="43">
        <v>1432136</v>
      </c>
      <c r="N20" s="43">
        <v>1200213</v>
      </c>
      <c r="O20" s="41"/>
      <c r="P20" s="41"/>
      <c r="Q20" s="41"/>
      <c r="R20" s="41"/>
      <c r="S20" s="41"/>
      <c r="T20" s="41"/>
      <c r="U20" s="40"/>
      <c r="V20" s="41"/>
      <c r="W20" s="44"/>
      <c r="X20" s="41"/>
      <c r="Y20" s="41"/>
      <c r="Z20" s="45"/>
      <c r="AA20" s="46"/>
      <c r="AB20" s="41"/>
      <c r="AC20" s="41"/>
      <c r="AD20" s="47"/>
      <c r="AE20" s="47"/>
      <c r="AF20" s="46"/>
      <c r="AG20" s="46"/>
      <c r="AH20" s="48"/>
      <c r="AI20" s="49"/>
      <c r="AJ20" s="50"/>
      <c r="AK20" s="51"/>
      <c r="AL20" s="50"/>
      <c r="AM20" s="50"/>
      <c r="AN20" s="50"/>
      <c r="AO20" s="47"/>
      <c r="AP20" s="41"/>
      <c r="AQ20" s="41"/>
      <c r="AR20" s="41"/>
      <c r="AS20" s="50"/>
      <c r="AT20" s="52"/>
      <c r="BA20" s="54"/>
      <c r="BC20" s="54"/>
      <c r="BD20" s="55"/>
      <c r="BE20" s="50"/>
      <c r="BF20" s="56"/>
      <c r="BG20" s="57"/>
      <c r="BH20" s="60"/>
      <c r="BI20" s="60"/>
    </row>
    <row r="21" spans="4:61" ht="45" customHeight="1" x14ac:dyDescent="0.25">
      <c r="D21" s="37">
        <f>COUNTBLANK(tab_gestãocontrole[#This Row])</f>
        <v>46</v>
      </c>
      <c r="E21" s="38" t="s">
        <v>71</v>
      </c>
      <c r="F21" s="39" t="s">
        <v>83</v>
      </c>
      <c r="G21" s="40" t="s">
        <v>78</v>
      </c>
      <c r="H21" s="41" t="s">
        <v>66</v>
      </c>
      <c r="I21" s="42" t="s">
        <v>67</v>
      </c>
      <c r="J21" s="40" t="s">
        <v>68</v>
      </c>
      <c r="K21" s="41" t="s">
        <v>75</v>
      </c>
      <c r="L21" s="41"/>
      <c r="M21" s="43">
        <v>1432136</v>
      </c>
      <c r="N21" s="43">
        <v>1200213</v>
      </c>
      <c r="O21" s="41"/>
      <c r="P21" s="41"/>
      <c r="Q21" s="41"/>
      <c r="R21" s="41"/>
      <c r="S21" s="41"/>
      <c r="T21" s="41"/>
      <c r="U21" s="40"/>
      <c r="V21" s="41"/>
      <c r="W21" s="44"/>
      <c r="X21" s="41"/>
      <c r="Y21" s="41"/>
      <c r="Z21" s="45"/>
      <c r="AA21" s="46"/>
      <c r="AB21" s="41"/>
      <c r="AC21" s="41"/>
      <c r="AD21" s="47"/>
      <c r="AE21" s="47"/>
      <c r="AF21" s="46"/>
      <c r="AG21" s="46"/>
      <c r="AH21" s="48"/>
      <c r="AI21" s="49"/>
      <c r="AJ21" s="50"/>
      <c r="AK21" s="51"/>
      <c r="AL21" s="50"/>
      <c r="AM21" s="50"/>
      <c r="AN21" s="50"/>
      <c r="AO21" s="47"/>
      <c r="AP21" s="41"/>
      <c r="AQ21" s="41"/>
      <c r="AR21" s="41"/>
      <c r="AS21" s="50"/>
      <c r="AT21" s="52"/>
      <c r="BD21" s="55"/>
      <c r="BE21" s="50"/>
      <c r="BF21" s="56"/>
      <c r="BG21" s="57"/>
      <c r="BH21" s="60"/>
      <c r="BI21" s="60"/>
    </row>
    <row r="22" spans="4:61" ht="45" customHeight="1" x14ac:dyDescent="0.25">
      <c r="D22" s="37">
        <f>COUNTBLANK(tab_gestãocontrole[#This Row])</f>
        <v>46</v>
      </c>
      <c r="E22" s="38" t="s">
        <v>71</v>
      </c>
      <c r="F22" s="39" t="s">
        <v>83</v>
      </c>
      <c r="G22" s="40" t="s">
        <v>78</v>
      </c>
      <c r="H22" s="41" t="s">
        <v>66</v>
      </c>
      <c r="I22" s="42" t="s">
        <v>67</v>
      </c>
      <c r="J22" s="40" t="s">
        <v>68</v>
      </c>
      <c r="K22" s="41" t="s">
        <v>75</v>
      </c>
      <c r="L22" s="41"/>
      <c r="M22" s="43">
        <v>1432136</v>
      </c>
      <c r="N22" s="43">
        <v>1200213</v>
      </c>
      <c r="O22" s="41"/>
      <c r="P22" s="41"/>
      <c r="Q22" s="41"/>
      <c r="R22" s="41"/>
      <c r="S22" s="41"/>
      <c r="T22" s="41"/>
      <c r="U22" s="40"/>
      <c r="V22" s="41"/>
      <c r="W22" s="44"/>
      <c r="X22" s="41"/>
      <c r="Y22" s="41"/>
      <c r="Z22" s="45"/>
      <c r="AA22" s="46"/>
      <c r="AB22" s="41"/>
      <c r="AC22" s="41"/>
      <c r="AD22" s="47"/>
      <c r="AE22" s="47"/>
      <c r="AF22" s="46"/>
      <c r="AG22" s="46"/>
      <c r="AH22" s="48"/>
      <c r="AI22" s="49"/>
      <c r="AJ22" s="50"/>
      <c r="AK22" s="51"/>
      <c r="AL22" s="50"/>
      <c r="AM22" s="50"/>
      <c r="AN22" s="50"/>
      <c r="AO22" s="47"/>
      <c r="AP22" s="41"/>
      <c r="AQ22" s="41"/>
      <c r="AR22" s="41"/>
      <c r="AS22" s="50"/>
      <c r="AT22" s="52"/>
      <c r="BD22" s="55"/>
      <c r="BE22" s="50"/>
      <c r="BF22" s="56"/>
      <c r="BG22" s="57"/>
      <c r="BH22" s="60"/>
      <c r="BI22" s="60"/>
    </row>
    <row r="23" spans="4:61" ht="45" customHeight="1" x14ac:dyDescent="0.25">
      <c r="D23" s="37">
        <f>COUNTBLANK(tab_gestãocontrole[#This Row])</f>
        <v>46</v>
      </c>
      <c r="E23" s="38" t="s">
        <v>71</v>
      </c>
      <c r="F23" s="39" t="s">
        <v>77</v>
      </c>
      <c r="G23" s="40" t="s">
        <v>78</v>
      </c>
      <c r="H23" s="41" t="s">
        <v>66</v>
      </c>
      <c r="I23" s="42" t="s">
        <v>67</v>
      </c>
      <c r="J23" s="40" t="s">
        <v>68</v>
      </c>
      <c r="K23" s="41" t="s">
        <v>75</v>
      </c>
      <c r="L23" s="41"/>
      <c r="M23" s="43">
        <v>1431000</v>
      </c>
      <c r="N23" s="43">
        <v>1200213</v>
      </c>
      <c r="O23" s="41"/>
      <c r="P23" s="41"/>
      <c r="Q23" s="41"/>
      <c r="R23" s="41"/>
      <c r="S23" s="41"/>
      <c r="T23" s="41"/>
      <c r="U23" s="40"/>
      <c r="V23" s="41"/>
      <c r="W23" s="44"/>
      <c r="X23" s="41"/>
      <c r="Y23" s="41"/>
      <c r="Z23" s="45"/>
      <c r="AA23" s="46"/>
      <c r="AB23" s="41"/>
      <c r="AC23" s="41"/>
      <c r="AD23" s="47"/>
      <c r="AE23" s="47"/>
      <c r="AF23" s="46"/>
      <c r="AG23" s="46"/>
      <c r="AH23" s="48"/>
      <c r="AI23" s="49"/>
      <c r="AJ23" s="50"/>
      <c r="AK23" s="51"/>
      <c r="AL23" s="50"/>
      <c r="AM23" s="50"/>
      <c r="AN23" s="50"/>
      <c r="AO23" s="47"/>
      <c r="AP23" s="41"/>
      <c r="AQ23" s="41"/>
      <c r="AR23" s="41"/>
      <c r="AS23" s="50"/>
      <c r="AT23" s="52"/>
      <c r="BD23" s="55"/>
      <c r="BE23" s="50"/>
      <c r="BF23" s="56"/>
      <c r="BG23" s="57"/>
      <c r="BH23" s="60"/>
      <c r="BI23" s="60"/>
    </row>
    <row r="24" spans="4:61" ht="45" customHeight="1" x14ac:dyDescent="0.25">
      <c r="D24" s="37">
        <f>COUNTBLANK(tab_gestãocontrole[#This Row])</f>
        <v>46</v>
      </c>
      <c r="E24" s="38" t="s">
        <v>71</v>
      </c>
      <c r="F24" s="39" t="s">
        <v>77</v>
      </c>
      <c r="G24" s="40" t="s">
        <v>78</v>
      </c>
      <c r="H24" s="41" t="s">
        <v>66</v>
      </c>
      <c r="I24" s="42" t="s">
        <v>67</v>
      </c>
      <c r="J24" s="40" t="s">
        <v>68</v>
      </c>
      <c r="K24" s="41" t="s">
        <v>75</v>
      </c>
      <c r="L24" s="41"/>
      <c r="M24" s="43">
        <v>803179</v>
      </c>
      <c r="N24" s="43">
        <v>673645</v>
      </c>
      <c r="O24" s="41"/>
      <c r="P24" s="41"/>
      <c r="Q24" s="41"/>
      <c r="R24" s="41"/>
      <c r="S24" s="41"/>
      <c r="T24" s="41"/>
      <c r="U24" s="40"/>
      <c r="V24" s="41"/>
      <c r="W24" s="44"/>
      <c r="X24" s="41"/>
      <c r="Y24" s="41"/>
      <c r="Z24" s="45"/>
      <c r="AA24" s="46"/>
      <c r="AB24" s="41"/>
      <c r="AC24" s="41"/>
      <c r="AD24" s="59"/>
      <c r="AE24" s="47"/>
      <c r="AF24" s="46"/>
      <c r="AG24" s="46"/>
      <c r="AH24" s="48"/>
      <c r="AI24" s="49"/>
      <c r="AJ24" s="50"/>
      <c r="AK24" s="51"/>
      <c r="AL24" s="50"/>
      <c r="AM24" s="50"/>
      <c r="AN24" s="50"/>
      <c r="AO24" s="47"/>
      <c r="AP24" s="41"/>
      <c r="AQ24" s="41"/>
      <c r="AR24" s="41"/>
      <c r="AS24" s="50"/>
      <c r="AT24" s="52"/>
      <c r="BD24" s="55"/>
      <c r="BE24" s="50"/>
      <c r="BF24" s="56"/>
      <c r="BG24" s="57"/>
      <c r="BH24" s="60"/>
      <c r="BI24" s="60"/>
    </row>
    <row r="25" spans="4:61" ht="45" customHeight="1" x14ac:dyDescent="0.25">
      <c r="D25" s="37">
        <f>COUNTBLANK(tab_gestãocontrole[#This Row])</f>
        <v>45</v>
      </c>
      <c r="E25" s="61" t="s">
        <v>63</v>
      </c>
      <c r="F25" s="62" t="s">
        <v>84</v>
      </c>
      <c r="G25" s="40" t="s">
        <v>65</v>
      </c>
      <c r="H25" s="41" t="s">
        <v>66</v>
      </c>
      <c r="I25" s="41" t="s">
        <v>85</v>
      </c>
      <c r="J25" s="40" t="s">
        <v>86</v>
      </c>
      <c r="K25" s="41" t="s">
        <v>87</v>
      </c>
      <c r="L25" s="41" t="s">
        <v>88</v>
      </c>
      <c r="M25" s="43">
        <v>2522734</v>
      </c>
      <c r="N25" s="43">
        <v>4926203</v>
      </c>
      <c r="O25" s="41"/>
      <c r="P25" s="41"/>
      <c r="Q25" s="41"/>
      <c r="R25" s="41"/>
      <c r="S25" s="41"/>
      <c r="T25" s="41"/>
      <c r="U25" s="40"/>
      <c r="V25" s="41"/>
      <c r="W25" s="44"/>
      <c r="X25" s="41"/>
      <c r="Y25" s="41"/>
      <c r="AA25" s="46"/>
      <c r="AB25" s="41"/>
      <c r="AC25" s="41"/>
      <c r="AD25" s="47"/>
      <c r="AE25" s="47"/>
      <c r="AF25" s="46"/>
      <c r="AG25" s="46"/>
      <c r="AH25" s="48"/>
      <c r="AI25" s="49"/>
      <c r="AJ25" s="50"/>
      <c r="AK25" s="51"/>
      <c r="AL25" s="50"/>
      <c r="AM25" s="50"/>
      <c r="AN25" s="50"/>
      <c r="AO25" s="47"/>
      <c r="AP25" s="41"/>
      <c r="AQ25" s="41"/>
      <c r="AR25" s="41"/>
      <c r="AS25" s="50"/>
      <c r="AT25" s="50"/>
      <c r="AU25" s="63"/>
      <c r="AV25" s="54"/>
      <c r="BA25" s="54"/>
      <c r="BC25" s="63"/>
      <c r="BD25" s="55"/>
      <c r="BE25" s="50"/>
      <c r="BF25" s="56"/>
      <c r="BG25" s="57"/>
      <c r="BH25" s="60"/>
      <c r="BI25" s="60"/>
    </row>
    <row r="26" spans="4:61" ht="45" customHeight="1" x14ac:dyDescent="0.25">
      <c r="D26" s="37">
        <f>COUNTBLANK(tab_gestãocontrole[#This Row])</f>
        <v>45</v>
      </c>
      <c r="E26" s="61" t="s">
        <v>63</v>
      </c>
      <c r="F26" s="39" t="s">
        <v>89</v>
      </c>
      <c r="G26" s="64" t="s">
        <v>65</v>
      </c>
      <c r="H26" s="41" t="s">
        <v>66</v>
      </c>
      <c r="I26" s="42" t="s">
        <v>85</v>
      </c>
      <c r="J26" s="64" t="s">
        <v>90</v>
      </c>
      <c r="K26" s="42" t="s">
        <v>87</v>
      </c>
      <c r="L26" s="41" t="s">
        <v>91</v>
      </c>
      <c r="M26" s="43">
        <v>2250000</v>
      </c>
      <c r="N26" s="43">
        <v>4508115</v>
      </c>
      <c r="O26" s="41"/>
      <c r="P26" s="41"/>
      <c r="Q26" s="41"/>
      <c r="R26" s="41"/>
      <c r="S26" s="41"/>
      <c r="T26" s="41"/>
      <c r="U26" s="40"/>
      <c r="V26" s="41"/>
      <c r="W26" s="41"/>
      <c r="X26" s="41"/>
      <c r="Y26" s="41"/>
      <c r="AA26" s="65"/>
      <c r="AB26" s="42"/>
      <c r="AC26" s="41"/>
      <c r="AD26" s="66"/>
      <c r="AE26" s="47"/>
      <c r="AF26" s="46"/>
      <c r="AG26" s="46"/>
      <c r="AH26" s="48"/>
      <c r="AI26" s="49"/>
      <c r="AJ26" s="67"/>
      <c r="AK26" s="68"/>
      <c r="AL26" s="50"/>
      <c r="AM26" s="50"/>
      <c r="AN26" s="50"/>
      <c r="AO26" s="47"/>
      <c r="AP26" s="41"/>
      <c r="AQ26" s="41"/>
      <c r="AR26" s="41"/>
      <c r="AS26" s="50"/>
      <c r="AT26" s="50"/>
      <c r="AU26" s="63"/>
      <c r="AV26" s="54"/>
      <c r="BA26" s="54"/>
      <c r="BC26" s="63"/>
      <c r="BD26" s="55"/>
      <c r="BE26" s="50"/>
      <c r="BF26" s="56"/>
      <c r="BG26" s="57"/>
      <c r="BH26" s="60"/>
    </row>
    <row r="27" spans="4:61" ht="45" customHeight="1" x14ac:dyDescent="0.25">
      <c r="D27" s="37">
        <f>COUNTBLANK(tab_gestãocontrole[#This Row])</f>
        <v>45</v>
      </c>
      <c r="E27" s="61" t="s">
        <v>63</v>
      </c>
      <c r="F27" s="39" t="s">
        <v>89</v>
      </c>
      <c r="G27" s="64" t="s">
        <v>65</v>
      </c>
      <c r="H27" s="41" t="s">
        <v>66</v>
      </c>
      <c r="I27" s="42" t="s">
        <v>85</v>
      </c>
      <c r="J27" s="64" t="s">
        <v>92</v>
      </c>
      <c r="K27" s="42" t="s">
        <v>93</v>
      </c>
      <c r="L27" s="41" t="s">
        <v>94</v>
      </c>
      <c r="M27" s="43">
        <v>54094</v>
      </c>
      <c r="N27" s="43">
        <v>42746</v>
      </c>
      <c r="O27" s="41"/>
      <c r="P27" s="41"/>
      <c r="Q27" s="41"/>
      <c r="R27" s="41"/>
      <c r="S27" s="41"/>
      <c r="T27" s="41"/>
      <c r="U27" s="40"/>
      <c r="V27" s="41"/>
      <c r="W27" s="41"/>
      <c r="X27" s="41"/>
      <c r="Y27" s="41"/>
      <c r="AA27" s="65"/>
      <c r="AB27" s="42"/>
      <c r="AC27" s="41"/>
      <c r="AD27" s="66"/>
      <c r="AE27" s="47"/>
      <c r="AF27" s="46"/>
      <c r="AG27" s="46"/>
      <c r="AH27" s="48"/>
      <c r="AI27" s="49"/>
      <c r="AJ27" s="67"/>
      <c r="AK27" s="68"/>
      <c r="AL27" s="50"/>
      <c r="AM27" s="50"/>
      <c r="AN27" s="50"/>
      <c r="AO27" s="47"/>
      <c r="AP27" s="41"/>
      <c r="AQ27" s="41"/>
      <c r="AR27" s="41"/>
      <c r="AS27" s="50"/>
      <c r="AT27" s="50"/>
      <c r="AU27" s="63"/>
      <c r="AV27" s="54"/>
      <c r="BA27" s="54"/>
      <c r="BC27" s="63"/>
      <c r="BD27" s="55"/>
      <c r="BE27" s="50"/>
      <c r="BF27" s="56"/>
      <c r="BG27" s="57"/>
      <c r="BH27" s="60"/>
    </row>
    <row r="28" spans="4:61" ht="45" customHeight="1" x14ac:dyDescent="0.25">
      <c r="D28" s="37">
        <f>COUNTBLANK(tab_gestãocontrole[#This Row])</f>
        <v>45</v>
      </c>
      <c r="E28" s="61" t="s">
        <v>63</v>
      </c>
      <c r="F28" s="39" t="s">
        <v>89</v>
      </c>
      <c r="G28" s="64" t="s">
        <v>65</v>
      </c>
      <c r="H28" s="41" t="s">
        <v>66</v>
      </c>
      <c r="I28" s="42" t="s">
        <v>85</v>
      </c>
      <c r="J28" s="64" t="s">
        <v>95</v>
      </c>
      <c r="K28" s="42" t="s">
        <v>69</v>
      </c>
      <c r="L28" s="41" t="s">
        <v>96</v>
      </c>
      <c r="M28" s="43">
        <v>1110455</v>
      </c>
      <c r="N28" s="43">
        <v>773993</v>
      </c>
      <c r="O28" s="41"/>
      <c r="P28" s="41"/>
      <c r="Q28" s="41"/>
      <c r="R28" s="41"/>
      <c r="S28" s="41"/>
      <c r="T28" s="41"/>
      <c r="U28" s="40"/>
      <c r="V28" s="41"/>
      <c r="W28" s="41"/>
      <c r="X28" s="41"/>
      <c r="Y28" s="41"/>
      <c r="AA28" s="65"/>
      <c r="AB28" s="42"/>
      <c r="AC28" s="41"/>
      <c r="AD28" s="66"/>
      <c r="AE28" s="47"/>
      <c r="AF28" s="46"/>
      <c r="AG28" s="46"/>
      <c r="AH28" s="48"/>
      <c r="AI28" s="49"/>
      <c r="AJ28" s="67"/>
      <c r="AK28" s="68"/>
      <c r="AL28" s="50"/>
      <c r="AM28" s="50"/>
      <c r="AN28" s="50"/>
      <c r="AO28" s="47"/>
      <c r="AP28" s="41"/>
      <c r="AQ28" s="41"/>
      <c r="AR28" s="41"/>
      <c r="AS28" s="50"/>
      <c r="AT28" s="50"/>
      <c r="AU28" s="63"/>
      <c r="AV28" s="54"/>
      <c r="BA28" s="54"/>
      <c r="BC28" s="63"/>
      <c r="BD28" s="55"/>
      <c r="BE28" s="50"/>
      <c r="BF28" s="56"/>
      <c r="BG28" s="57"/>
      <c r="BH28" s="60"/>
    </row>
    <row r="29" spans="4:61" ht="45" customHeight="1" x14ac:dyDescent="0.25">
      <c r="D29" s="37">
        <f>COUNTBLANK(tab_gestãocontrole[#This Row])</f>
        <v>45</v>
      </c>
      <c r="E29" s="61" t="s">
        <v>63</v>
      </c>
      <c r="F29" s="39" t="s">
        <v>89</v>
      </c>
      <c r="G29" s="64" t="s">
        <v>65</v>
      </c>
      <c r="H29" s="41" t="s">
        <v>66</v>
      </c>
      <c r="I29" s="42" t="s">
        <v>85</v>
      </c>
      <c r="J29" s="64" t="s">
        <v>95</v>
      </c>
      <c r="K29" s="42" t="s">
        <v>75</v>
      </c>
      <c r="L29" s="41" t="s">
        <v>97</v>
      </c>
      <c r="M29" s="43">
        <v>1675569</v>
      </c>
      <c r="N29" s="43">
        <v>1374741</v>
      </c>
      <c r="O29" s="41"/>
      <c r="P29" s="41"/>
      <c r="Q29" s="41"/>
      <c r="R29" s="41"/>
      <c r="S29" s="41"/>
      <c r="T29" s="41"/>
      <c r="U29" s="40"/>
      <c r="V29" s="41"/>
      <c r="W29" s="41"/>
      <c r="X29" s="41"/>
      <c r="Y29" s="41"/>
      <c r="AA29" s="65"/>
      <c r="AB29" s="42"/>
      <c r="AC29" s="41"/>
      <c r="AD29" s="66"/>
      <c r="AE29" s="47"/>
      <c r="AF29" s="46"/>
      <c r="AG29" s="46"/>
      <c r="AH29" s="48"/>
      <c r="AI29" s="49"/>
      <c r="AJ29" s="67"/>
      <c r="AK29" s="68"/>
      <c r="AL29" s="50"/>
      <c r="AM29" s="50"/>
      <c r="AN29" s="50"/>
      <c r="AO29" s="47"/>
      <c r="AP29" s="41"/>
      <c r="AQ29" s="41"/>
      <c r="AR29" s="41"/>
      <c r="AS29" s="50"/>
      <c r="AT29" s="50"/>
      <c r="AU29" s="63"/>
      <c r="AV29" s="54"/>
      <c r="BA29" s="54"/>
      <c r="BC29" s="63"/>
      <c r="BD29" s="55"/>
      <c r="BE29" s="50"/>
      <c r="BF29" s="56"/>
      <c r="BG29" s="57"/>
      <c r="BH29" s="60"/>
    </row>
    <row r="30" spans="4:61" ht="45" customHeight="1" x14ac:dyDescent="0.25">
      <c r="D30" s="37">
        <f>COUNTBLANK(tab_gestãocontrole[#This Row])</f>
        <v>45</v>
      </c>
      <c r="E30" s="61" t="s">
        <v>63</v>
      </c>
      <c r="F30" s="39" t="s">
        <v>98</v>
      </c>
      <c r="G30" s="64" t="s">
        <v>65</v>
      </c>
      <c r="H30" s="41" t="s">
        <v>99</v>
      </c>
      <c r="I30" s="42" t="s">
        <v>85</v>
      </c>
      <c r="J30" s="64" t="s">
        <v>100</v>
      </c>
      <c r="K30" s="42" t="s">
        <v>75</v>
      </c>
      <c r="L30" s="41" t="s">
        <v>101</v>
      </c>
      <c r="M30" s="43">
        <v>1500000</v>
      </c>
      <c r="N30" s="43">
        <v>1253558</v>
      </c>
      <c r="O30" s="41"/>
      <c r="P30" s="41"/>
      <c r="Q30" s="41"/>
      <c r="R30" s="41"/>
      <c r="S30" s="41"/>
      <c r="T30" s="41"/>
      <c r="U30" s="40"/>
      <c r="V30" s="41"/>
      <c r="W30" s="41"/>
      <c r="X30" s="41"/>
      <c r="Y30" s="41"/>
      <c r="AA30" s="65"/>
      <c r="AB30" s="42"/>
      <c r="AC30" s="41"/>
      <c r="AD30" s="66"/>
      <c r="AE30" s="47"/>
      <c r="AF30" s="46"/>
      <c r="AG30" s="46"/>
      <c r="AH30" s="48"/>
      <c r="AI30" s="49"/>
      <c r="AJ30" s="67"/>
      <c r="AK30" s="68"/>
      <c r="AL30" s="50"/>
      <c r="AM30" s="50"/>
      <c r="AN30" s="50"/>
      <c r="AO30" s="47"/>
      <c r="AP30" s="41"/>
      <c r="AQ30" s="41"/>
      <c r="AR30" s="41"/>
      <c r="AS30" s="50"/>
      <c r="AT30" s="50"/>
      <c r="AU30" s="63"/>
      <c r="AV30" s="54"/>
      <c r="BA30" s="54"/>
      <c r="BC30" s="63"/>
      <c r="BD30" s="55"/>
      <c r="BE30" s="50"/>
      <c r="BF30" s="56"/>
      <c r="BG30" s="57"/>
      <c r="BH30" s="60"/>
    </row>
    <row r="31" spans="4:61" ht="45" customHeight="1" x14ac:dyDescent="0.25">
      <c r="D31" s="37">
        <f>COUNTBLANK(tab_gestãocontrole[#This Row])</f>
        <v>45</v>
      </c>
      <c r="E31" s="61" t="s">
        <v>63</v>
      </c>
      <c r="F31" s="39" t="s">
        <v>98</v>
      </c>
      <c r="G31" s="64" t="s">
        <v>65</v>
      </c>
      <c r="H31" s="41" t="s">
        <v>99</v>
      </c>
      <c r="I31" s="42" t="s">
        <v>85</v>
      </c>
      <c r="J31" s="64" t="s">
        <v>100</v>
      </c>
      <c r="K31" s="42" t="s">
        <v>75</v>
      </c>
      <c r="L31" s="41" t="s">
        <v>102</v>
      </c>
      <c r="M31" s="43">
        <v>1500000</v>
      </c>
      <c r="N31" s="43">
        <v>1253558</v>
      </c>
      <c r="O31" s="41"/>
      <c r="P31" s="41"/>
      <c r="Q31" s="41"/>
      <c r="R31" s="41"/>
      <c r="S31" s="41"/>
      <c r="T31" s="41"/>
      <c r="U31" s="40"/>
      <c r="V31" s="41"/>
      <c r="W31" s="41"/>
      <c r="X31" s="41"/>
      <c r="Y31" s="41"/>
      <c r="AA31" s="65"/>
      <c r="AB31" s="42"/>
      <c r="AC31" s="41"/>
      <c r="AD31" s="66"/>
      <c r="AE31" s="47"/>
      <c r="AF31" s="46"/>
      <c r="AG31" s="46"/>
      <c r="AH31" s="48"/>
      <c r="AI31" s="49"/>
      <c r="AJ31" s="67"/>
      <c r="AK31" s="68"/>
      <c r="AL31" s="50"/>
      <c r="AM31" s="50"/>
      <c r="AN31" s="50"/>
      <c r="AO31" s="47"/>
      <c r="AP31" s="41"/>
      <c r="AQ31" s="41"/>
      <c r="AR31" s="41"/>
      <c r="AS31" s="50"/>
      <c r="AT31" s="50"/>
      <c r="AU31" s="63"/>
      <c r="AV31" s="54"/>
      <c r="BA31" s="54"/>
      <c r="BC31" s="63"/>
      <c r="BD31" s="55"/>
      <c r="BE31" s="50"/>
      <c r="BF31" s="56"/>
      <c r="BG31" s="57"/>
      <c r="BH31" s="60"/>
    </row>
    <row r="32" spans="4:61" ht="45" customHeight="1" x14ac:dyDescent="0.25">
      <c r="D32" s="37">
        <f>COUNTBLANK(tab_gestãocontrole[#This Row])</f>
        <v>45</v>
      </c>
      <c r="E32" s="61" t="s">
        <v>63</v>
      </c>
      <c r="F32" s="39" t="s">
        <v>103</v>
      </c>
      <c r="G32" s="64" t="s">
        <v>65</v>
      </c>
      <c r="H32" s="41" t="s">
        <v>66</v>
      </c>
      <c r="I32" s="42" t="s">
        <v>67</v>
      </c>
      <c r="J32" s="64" t="s">
        <v>100</v>
      </c>
      <c r="K32" s="42" t="s">
        <v>75</v>
      </c>
      <c r="L32" s="41" t="s">
        <v>104</v>
      </c>
      <c r="M32" s="43">
        <v>3000000</v>
      </c>
      <c r="N32" s="43">
        <v>2507117</v>
      </c>
      <c r="O32" s="41"/>
      <c r="P32" s="41"/>
      <c r="Q32" s="41"/>
      <c r="R32" s="41"/>
      <c r="S32" s="41"/>
      <c r="T32" s="41"/>
      <c r="U32" s="40"/>
      <c r="V32" s="41"/>
      <c r="W32" s="41"/>
      <c r="X32" s="41"/>
      <c r="Y32" s="41"/>
      <c r="AA32" s="65"/>
      <c r="AB32" s="42"/>
      <c r="AC32" s="41"/>
      <c r="AD32" s="66"/>
      <c r="AE32" s="47"/>
      <c r="AF32" s="46"/>
      <c r="AG32" s="46"/>
      <c r="AH32" s="48"/>
      <c r="AI32" s="49"/>
      <c r="AJ32" s="67"/>
      <c r="AK32" s="68"/>
      <c r="AL32" s="50"/>
      <c r="AM32" s="50"/>
      <c r="AN32" s="50"/>
      <c r="AO32" s="47"/>
      <c r="AP32" s="41"/>
      <c r="AQ32" s="41"/>
      <c r="AR32" s="41"/>
      <c r="AS32" s="50"/>
      <c r="AT32" s="50"/>
      <c r="AU32" s="63"/>
      <c r="AV32" s="54"/>
      <c r="BA32" s="54"/>
      <c r="BC32" s="63"/>
      <c r="BD32" s="55"/>
      <c r="BE32" s="50"/>
      <c r="BF32" s="56"/>
      <c r="BG32" s="57"/>
      <c r="BH32" s="60"/>
    </row>
    <row r="33" spans="4:60" ht="45" customHeight="1" x14ac:dyDescent="0.25">
      <c r="D33" s="37">
        <f>COUNTBLANK(tab_gestãocontrole[#This Row])</f>
        <v>45</v>
      </c>
      <c r="E33" s="61" t="s">
        <v>63</v>
      </c>
      <c r="F33" s="39" t="s">
        <v>103</v>
      </c>
      <c r="G33" s="64" t="s">
        <v>65</v>
      </c>
      <c r="H33" s="41" t="s">
        <v>66</v>
      </c>
      <c r="I33" s="42" t="s">
        <v>85</v>
      </c>
      <c r="J33" s="64" t="s">
        <v>100</v>
      </c>
      <c r="K33" s="42" t="s">
        <v>105</v>
      </c>
      <c r="L33" s="41" t="s">
        <v>106</v>
      </c>
      <c r="M33" s="43">
        <v>3000000</v>
      </c>
      <c r="N33" s="43">
        <v>2507117</v>
      </c>
      <c r="O33" s="41"/>
      <c r="P33" s="41"/>
      <c r="Q33" s="41"/>
      <c r="R33" s="41"/>
      <c r="S33" s="41"/>
      <c r="T33" s="41"/>
      <c r="U33" s="40"/>
      <c r="V33" s="41"/>
      <c r="W33" s="41"/>
      <c r="X33" s="41"/>
      <c r="Y33" s="41"/>
      <c r="AA33" s="65"/>
      <c r="AB33" s="42"/>
      <c r="AC33" s="41"/>
      <c r="AD33" s="66"/>
      <c r="AE33" s="47"/>
      <c r="AF33" s="46"/>
      <c r="AG33" s="46"/>
      <c r="AH33" s="48"/>
      <c r="AI33" s="49"/>
      <c r="AJ33" s="67"/>
      <c r="AK33" s="68"/>
      <c r="AL33" s="50"/>
      <c r="AM33" s="50"/>
      <c r="AN33" s="50"/>
      <c r="AO33" s="47"/>
      <c r="AP33" s="41"/>
      <c r="AQ33" s="41"/>
      <c r="AR33" s="41"/>
      <c r="AS33" s="50"/>
      <c r="AT33" s="50"/>
      <c r="AU33" s="63"/>
      <c r="AV33" s="54"/>
      <c r="BA33" s="54"/>
      <c r="BC33" s="63"/>
      <c r="BD33" s="55"/>
      <c r="BE33" s="50"/>
      <c r="BF33" s="56"/>
      <c r="BG33" s="57"/>
      <c r="BH33" s="60"/>
    </row>
    <row r="34" spans="4:60" ht="45" customHeight="1" x14ac:dyDescent="0.25">
      <c r="D34" s="37">
        <f>COUNTBLANK(tab_gestãocontrole[#This Row])</f>
        <v>45</v>
      </c>
      <c r="E34" s="61" t="s">
        <v>63</v>
      </c>
      <c r="F34" s="39" t="s">
        <v>103</v>
      </c>
      <c r="G34" s="64" t="s">
        <v>65</v>
      </c>
      <c r="H34" s="41" t="s">
        <v>66</v>
      </c>
      <c r="I34" s="42" t="s">
        <v>67</v>
      </c>
      <c r="J34" s="64" t="s">
        <v>100</v>
      </c>
      <c r="K34" s="42" t="s">
        <v>75</v>
      </c>
      <c r="L34" s="41" t="s">
        <v>107</v>
      </c>
      <c r="M34" s="43">
        <v>7000000</v>
      </c>
      <c r="N34" s="43">
        <v>5849940</v>
      </c>
      <c r="O34" s="41"/>
      <c r="P34" s="41"/>
      <c r="Q34" s="41"/>
      <c r="R34" s="41"/>
      <c r="S34" s="41"/>
      <c r="T34" s="41"/>
      <c r="U34" s="40"/>
      <c r="V34" s="41"/>
      <c r="W34" s="41"/>
      <c r="X34" s="41"/>
      <c r="Y34" s="41"/>
      <c r="AA34" s="65"/>
      <c r="AB34" s="42"/>
      <c r="AC34" s="41"/>
      <c r="AD34" s="66"/>
      <c r="AE34" s="47"/>
      <c r="AF34" s="46"/>
      <c r="AG34" s="46"/>
      <c r="AH34" s="48"/>
      <c r="AI34" s="49"/>
      <c r="AJ34" s="67"/>
      <c r="AK34" s="68"/>
      <c r="AL34" s="50"/>
      <c r="AM34" s="50"/>
      <c r="AN34" s="50"/>
      <c r="AO34" s="47"/>
      <c r="AP34" s="41"/>
      <c r="AQ34" s="41"/>
      <c r="AR34" s="41"/>
      <c r="AS34" s="50"/>
      <c r="AT34" s="50"/>
      <c r="AU34" s="63"/>
      <c r="AV34" s="54"/>
      <c r="BA34" s="54"/>
      <c r="BC34" s="63"/>
      <c r="BD34" s="55"/>
      <c r="BE34" s="50"/>
      <c r="BF34" s="56"/>
      <c r="BG34" s="57"/>
      <c r="BH34" s="60"/>
    </row>
    <row r="35" spans="4:60" ht="45" customHeight="1" x14ac:dyDescent="0.25">
      <c r="D35" s="37">
        <f>COUNTBLANK(tab_gestãocontrole[#This Row])</f>
        <v>45</v>
      </c>
      <c r="E35" s="61" t="s">
        <v>63</v>
      </c>
      <c r="F35" s="39" t="s">
        <v>103</v>
      </c>
      <c r="G35" s="64" t="s">
        <v>65</v>
      </c>
      <c r="H35" s="41" t="s">
        <v>66</v>
      </c>
      <c r="I35" s="42" t="s">
        <v>67</v>
      </c>
      <c r="J35" s="64" t="s">
        <v>100</v>
      </c>
      <c r="K35" s="42" t="s">
        <v>75</v>
      </c>
      <c r="L35" s="41" t="s">
        <v>108</v>
      </c>
      <c r="M35" s="43">
        <v>3000000</v>
      </c>
      <c r="N35" s="43">
        <v>2507117</v>
      </c>
      <c r="O35" s="41"/>
      <c r="P35" s="41"/>
      <c r="Q35" s="41"/>
      <c r="R35" s="41"/>
      <c r="S35" s="41"/>
      <c r="T35" s="41"/>
      <c r="U35" s="40"/>
      <c r="V35" s="41"/>
      <c r="W35" s="41"/>
      <c r="X35" s="41"/>
      <c r="Y35" s="41"/>
      <c r="AA35" s="65"/>
      <c r="AB35" s="42"/>
      <c r="AC35" s="41"/>
      <c r="AD35" s="66"/>
      <c r="AE35" s="47"/>
      <c r="AF35" s="46"/>
      <c r="AG35" s="46"/>
      <c r="AH35" s="48"/>
      <c r="AI35" s="49"/>
      <c r="AJ35" s="67"/>
      <c r="AK35" s="68"/>
      <c r="AL35" s="50"/>
      <c r="AM35" s="50"/>
      <c r="AN35" s="50"/>
      <c r="AO35" s="47"/>
      <c r="AP35" s="41"/>
      <c r="AQ35" s="41"/>
      <c r="AR35" s="41"/>
      <c r="AS35" s="50"/>
      <c r="AT35" s="50"/>
      <c r="AU35" s="63"/>
      <c r="AV35" s="54"/>
      <c r="BA35" s="54"/>
      <c r="BC35" s="63"/>
      <c r="BD35" s="55"/>
      <c r="BE35" s="50"/>
      <c r="BF35" s="56"/>
      <c r="BG35" s="57"/>
      <c r="BH35" s="60"/>
    </row>
    <row r="36" spans="4:60" ht="45" customHeight="1" x14ac:dyDescent="0.25">
      <c r="D36" s="37">
        <f>COUNTBLANK(tab_gestãocontrole[#This Row])</f>
        <v>45</v>
      </c>
      <c r="E36" s="61" t="s">
        <v>63</v>
      </c>
      <c r="F36" s="39" t="s">
        <v>109</v>
      </c>
      <c r="G36" s="64" t="s">
        <v>65</v>
      </c>
      <c r="H36" s="41" t="s">
        <v>66</v>
      </c>
      <c r="I36" s="42" t="s">
        <v>67</v>
      </c>
      <c r="J36" s="64" t="s">
        <v>95</v>
      </c>
      <c r="K36" s="42" t="s">
        <v>75</v>
      </c>
      <c r="L36" s="41" t="s">
        <v>110</v>
      </c>
      <c r="M36" s="43">
        <v>1110053</v>
      </c>
      <c r="N36" s="43">
        <v>911123</v>
      </c>
      <c r="O36" s="41"/>
      <c r="P36" s="41"/>
      <c r="Q36" s="41"/>
      <c r="R36" s="41"/>
      <c r="S36" s="41"/>
      <c r="T36" s="41"/>
      <c r="U36" s="40"/>
      <c r="V36" s="41"/>
      <c r="W36" s="41"/>
      <c r="X36" s="41"/>
      <c r="Y36" s="41"/>
      <c r="AA36" s="65"/>
      <c r="AB36" s="42"/>
      <c r="AC36" s="41"/>
      <c r="AD36" s="66"/>
      <c r="AE36" s="47"/>
      <c r="AF36" s="46"/>
      <c r="AG36" s="46"/>
      <c r="AH36" s="48"/>
      <c r="AI36" s="49"/>
      <c r="AJ36" s="67"/>
      <c r="AK36" s="68"/>
      <c r="AL36" s="50"/>
      <c r="AM36" s="50"/>
      <c r="AN36" s="50"/>
      <c r="AO36" s="47"/>
      <c r="AP36" s="41"/>
      <c r="AQ36" s="41"/>
      <c r="AR36" s="41"/>
      <c r="AS36" s="50"/>
      <c r="AT36" s="50"/>
      <c r="AU36" s="63"/>
      <c r="AV36" s="54"/>
      <c r="BA36" s="54"/>
      <c r="BC36" s="63"/>
      <c r="BD36" s="55"/>
      <c r="BE36" s="50"/>
      <c r="BF36" s="56"/>
      <c r="BG36" s="57"/>
      <c r="BH36" s="60"/>
    </row>
    <row r="37" spans="4:60" ht="45" customHeight="1" x14ac:dyDescent="0.25">
      <c r="D37" s="37">
        <f>COUNTBLANK(tab_gestãocontrole[#This Row])</f>
        <v>45</v>
      </c>
      <c r="E37" s="61" t="s">
        <v>63</v>
      </c>
      <c r="F37" s="39" t="s">
        <v>111</v>
      </c>
      <c r="G37" s="64" t="s">
        <v>65</v>
      </c>
      <c r="H37" s="41" t="s">
        <v>66</v>
      </c>
      <c r="I37" s="42" t="s">
        <v>85</v>
      </c>
      <c r="J37" s="64" t="s">
        <v>95</v>
      </c>
      <c r="K37" s="42" t="s">
        <v>75</v>
      </c>
      <c r="L37" s="41" t="s">
        <v>112</v>
      </c>
      <c r="M37" s="43">
        <v>2061527</v>
      </c>
      <c r="N37" s="43">
        <v>1692085</v>
      </c>
      <c r="O37" s="41"/>
      <c r="P37" s="41"/>
      <c r="Q37" s="41"/>
      <c r="R37" s="41"/>
      <c r="S37" s="41"/>
      <c r="T37" s="41"/>
      <c r="U37" s="40"/>
      <c r="V37" s="41"/>
      <c r="W37" s="41"/>
      <c r="X37" s="41"/>
      <c r="Y37" s="41"/>
      <c r="AA37" s="65"/>
      <c r="AB37" s="42"/>
      <c r="AC37" s="41"/>
      <c r="AD37" s="66"/>
      <c r="AE37" s="47"/>
      <c r="AF37" s="46"/>
      <c r="AG37" s="46"/>
      <c r="AH37" s="48"/>
      <c r="AI37" s="49"/>
      <c r="AJ37" s="67"/>
      <c r="AK37" s="68"/>
      <c r="AL37" s="50"/>
      <c r="AM37" s="50"/>
      <c r="AN37" s="50"/>
      <c r="AO37" s="47"/>
      <c r="AP37" s="41"/>
      <c r="AQ37" s="41"/>
      <c r="AR37" s="41"/>
      <c r="AS37" s="50"/>
      <c r="AT37" s="50"/>
      <c r="AU37" s="63"/>
      <c r="AV37" s="54"/>
      <c r="BA37" s="54"/>
      <c r="BC37" s="63"/>
      <c r="BD37" s="55"/>
      <c r="BE37" s="50"/>
      <c r="BF37" s="56"/>
      <c r="BG37" s="57"/>
      <c r="BH37" s="60"/>
    </row>
    <row r="38" spans="4:60" ht="45" customHeight="1" x14ac:dyDescent="0.25">
      <c r="D38" s="37">
        <f>COUNTBLANK(tab_gestãocontrole[#This Row])</f>
        <v>45</v>
      </c>
      <c r="E38" s="61" t="s">
        <v>63</v>
      </c>
      <c r="F38" s="39" t="s">
        <v>113</v>
      </c>
      <c r="G38" s="64" t="s">
        <v>65</v>
      </c>
      <c r="H38" s="41" t="s">
        <v>99</v>
      </c>
      <c r="I38" s="42" t="s">
        <v>67</v>
      </c>
      <c r="J38" s="64" t="s">
        <v>68</v>
      </c>
      <c r="K38" s="42" t="s">
        <v>69</v>
      </c>
      <c r="L38" s="41" t="s">
        <v>114</v>
      </c>
      <c r="M38" s="43">
        <v>2067000</v>
      </c>
      <c r="N38" s="43">
        <v>1447973</v>
      </c>
      <c r="O38" s="41"/>
      <c r="P38" s="41"/>
      <c r="Q38" s="41"/>
      <c r="R38" s="41"/>
      <c r="S38" s="41"/>
      <c r="T38" s="41"/>
      <c r="U38" s="40"/>
      <c r="V38" s="41"/>
      <c r="W38" s="41"/>
      <c r="X38" s="41"/>
      <c r="Y38" s="41"/>
      <c r="Z38" s="45"/>
      <c r="AA38" s="65"/>
      <c r="AB38" s="42"/>
      <c r="AC38" s="41"/>
      <c r="AD38" s="69"/>
      <c r="AE38" s="47"/>
      <c r="AF38" s="46"/>
      <c r="AG38" s="46"/>
      <c r="AH38" s="48"/>
      <c r="AI38" s="49"/>
      <c r="AJ38" s="67"/>
      <c r="AK38" s="68"/>
      <c r="AL38" s="50"/>
      <c r="AM38" s="50"/>
      <c r="AN38" s="50"/>
      <c r="AO38" s="47"/>
      <c r="AP38" s="41"/>
      <c r="AQ38" s="41"/>
      <c r="AR38" s="41"/>
      <c r="AS38" s="50"/>
      <c r="AT38" s="52"/>
      <c r="AU38" s="63"/>
      <c r="AV38" s="54"/>
      <c r="BA38" s="54"/>
      <c r="BC38" s="63"/>
      <c r="BD38" s="55"/>
      <c r="BE38" s="50"/>
      <c r="BF38" s="56"/>
      <c r="BG38" s="57"/>
      <c r="BH38" s="60"/>
    </row>
    <row r="39" spans="4:60" ht="45" customHeight="1" x14ac:dyDescent="0.25">
      <c r="D39" s="37">
        <f>COUNTBLANK(tab_gestãocontrole[#This Row])</f>
        <v>45</v>
      </c>
      <c r="E39" s="61" t="s">
        <v>63</v>
      </c>
      <c r="F39" s="39" t="s">
        <v>113</v>
      </c>
      <c r="G39" s="64" t="s">
        <v>65</v>
      </c>
      <c r="H39" s="41" t="s">
        <v>99</v>
      </c>
      <c r="I39" s="42" t="s">
        <v>85</v>
      </c>
      <c r="J39" s="64" t="s">
        <v>68</v>
      </c>
      <c r="K39" s="42" t="s">
        <v>75</v>
      </c>
      <c r="L39" s="41" t="s">
        <v>115</v>
      </c>
      <c r="M39" s="43">
        <v>2067000</v>
      </c>
      <c r="N39" s="43">
        <v>1733642</v>
      </c>
      <c r="O39" s="41"/>
      <c r="P39" s="41"/>
      <c r="Q39" s="41"/>
      <c r="R39" s="40"/>
      <c r="S39" s="41"/>
      <c r="T39" s="41"/>
      <c r="U39" s="40"/>
      <c r="V39" s="41"/>
      <c r="W39" s="41"/>
      <c r="X39" s="41"/>
      <c r="Y39" s="41"/>
      <c r="Z39" s="45"/>
      <c r="AA39" s="65"/>
      <c r="AB39" s="42"/>
      <c r="AC39" s="41"/>
      <c r="AD39" s="69"/>
      <c r="AE39" s="47"/>
      <c r="AF39" s="46"/>
      <c r="AG39" s="46"/>
      <c r="AH39" s="48"/>
      <c r="AI39" s="49"/>
      <c r="AJ39" s="67"/>
      <c r="AK39" s="68"/>
      <c r="AL39" s="50"/>
      <c r="AM39" s="50"/>
      <c r="AN39" s="50"/>
      <c r="AO39" s="47"/>
      <c r="AP39" s="41"/>
      <c r="AQ39" s="41"/>
      <c r="AR39" s="41"/>
      <c r="AS39" s="50"/>
      <c r="AT39" s="52"/>
      <c r="AU39" s="63"/>
      <c r="AV39" s="54"/>
      <c r="BA39" s="54"/>
      <c r="BC39" s="63"/>
      <c r="BD39" s="55"/>
      <c r="BE39" s="50"/>
      <c r="BF39" s="56"/>
      <c r="BG39" s="57"/>
      <c r="BH39" s="60"/>
    </row>
    <row r="40" spans="4:60" ht="45" customHeight="1" x14ac:dyDescent="0.25">
      <c r="D40" s="37">
        <f>COUNTBLANK(tab_gestãocontrole[#This Row])</f>
        <v>45</v>
      </c>
      <c r="E40" s="61" t="s">
        <v>63</v>
      </c>
      <c r="F40" s="39" t="s">
        <v>116</v>
      </c>
      <c r="G40" s="64" t="s">
        <v>65</v>
      </c>
      <c r="H40" s="41" t="s">
        <v>99</v>
      </c>
      <c r="I40" s="42" t="s">
        <v>85</v>
      </c>
      <c r="J40" s="64" t="s">
        <v>117</v>
      </c>
      <c r="K40" s="42" t="s">
        <v>69</v>
      </c>
      <c r="L40" s="41" t="s">
        <v>118</v>
      </c>
      <c r="M40" s="43">
        <v>1500000</v>
      </c>
      <c r="N40" s="43">
        <v>1075800</v>
      </c>
      <c r="O40" s="41"/>
      <c r="P40" s="41"/>
      <c r="Q40" s="41"/>
      <c r="R40" s="41"/>
      <c r="S40" s="41"/>
      <c r="T40" s="41"/>
      <c r="U40" s="40"/>
      <c r="V40" s="41"/>
      <c r="W40" s="41"/>
      <c r="X40" s="41"/>
      <c r="Y40" s="41"/>
      <c r="AA40" s="65"/>
      <c r="AB40" s="42"/>
      <c r="AC40" s="41"/>
      <c r="AD40" s="66"/>
      <c r="AE40" s="47"/>
      <c r="AF40" s="46"/>
      <c r="AG40" s="46"/>
      <c r="AH40" s="48"/>
      <c r="AI40" s="49"/>
      <c r="AJ40" s="67"/>
      <c r="AK40" s="68"/>
      <c r="AL40" s="50"/>
      <c r="AM40" s="50"/>
      <c r="AN40" s="50"/>
      <c r="AO40" s="47"/>
      <c r="AP40" s="41"/>
      <c r="AQ40" s="41"/>
      <c r="AR40" s="41"/>
      <c r="AS40" s="50"/>
      <c r="AT40" s="50"/>
      <c r="AU40" s="63"/>
      <c r="AV40" s="54"/>
      <c r="BA40" s="54"/>
      <c r="BC40" s="63"/>
      <c r="BD40" s="55"/>
      <c r="BE40" s="50"/>
      <c r="BF40" s="56"/>
      <c r="BG40" s="57"/>
      <c r="BH40" s="60"/>
    </row>
    <row r="41" spans="4:60" ht="45" customHeight="1" x14ac:dyDescent="0.25">
      <c r="D41" s="37">
        <f>COUNTBLANK(tab_gestãocontrole[#This Row])</f>
        <v>45</v>
      </c>
      <c r="E41" s="61" t="s">
        <v>63</v>
      </c>
      <c r="F41" s="39" t="s">
        <v>116</v>
      </c>
      <c r="G41" s="64" t="s">
        <v>65</v>
      </c>
      <c r="H41" s="41" t="s">
        <v>119</v>
      </c>
      <c r="I41" s="42" t="s">
        <v>85</v>
      </c>
      <c r="J41" s="64" t="s">
        <v>117</v>
      </c>
      <c r="K41" s="42" t="s">
        <v>69</v>
      </c>
      <c r="L41" s="41" t="s">
        <v>118</v>
      </c>
      <c r="M41" s="43">
        <v>7009845</v>
      </c>
      <c r="N41" s="43">
        <v>5027460</v>
      </c>
      <c r="O41" s="41"/>
      <c r="P41" s="41"/>
      <c r="Q41" s="41"/>
      <c r="R41" s="41"/>
      <c r="S41" s="41"/>
      <c r="T41" s="41"/>
      <c r="U41" s="40"/>
      <c r="V41" s="41"/>
      <c r="W41" s="41"/>
      <c r="X41" s="41"/>
      <c r="Y41" s="41"/>
      <c r="AA41" s="65"/>
      <c r="AB41" s="42"/>
      <c r="AC41" s="41"/>
      <c r="AD41" s="66"/>
      <c r="AE41" s="47"/>
      <c r="AF41" s="46"/>
      <c r="AG41" s="46"/>
      <c r="AH41" s="48"/>
      <c r="AI41" s="49"/>
      <c r="AJ41" s="67"/>
      <c r="AK41" s="68"/>
      <c r="AL41" s="50"/>
      <c r="AM41" s="50"/>
      <c r="AN41" s="50"/>
      <c r="AO41" s="47"/>
      <c r="AP41" s="41"/>
      <c r="AQ41" s="41"/>
      <c r="AR41" s="41"/>
      <c r="AS41" s="50"/>
      <c r="AT41" s="50"/>
      <c r="AU41" s="63"/>
      <c r="AV41" s="54"/>
      <c r="BA41" s="54"/>
      <c r="BC41" s="63"/>
      <c r="BD41" s="55"/>
      <c r="BE41" s="50"/>
      <c r="BF41" s="56"/>
      <c r="BG41" s="57"/>
      <c r="BH41" s="60"/>
    </row>
    <row r="42" spans="4:60" ht="45" customHeight="1" x14ac:dyDescent="0.25">
      <c r="D42" s="37">
        <f>COUNTBLANK(tab_gestãocontrole[#This Row])</f>
        <v>45</v>
      </c>
      <c r="E42" s="61" t="s">
        <v>63</v>
      </c>
      <c r="F42" s="39" t="s">
        <v>120</v>
      </c>
      <c r="G42" s="64" t="s">
        <v>65</v>
      </c>
      <c r="H42" s="41" t="s">
        <v>119</v>
      </c>
      <c r="I42" s="42" t="s">
        <v>85</v>
      </c>
      <c r="J42" s="64" t="s">
        <v>117</v>
      </c>
      <c r="K42" s="42" t="s">
        <v>69</v>
      </c>
      <c r="L42" s="41" t="s">
        <v>121</v>
      </c>
      <c r="M42" s="43">
        <v>1000000</v>
      </c>
      <c r="N42" s="43">
        <v>714948</v>
      </c>
      <c r="O42" s="41"/>
      <c r="P42" s="41"/>
      <c r="Q42" s="41"/>
      <c r="R42" s="41"/>
      <c r="S42" s="41"/>
      <c r="T42" s="41"/>
      <c r="U42" s="40"/>
      <c r="V42" s="41"/>
      <c r="W42" s="41"/>
      <c r="X42" s="41"/>
      <c r="Y42" s="41"/>
      <c r="AA42" s="65"/>
      <c r="AB42" s="42"/>
      <c r="AC42" s="41"/>
      <c r="AD42" s="66"/>
      <c r="AE42" s="47"/>
      <c r="AF42" s="46"/>
      <c r="AG42" s="46"/>
      <c r="AH42" s="48"/>
      <c r="AI42" s="49"/>
      <c r="AJ42" s="67"/>
      <c r="AK42" s="68"/>
      <c r="AL42" s="50"/>
      <c r="AM42" s="50"/>
      <c r="AN42" s="50"/>
      <c r="AO42" s="47"/>
      <c r="AP42" s="41"/>
      <c r="AQ42" s="41"/>
      <c r="AR42" s="41"/>
      <c r="AS42" s="50"/>
      <c r="AT42" s="50"/>
      <c r="AU42" s="63"/>
      <c r="AV42" s="54"/>
      <c r="BA42" s="54"/>
      <c r="BC42" s="63"/>
      <c r="BD42" s="55"/>
      <c r="BE42" s="50"/>
      <c r="BF42" s="56"/>
      <c r="BG42" s="57"/>
      <c r="BH42" s="60"/>
    </row>
    <row r="43" spans="4:60" ht="45" customHeight="1" x14ac:dyDescent="0.25">
      <c r="D43" s="37">
        <f>COUNTBLANK(tab_gestãocontrole[#This Row])</f>
        <v>45</v>
      </c>
      <c r="E43" s="61" t="s">
        <v>63</v>
      </c>
      <c r="F43" s="39" t="s">
        <v>120</v>
      </c>
      <c r="G43" s="64" t="s">
        <v>65</v>
      </c>
      <c r="H43" s="41" t="s">
        <v>119</v>
      </c>
      <c r="I43" s="42" t="s">
        <v>85</v>
      </c>
      <c r="J43" s="64" t="s">
        <v>117</v>
      </c>
      <c r="K43" s="42" t="s">
        <v>69</v>
      </c>
      <c r="L43" s="41" t="s">
        <v>122</v>
      </c>
      <c r="M43" s="43">
        <v>2000000</v>
      </c>
      <c r="N43" s="43">
        <v>1429894</v>
      </c>
      <c r="O43" s="41"/>
      <c r="P43" s="41"/>
      <c r="Q43" s="41"/>
      <c r="R43" s="41"/>
      <c r="S43" s="41"/>
      <c r="T43" s="41"/>
      <c r="U43" s="40"/>
      <c r="V43" s="41"/>
      <c r="W43" s="41"/>
      <c r="X43" s="41"/>
      <c r="Y43" s="41"/>
      <c r="AA43" s="65"/>
      <c r="AB43" s="42"/>
      <c r="AC43" s="41"/>
      <c r="AD43" s="66"/>
      <c r="AE43" s="47"/>
      <c r="AF43" s="46"/>
      <c r="AG43" s="46"/>
      <c r="AH43" s="48"/>
      <c r="AI43" s="49"/>
      <c r="AJ43" s="67"/>
      <c r="AK43" s="68"/>
      <c r="AL43" s="50"/>
      <c r="AM43" s="50"/>
      <c r="AN43" s="50"/>
      <c r="AO43" s="47"/>
      <c r="AP43" s="41"/>
      <c r="AQ43" s="41"/>
      <c r="AR43" s="41"/>
      <c r="AS43" s="50"/>
      <c r="AT43" s="50"/>
      <c r="AU43" s="63"/>
      <c r="AV43" s="54"/>
      <c r="BA43" s="54"/>
      <c r="BC43" s="63"/>
      <c r="BD43" s="55"/>
      <c r="BE43" s="50"/>
      <c r="BF43" s="56"/>
      <c r="BG43" s="57"/>
      <c r="BH43" s="60"/>
    </row>
    <row r="44" spans="4:60" ht="45" customHeight="1" x14ac:dyDescent="0.25">
      <c r="D44" s="37">
        <f>COUNTBLANK(tab_gestãocontrole[#This Row])</f>
        <v>45</v>
      </c>
      <c r="E44" s="61" t="s">
        <v>63</v>
      </c>
      <c r="F44" s="39" t="s">
        <v>120</v>
      </c>
      <c r="G44" s="64" t="s">
        <v>65</v>
      </c>
      <c r="H44" s="41" t="s">
        <v>119</v>
      </c>
      <c r="I44" s="42" t="s">
        <v>85</v>
      </c>
      <c r="J44" s="64" t="s">
        <v>117</v>
      </c>
      <c r="K44" s="42" t="s">
        <v>75</v>
      </c>
      <c r="L44" s="41" t="s">
        <v>123</v>
      </c>
      <c r="M44" s="43">
        <v>3700000</v>
      </c>
      <c r="N44" s="43">
        <v>3071874</v>
      </c>
      <c r="O44" s="41"/>
      <c r="P44" s="41"/>
      <c r="Q44" s="41"/>
      <c r="R44" s="41"/>
      <c r="S44" s="41"/>
      <c r="T44" s="41"/>
      <c r="U44" s="40"/>
      <c r="V44" s="41"/>
      <c r="W44" s="41"/>
      <c r="X44" s="41"/>
      <c r="Y44" s="41"/>
      <c r="AA44" s="65"/>
      <c r="AB44" s="42"/>
      <c r="AC44" s="41"/>
      <c r="AD44" s="66"/>
      <c r="AE44" s="47"/>
      <c r="AF44" s="46"/>
      <c r="AG44" s="46"/>
      <c r="AH44" s="48"/>
      <c r="AI44" s="49"/>
      <c r="AJ44" s="67"/>
      <c r="AK44" s="68"/>
      <c r="AL44" s="50"/>
      <c r="AM44" s="50"/>
      <c r="AN44" s="50"/>
      <c r="AO44" s="47"/>
      <c r="AP44" s="41"/>
      <c r="AQ44" s="41"/>
      <c r="AR44" s="41"/>
      <c r="AS44" s="50"/>
      <c r="AT44" s="50"/>
      <c r="AU44" s="63"/>
      <c r="AV44" s="54"/>
      <c r="BA44" s="54"/>
      <c r="BC44" s="63"/>
      <c r="BD44" s="55"/>
      <c r="BE44" s="50"/>
      <c r="BF44" s="56"/>
      <c r="BG44" s="57"/>
      <c r="BH44" s="60"/>
    </row>
    <row r="45" spans="4:60" ht="45" customHeight="1" x14ac:dyDescent="0.25">
      <c r="D45" s="37">
        <f>COUNTBLANK(tab_gestãocontrole[#This Row])</f>
        <v>45</v>
      </c>
      <c r="E45" s="61" t="s">
        <v>63</v>
      </c>
      <c r="F45" s="39" t="s">
        <v>120</v>
      </c>
      <c r="G45" s="64" t="s">
        <v>65</v>
      </c>
      <c r="H45" s="41" t="s">
        <v>119</v>
      </c>
      <c r="I45" s="42" t="s">
        <v>85</v>
      </c>
      <c r="J45" s="64" t="s">
        <v>117</v>
      </c>
      <c r="K45" s="42" t="s">
        <v>75</v>
      </c>
      <c r="L45" s="41" t="s">
        <v>124</v>
      </c>
      <c r="M45" s="43">
        <v>800000</v>
      </c>
      <c r="N45" s="43">
        <v>664189</v>
      </c>
      <c r="O45" s="41"/>
      <c r="P45" s="41"/>
      <c r="Q45" s="41"/>
      <c r="R45" s="41"/>
      <c r="S45" s="41"/>
      <c r="T45" s="41"/>
      <c r="U45" s="40"/>
      <c r="V45" s="41"/>
      <c r="W45" s="41"/>
      <c r="X45" s="41"/>
      <c r="Y45" s="41"/>
      <c r="AA45" s="65"/>
      <c r="AB45" s="42"/>
      <c r="AC45" s="41"/>
      <c r="AD45" s="66"/>
      <c r="AE45" s="47"/>
      <c r="AF45" s="46"/>
      <c r="AG45" s="46"/>
      <c r="AH45" s="48"/>
      <c r="AI45" s="49"/>
      <c r="AJ45" s="67"/>
      <c r="AK45" s="68"/>
      <c r="AL45" s="50"/>
      <c r="AM45" s="50"/>
      <c r="AN45" s="50"/>
      <c r="AO45" s="47"/>
      <c r="AP45" s="41"/>
      <c r="AQ45" s="41"/>
      <c r="AR45" s="41"/>
      <c r="AS45" s="50"/>
      <c r="AT45" s="50"/>
      <c r="AU45" s="63"/>
      <c r="AV45" s="54"/>
      <c r="BA45" s="54"/>
      <c r="BC45" s="63"/>
      <c r="BD45" s="55"/>
      <c r="BE45" s="50"/>
      <c r="BF45" s="56"/>
      <c r="BG45" s="57"/>
      <c r="BH45" s="60"/>
    </row>
    <row r="46" spans="4:60" ht="45" customHeight="1" x14ac:dyDescent="0.25">
      <c r="D46" s="37">
        <f>COUNTBLANK(tab_gestãocontrole[#This Row])</f>
        <v>45</v>
      </c>
      <c r="E46" s="61" t="s">
        <v>63</v>
      </c>
      <c r="F46" s="39" t="s">
        <v>125</v>
      </c>
      <c r="G46" s="40" t="s">
        <v>65</v>
      </c>
      <c r="H46" s="41" t="s">
        <v>119</v>
      </c>
      <c r="I46" s="41" t="s">
        <v>85</v>
      </c>
      <c r="J46" s="40" t="s">
        <v>117</v>
      </c>
      <c r="K46" s="41" t="s">
        <v>75</v>
      </c>
      <c r="L46" s="41" t="s">
        <v>126</v>
      </c>
      <c r="M46" s="43">
        <v>2000000</v>
      </c>
      <c r="N46" s="43">
        <v>1660472</v>
      </c>
      <c r="O46" s="41"/>
      <c r="P46" s="41"/>
      <c r="Q46" s="41"/>
      <c r="R46" s="41"/>
      <c r="S46" s="41"/>
      <c r="T46" s="41"/>
      <c r="U46" s="40"/>
      <c r="V46" s="41"/>
      <c r="W46" s="41"/>
      <c r="X46" s="41"/>
      <c r="Y46" s="41"/>
      <c r="AA46" s="46"/>
      <c r="AB46" s="41"/>
      <c r="AC46" s="41"/>
      <c r="AD46" s="47"/>
      <c r="AE46" s="47"/>
      <c r="AF46" s="46"/>
      <c r="AG46" s="46"/>
      <c r="AH46" s="48"/>
      <c r="AI46" s="49"/>
      <c r="AJ46" s="50"/>
      <c r="AK46" s="51"/>
      <c r="AL46" s="50"/>
      <c r="AM46" s="50"/>
      <c r="AN46" s="50"/>
      <c r="AO46" s="47"/>
      <c r="AP46" s="41"/>
      <c r="AQ46" s="41"/>
      <c r="AR46" s="41"/>
      <c r="AS46" s="50"/>
      <c r="AT46" s="50"/>
      <c r="AU46" s="63"/>
      <c r="AV46" s="54"/>
      <c r="BA46" s="54"/>
      <c r="BC46" s="63"/>
      <c r="BD46" s="55"/>
      <c r="BE46" s="50"/>
      <c r="BF46" s="56"/>
      <c r="BG46" s="57"/>
      <c r="BH46" s="60"/>
    </row>
    <row r="47" spans="4:60" ht="45" customHeight="1" x14ac:dyDescent="0.25">
      <c r="D47" s="37">
        <f>COUNTBLANK(tab_gestãocontrole[#This Row])</f>
        <v>47</v>
      </c>
      <c r="E47" s="70" t="s">
        <v>71</v>
      </c>
      <c r="F47" s="39" t="s">
        <v>127</v>
      </c>
      <c r="G47" s="40" t="s">
        <v>78</v>
      </c>
      <c r="H47" s="41" t="s">
        <v>66</v>
      </c>
      <c r="I47" s="41" t="s">
        <v>85</v>
      </c>
      <c r="J47" s="40" t="s">
        <v>128</v>
      </c>
      <c r="K47" s="41" t="s">
        <v>69</v>
      </c>
      <c r="L47" s="41"/>
      <c r="M47" s="43">
        <v>2000000</v>
      </c>
      <c r="N47" s="43"/>
      <c r="O47" s="41"/>
      <c r="P47" s="41"/>
      <c r="Q47" s="41"/>
      <c r="R47" s="41"/>
      <c r="S47" s="41"/>
      <c r="T47" s="41"/>
      <c r="U47" s="40"/>
      <c r="V47" s="41"/>
      <c r="W47" s="41"/>
      <c r="X47" s="41"/>
      <c r="Y47" s="41"/>
      <c r="AA47" s="46"/>
      <c r="AB47" s="41"/>
      <c r="AC47" s="41"/>
      <c r="AD47" s="47"/>
      <c r="AE47" s="47"/>
      <c r="AF47" s="46"/>
      <c r="AG47" s="46"/>
      <c r="AH47" s="48"/>
      <c r="AI47" s="49"/>
      <c r="AJ47" s="50"/>
      <c r="AK47" s="51"/>
      <c r="AL47" s="50"/>
      <c r="AM47" s="50"/>
      <c r="AN47" s="50"/>
      <c r="AO47" s="47"/>
      <c r="AP47" s="41"/>
      <c r="AQ47" s="41"/>
      <c r="AR47" s="41"/>
      <c r="AS47" s="41"/>
      <c r="AT47" s="41"/>
      <c r="BD47" s="55"/>
      <c r="BE47" s="50"/>
      <c r="BF47" s="56"/>
      <c r="BG47" s="57"/>
    </row>
    <row r="48" spans="4:60" ht="45" customHeight="1" x14ac:dyDescent="0.25">
      <c r="D48" s="37">
        <f>COUNTBLANK(tab_gestãocontrole[#This Row])</f>
        <v>45</v>
      </c>
      <c r="E48" s="70" t="s">
        <v>71</v>
      </c>
      <c r="F48" s="39" t="s">
        <v>129</v>
      </c>
      <c r="G48" s="40" t="s">
        <v>78</v>
      </c>
      <c r="H48" s="41" t="s">
        <v>99</v>
      </c>
      <c r="I48" s="41" t="s">
        <v>85</v>
      </c>
      <c r="J48" s="40" t="s">
        <v>130</v>
      </c>
      <c r="K48" s="41" t="s">
        <v>69</v>
      </c>
      <c r="L48" s="41" t="s">
        <v>131</v>
      </c>
      <c r="M48" s="43">
        <v>800000</v>
      </c>
      <c r="N48" s="43">
        <v>572548</v>
      </c>
      <c r="O48" s="41"/>
      <c r="P48" s="41"/>
      <c r="Q48" s="41"/>
      <c r="R48" s="41"/>
      <c r="S48" s="41"/>
      <c r="T48" s="41"/>
      <c r="U48" s="40"/>
      <c r="V48" s="41"/>
      <c r="W48" s="41"/>
      <c r="X48" s="41"/>
      <c r="Y48" s="41"/>
      <c r="AA48" s="46"/>
      <c r="AB48" s="41"/>
      <c r="AC48" s="41"/>
      <c r="AD48" s="47"/>
      <c r="AE48" s="47"/>
      <c r="AF48" s="46"/>
      <c r="AG48" s="46"/>
      <c r="AH48" s="48"/>
      <c r="AI48" s="49"/>
      <c r="AJ48" s="50"/>
      <c r="AK48" s="51"/>
      <c r="AL48" s="50"/>
      <c r="AM48" s="50"/>
      <c r="AN48" s="50"/>
      <c r="AO48" s="47"/>
      <c r="AP48" s="41"/>
      <c r="AQ48" s="41"/>
      <c r="AR48" s="41"/>
      <c r="AS48" s="41"/>
      <c r="AT48" s="41"/>
      <c r="BD48" s="71"/>
      <c r="BE48" s="50"/>
      <c r="BF48" s="56"/>
      <c r="BG48" s="57"/>
    </row>
    <row r="49" spans="4:59" ht="45" customHeight="1" x14ac:dyDescent="0.25">
      <c r="D49" s="37">
        <f>COUNTBLANK(tab_gestãocontrole[#This Row])</f>
        <v>45</v>
      </c>
      <c r="E49" s="70" t="s">
        <v>71</v>
      </c>
      <c r="F49" s="39" t="s">
        <v>129</v>
      </c>
      <c r="G49" s="40" t="s">
        <v>78</v>
      </c>
      <c r="H49" s="41" t="s">
        <v>99</v>
      </c>
      <c r="I49" s="41" t="s">
        <v>85</v>
      </c>
      <c r="J49" s="40" t="s">
        <v>130</v>
      </c>
      <c r="K49" s="41" t="s">
        <v>69</v>
      </c>
      <c r="L49" s="41" t="s">
        <v>132</v>
      </c>
      <c r="M49" s="43">
        <v>600000</v>
      </c>
      <c r="N49" s="43">
        <v>429411</v>
      </c>
      <c r="O49" s="41"/>
      <c r="P49" s="41"/>
      <c r="Q49" s="41"/>
      <c r="R49" s="41"/>
      <c r="S49" s="41"/>
      <c r="T49" s="41"/>
      <c r="U49" s="40"/>
      <c r="V49" s="41"/>
      <c r="W49" s="41"/>
      <c r="X49" s="41"/>
      <c r="Y49" s="41"/>
      <c r="AA49" s="46"/>
      <c r="AB49" s="41"/>
      <c r="AC49" s="41"/>
      <c r="AD49" s="47"/>
      <c r="AE49" s="47"/>
      <c r="AF49" s="46"/>
      <c r="AG49" s="46"/>
      <c r="AH49" s="48"/>
      <c r="AI49" s="49"/>
      <c r="AJ49" s="50"/>
      <c r="AK49" s="51"/>
      <c r="AL49" s="50"/>
      <c r="AM49" s="50"/>
      <c r="AN49" s="50"/>
      <c r="AO49" s="47"/>
      <c r="AP49" s="41"/>
      <c r="AQ49" s="41"/>
      <c r="AR49" s="41"/>
      <c r="AS49" s="41"/>
      <c r="AT49" s="41"/>
      <c r="BD49" s="71"/>
      <c r="BE49" s="50"/>
      <c r="BF49" s="56"/>
      <c r="BG49" s="57"/>
    </row>
    <row r="50" spans="4:59" ht="45" customHeight="1" x14ac:dyDescent="0.25">
      <c r="D50" s="37">
        <f>COUNTBLANK(tab_gestãocontrole[#This Row])</f>
        <v>45</v>
      </c>
      <c r="E50" s="70" t="s">
        <v>71</v>
      </c>
      <c r="F50" s="39" t="s">
        <v>129</v>
      </c>
      <c r="G50" s="40" t="s">
        <v>78</v>
      </c>
      <c r="H50" s="41" t="s">
        <v>99</v>
      </c>
      <c r="I50" s="41" t="s">
        <v>85</v>
      </c>
      <c r="J50" s="40" t="s">
        <v>130</v>
      </c>
      <c r="K50" s="41" t="s">
        <v>69</v>
      </c>
      <c r="L50" s="41" t="s">
        <v>133</v>
      </c>
      <c r="M50" s="43">
        <v>500000</v>
      </c>
      <c r="N50" s="43">
        <v>357843</v>
      </c>
      <c r="O50" s="41"/>
      <c r="P50" s="41"/>
      <c r="Q50" s="41"/>
      <c r="R50" s="41"/>
      <c r="S50" s="41"/>
      <c r="T50" s="41"/>
      <c r="U50" s="40"/>
      <c r="V50" s="41"/>
      <c r="W50" s="41"/>
      <c r="X50" s="41"/>
      <c r="Y50" s="41"/>
      <c r="AA50" s="46"/>
      <c r="AB50" s="41"/>
      <c r="AC50" s="41"/>
      <c r="AD50" s="47"/>
      <c r="AE50" s="47"/>
      <c r="AF50" s="46"/>
      <c r="AG50" s="46"/>
      <c r="AH50" s="48"/>
      <c r="AI50" s="49"/>
      <c r="AJ50" s="50"/>
      <c r="AK50" s="51"/>
      <c r="AL50" s="50"/>
      <c r="AM50" s="50"/>
      <c r="AN50" s="50"/>
      <c r="AO50" s="47"/>
      <c r="AP50" s="41"/>
      <c r="AQ50" s="41"/>
      <c r="AR50" s="41"/>
      <c r="AS50" s="41"/>
      <c r="AT50" s="41"/>
      <c r="BD50" s="71"/>
      <c r="BE50" s="50"/>
      <c r="BF50" s="56"/>
      <c r="BG50" s="57"/>
    </row>
    <row r="51" spans="4:59" ht="45" customHeight="1" x14ac:dyDescent="0.25">
      <c r="D51" s="37">
        <f>COUNTBLANK(tab_gestãocontrole[#This Row])</f>
        <v>45</v>
      </c>
      <c r="E51" s="70" t="s">
        <v>71</v>
      </c>
      <c r="F51" s="72" t="s">
        <v>134</v>
      </c>
      <c r="G51" s="40" t="s">
        <v>78</v>
      </c>
      <c r="H51" s="41" t="s">
        <v>119</v>
      </c>
      <c r="I51" s="41" t="s">
        <v>85</v>
      </c>
      <c r="J51" s="40" t="s">
        <v>130</v>
      </c>
      <c r="K51" s="41" t="s">
        <v>75</v>
      </c>
      <c r="L51" s="41" t="s">
        <v>135</v>
      </c>
      <c r="M51" s="43">
        <v>9258214</v>
      </c>
      <c r="N51" s="43">
        <v>7627422</v>
      </c>
      <c r="O51" s="41"/>
      <c r="P51" s="41"/>
      <c r="Q51" s="41"/>
      <c r="R51" s="41"/>
      <c r="S51" s="41"/>
      <c r="T51" s="41"/>
      <c r="U51" s="40"/>
      <c r="V51" s="41"/>
      <c r="W51" s="41"/>
      <c r="X51" s="41"/>
      <c r="Y51" s="41"/>
      <c r="AA51" s="46"/>
      <c r="AB51" s="41"/>
      <c r="AC51" s="41"/>
      <c r="AD51" s="47"/>
      <c r="AE51" s="47"/>
      <c r="AF51" s="46"/>
      <c r="AG51" s="46"/>
      <c r="AH51" s="48"/>
      <c r="AI51" s="49"/>
      <c r="AJ51" s="50"/>
      <c r="AK51" s="51"/>
      <c r="AL51" s="50"/>
      <c r="AM51" s="50"/>
      <c r="AN51" s="50"/>
      <c r="AO51" s="47"/>
      <c r="AP51" s="41"/>
      <c r="AQ51" s="41"/>
      <c r="AR51" s="41"/>
      <c r="AS51" s="41"/>
      <c r="AT51" s="41"/>
      <c r="BD51" s="71"/>
      <c r="BE51" s="50"/>
      <c r="BF51" s="56"/>
      <c r="BG51" s="57"/>
    </row>
    <row r="52" spans="4:59" ht="45" customHeight="1" x14ac:dyDescent="0.25">
      <c r="D52" s="37">
        <f>COUNTBLANK(tab_gestãocontrole[#This Row])</f>
        <v>45</v>
      </c>
      <c r="E52" s="70" t="s">
        <v>71</v>
      </c>
      <c r="F52" s="72" t="s">
        <v>134</v>
      </c>
      <c r="G52" s="40" t="s">
        <v>78</v>
      </c>
      <c r="H52" s="41" t="s">
        <v>119</v>
      </c>
      <c r="I52" s="41" t="s">
        <v>85</v>
      </c>
      <c r="J52" s="40" t="s">
        <v>130</v>
      </c>
      <c r="K52" s="41" t="s">
        <v>69</v>
      </c>
      <c r="L52" s="41" t="s">
        <v>136</v>
      </c>
      <c r="M52" s="43">
        <v>3000000</v>
      </c>
      <c r="N52" s="43">
        <v>2147055</v>
      </c>
      <c r="O52" s="41"/>
      <c r="P52" s="41"/>
      <c r="Q52" s="41"/>
      <c r="R52" s="41"/>
      <c r="S52" s="41"/>
      <c r="T52" s="41"/>
      <c r="U52" s="40"/>
      <c r="V52" s="41"/>
      <c r="W52" s="41"/>
      <c r="X52" s="41"/>
      <c r="Y52" s="41"/>
      <c r="AA52" s="46"/>
      <c r="AB52" s="41"/>
      <c r="AC52" s="41"/>
      <c r="AD52" s="47"/>
      <c r="AE52" s="47"/>
      <c r="AF52" s="46"/>
      <c r="AG52" s="46"/>
      <c r="AH52" s="48"/>
      <c r="AI52" s="49"/>
      <c r="AJ52" s="50"/>
      <c r="AK52" s="51"/>
      <c r="AL52" s="50"/>
      <c r="AM52" s="50"/>
      <c r="AN52" s="50"/>
      <c r="AO52" s="47"/>
      <c r="AP52" s="41"/>
      <c r="AQ52" s="41"/>
      <c r="AR52" s="41"/>
      <c r="AS52" s="41"/>
      <c r="AT52" s="41"/>
      <c r="BD52" s="71"/>
      <c r="BE52" s="50"/>
      <c r="BF52" s="56"/>
      <c r="BG52" s="57"/>
    </row>
    <row r="53" spans="4:59" ht="45" customHeight="1" x14ac:dyDescent="0.25">
      <c r="D53" s="37">
        <f>COUNTBLANK(tab_gestãocontrole[#This Row])</f>
        <v>45</v>
      </c>
      <c r="E53" s="70" t="s">
        <v>71</v>
      </c>
      <c r="F53" s="72" t="s">
        <v>134</v>
      </c>
      <c r="G53" s="40" t="s">
        <v>78</v>
      </c>
      <c r="H53" s="41" t="s">
        <v>119</v>
      </c>
      <c r="I53" s="41" t="s">
        <v>85</v>
      </c>
      <c r="J53" s="40" t="s">
        <v>130</v>
      </c>
      <c r="K53" s="41" t="s">
        <v>69</v>
      </c>
      <c r="L53" s="41" t="s">
        <v>137</v>
      </c>
      <c r="M53" s="43">
        <v>3145299</v>
      </c>
      <c r="N53" s="43">
        <v>2251043</v>
      </c>
      <c r="O53" s="41"/>
      <c r="P53" s="41"/>
      <c r="Q53" s="41"/>
      <c r="R53" s="41"/>
      <c r="S53" s="41"/>
      <c r="T53" s="41"/>
      <c r="U53" s="40"/>
      <c r="V53" s="41"/>
      <c r="W53" s="41"/>
      <c r="X53" s="41"/>
      <c r="Y53" s="41"/>
      <c r="AA53" s="46"/>
      <c r="AB53" s="41"/>
      <c r="AC53" s="41"/>
      <c r="AD53" s="47"/>
      <c r="AE53" s="47"/>
      <c r="AF53" s="46"/>
      <c r="AG53" s="46"/>
      <c r="AH53" s="48"/>
      <c r="AI53" s="49"/>
      <c r="AJ53" s="50"/>
      <c r="AK53" s="51"/>
      <c r="AL53" s="50"/>
      <c r="AM53" s="50"/>
      <c r="AN53" s="50"/>
      <c r="AO53" s="47"/>
      <c r="AP53" s="41"/>
      <c r="AQ53" s="41"/>
      <c r="AR53" s="41"/>
      <c r="AS53" s="41"/>
      <c r="AT53" s="41"/>
      <c r="BD53" s="71"/>
      <c r="BE53" s="50"/>
      <c r="BF53" s="56"/>
      <c r="BG53" s="57"/>
    </row>
    <row r="54" spans="4:59" ht="45" customHeight="1" x14ac:dyDescent="0.25">
      <c r="D54" s="37">
        <f>COUNTBLANK(tab_gestãocontrole[#This Row])</f>
        <v>45</v>
      </c>
      <c r="E54" s="70" t="s">
        <v>71</v>
      </c>
      <c r="F54" s="72" t="s">
        <v>134</v>
      </c>
      <c r="G54" s="40" t="s">
        <v>78</v>
      </c>
      <c r="H54" s="41" t="s">
        <v>138</v>
      </c>
      <c r="I54" s="41" t="s">
        <v>85</v>
      </c>
      <c r="J54" s="40" t="s">
        <v>130</v>
      </c>
      <c r="K54" s="41" t="s">
        <v>69</v>
      </c>
      <c r="L54" s="41" t="s">
        <v>139</v>
      </c>
      <c r="M54" s="43">
        <v>600000</v>
      </c>
      <c r="N54" s="43">
        <v>429411</v>
      </c>
      <c r="O54" s="41"/>
      <c r="P54" s="41"/>
      <c r="Q54" s="41"/>
      <c r="R54" s="41"/>
      <c r="S54" s="41"/>
      <c r="T54" s="41"/>
      <c r="U54" s="40"/>
      <c r="V54" s="41"/>
      <c r="W54" s="41"/>
      <c r="X54" s="41"/>
      <c r="Y54" s="41"/>
      <c r="AA54" s="46"/>
      <c r="AB54" s="41"/>
      <c r="AC54" s="41"/>
      <c r="AD54" s="47"/>
      <c r="AE54" s="47"/>
      <c r="AF54" s="46"/>
      <c r="AG54" s="46"/>
      <c r="AH54" s="48"/>
      <c r="AI54" s="49"/>
      <c r="AJ54" s="50"/>
      <c r="AK54" s="51"/>
      <c r="AL54" s="50"/>
      <c r="AM54" s="50"/>
      <c r="AN54" s="50"/>
      <c r="AO54" s="47"/>
      <c r="AP54" s="41"/>
      <c r="AQ54" s="41"/>
      <c r="AR54" s="41"/>
      <c r="AS54" s="41"/>
      <c r="AT54" s="41"/>
      <c r="BD54" s="71"/>
      <c r="BE54" s="50"/>
      <c r="BF54" s="56"/>
      <c r="BG54" s="57"/>
    </row>
    <row r="55" spans="4:59" ht="45" customHeight="1" x14ac:dyDescent="0.25">
      <c r="D55" s="37">
        <f>COUNTBLANK(tab_gestãocontrole[#This Row])</f>
        <v>45</v>
      </c>
      <c r="E55" s="70" t="s">
        <v>71</v>
      </c>
      <c r="F55" s="72" t="s">
        <v>134</v>
      </c>
      <c r="G55" s="40" t="s">
        <v>78</v>
      </c>
      <c r="H55" s="41" t="s">
        <v>138</v>
      </c>
      <c r="I55" s="41" t="s">
        <v>85</v>
      </c>
      <c r="J55" s="40" t="s">
        <v>130</v>
      </c>
      <c r="K55" s="41" t="s">
        <v>69</v>
      </c>
      <c r="L55" s="41" t="s">
        <v>140</v>
      </c>
      <c r="M55" s="43">
        <v>1000000</v>
      </c>
      <c r="N55" s="43">
        <v>715685</v>
      </c>
      <c r="O55" s="41"/>
      <c r="P55" s="41"/>
      <c r="Q55" s="41"/>
      <c r="R55" s="41"/>
      <c r="S55" s="41"/>
      <c r="T55" s="41"/>
      <c r="U55" s="40"/>
      <c r="V55" s="41"/>
      <c r="W55" s="41"/>
      <c r="X55" s="41"/>
      <c r="Y55" s="41"/>
      <c r="AA55" s="46"/>
      <c r="AB55" s="41"/>
      <c r="AC55" s="41"/>
      <c r="AD55" s="47"/>
      <c r="AE55" s="47"/>
      <c r="AF55" s="46"/>
      <c r="AG55" s="46"/>
      <c r="AH55" s="48"/>
      <c r="AI55" s="49"/>
      <c r="AJ55" s="50"/>
      <c r="AK55" s="51"/>
      <c r="AL55" s="50"/>
      <c r="AM55" s="50"/>
      <c r="AN55" s="50"/>
      <c r="AO55" s="47"/>
      <c r="AP55" s="41"/>
      <c r="AQ55" s="41"/>
      <c r="AR55" s="41"/>
      <c r="AS55" s="41"/>
      <c r="AT55" s="41"/>
      <c r="BD55" s="71"/>
      <c r="BE55" s="50"/>
      <c r="BF55" s="56"/>
      <c r="BG55" s="57"/>
    </row>
    <row r="56" spans="4:59" ht="45" customHeight="1" x14ac:dyDescent="0.25">
      <c r="D56" s="73">
        <f>COUNTBLANK(tab_gestãocontrole[#This Row])</f>
        <v>47</v>
      </c>
      <c r="E56" s="70" t="s">
        <v>71</v>
      </c>
      <c r="F56" s="39" t="s">
        <v>141</v>
      </c>
      <c r="G56" s="40" t="s">
        <v>78</v>
      </c>
      <c r="H56" s="41" t="s">
        <v>99</v>
      </c>
      <c r="I56" s="41" t="s">
        <v>85</v>
      </c>
      <c r="J56" s="40" t="s">
        <v>142</v>
      </c>
      <c r="K56" s="41" t="s">
        <v>69</v>
      </c>
      <c r="L56" s="41"/>
      <c r="M56" s="43">
        <v>2500000</v>
      </c>
      <c r="N56" s="43"/>
      <c r="O56" s="41"/>
      <c r="P56" s="41"/>
      <c r="Q56" s="41"/>
      <c r="R56" s="41"/>
      <c r="S56" s="41"/>
      <c r="T56" s="41"/>
      <c r="U56" s="40"/>
      <c r="V56" s="41"/>
      <c r="W56" s="41"/>
      <c r="X56" s="41"/>
      <c r="Y56" s="41"/>
      <c r="AA56" s="46"/>
      <c r="AB56" s="41"/>
      <c r="AC56" s="41"/>
      <c r="AD56" s="47"/>
      <c r="AE56" s="47"/>
      <c r="AF56" s="46"/>
      <c r="AG56" s="46"/>
      <c r="AH56" s="48"/>
      <c r="AI56" s="49"/>
      <c r="AJ56" s="50"/>
      <c r="AK56" s="51"/>
      <c r="AL56" s="50"/>
      <c r="AM56" s="50"/>
      <c r="AN56" s="50"/>
      <c r="AO56" s="47"/>
      <c r="AP56" s="41"/>
      <c r="AQ56" s="41"/>
      <c r="AR56" s="41"/>
      <c r="AS56" s="41"/>
      <c r="AT56" s="41"/>
      <c r="BD56" s="71"/>
      <c r="BE56" s="50"/>
      <c r="BF56" s="56"/>
      <c r="BG56" s="57"/>
    </row>
    <row r="57" spans="4:59" ht="45" customHeight="1" x14ac:dyDescent="0.25">
      <c r="D57" s="73">
        <f>COUNTBLANK(tab_gestãocontrole[#This Row])</f>
        <v>47</v>
      </c>
      <c r="E57" s="70" t="s">
        <v>71</v>
      </c>
      <c r="F57" s="39" t="s">
        <v>141</v>
      </c>
      <c r="G57" s="40" t="s">
        <v>78</v>
      </c>
      <c r="H57" s="41" t="s">
        <v>119</v>
      </c>
      <c r="I57" s="41" t="s">
        <v>85</v>
      </c>
      <c r="J57" s="40" t="s">
        <v>142</v>
      </c>
      <c r="K57" s="41" t="s">
        <v>69</v>
      </c>
      <c r="L57" s="41"/>
      <c r="M57" s="43">
        <v>6700000</v>
      </c>
      <c r="N57" s="43"/>
      <c r="O57" s="41"/>
      <c r="P57" s="41"/>
      <c r="Q57" s="41"/>
      <c r="R57" s="41"/>
      <c r="S57" s="41"/>
      <c r="T57" s="41"/>
      <c r="U57" s="40"/>
      <c r="V57" s="41"/>
      <c r="W57" s="41"/>
      <c r="X57" s="41"/>
      <c r="Y57" s="41"/>
      <c r="AA57" s="46"/>
      <c r="AB57" s="41"/>
      <c r="AC57" s="41"/>
      <c r="AD57" s="47"/>
      <c r="AE57" s="47"/>
      <c r="AF57" s="46"/>
      <c r="AG57" s="46"/>
      <c r="AH57" s="48"/>
      <c r="AI57" s="49"/>
      <c r="AJ57" s="50"/>
      <c r="AK57" s="51"/>
      <c r="AL57" s="50"/>
      <c r="AM57" s="50"/>
      <c r="AN57" s="50"/>
      <c r="AO57" s="47"/>
      <c r="AP57" s="41"/>
      <c r="AQ57" s="41"/>
      <c r="AR57" s="41"/>
      <c r="AS57" s="41"/>
      <c r="AT57" s="41"/>
      <c r="BD57" s="71"/>
      <c r="BE57" s="50"/>
      <c r="BF57" s="56"/>
      <c r="BG57" s="57"/>
    </row>
    <row r="58" spans="4:59" ht="45" customHeight="1" x14ac:dyDescent="0.25">
      <c r="D58" s="73">
        <f>COUNTBLANK(tab_gestãocontrole[#This Row])</f>
        <v>47</v>
      </c>
      <c r="E58" s="70" t="s">
        <v>71</v>
      </c>
      <c r="F58" s="39" t="s">
        <v>141</v>
      </c>
      <c r="G58" s="40" t="s">
        <v>78</v>
      </c>
      <c r="H58" s="41" t="s">
        <v>119</v>
      </c>
      <c r="I58" s="41" t="s">
        <v>85</v>
      </c>
      <c r="J58" s="40" t="s">
        <v>142</v>
      </c>
      <c r="K58" s="41" t="s">
        <v>75</v>
      </c>
      <c r="L58" s="41"/>
      <c r="M58" s="43">
        <v>10769650</v>
      </c>
      <c r="N58" s="43"/>
      <c r="O58" s="41"/>
      <c r="P58" s="41"/>
      <c r="Q58" s="41"/>
      <c r="R58" s="41"/>
      <c r="S58" s="41"/>
      <c r="T58" s="41"/>
      <c r="U58" s="40"/>
      <c r="V58" s="41"/>
      <c r="W58" s="41"/>
      <c r="X58" s="41"/>
      <c r="Y58" s="41"/>
      <c r="AA58" s="46"/>
      <c r="AB58" s="41"/>
      <c r="AC58" s="41"/>
      <c r="AD58" s="47"/>
      <c r="AE58" s="47"/>
      <c r="AF58" s="46"/>
      <c r="AG58" s="46"/>
      <c r="AH58" s="48"/>
      <c r="AI58" s="49"/>
      <c r="AJ58" s="50"/>
      <c r="AK58" s="51"/>
      <c r="AL58" s="50"/>
      <c r="AM58" s="50"/>
      <c r="AN58" s="50"/>
      <c r="AO58" s="47"/>
      <c r="AP58" s="41"/>
      <c r="AQ58" s="41"/>
      <c r="AR58" s="41"/>
      <c r="AS58" s="41"/>
      <c r="AT58" s="41"/>
      <c r="BD58" s="71"/>
      <c r="BE58" s="50"/>
      <c r="BF58" s="56"/>
      <c r="BG58" s="57"/>
    </row>
    <row r="59" spans="4:59" ht="45" customHeight="1" x14ac:dyDescent="0.25">
      <c r="D59" s="73">
        <f>COUNTBLANK(tab_gestãocontrole[#This Row])</f>
        <v>47</v>
      </c>
      <c r="E59" s="70" t="s">
        <v>71</v>
      </c>
      <c r="F59" s="39" t="s">
        <v>143</v>
      </c>
      <c r="G59" s="40" t="s">
        <v>78</v>
      </c>
      <c r="H59" s="41" t="s">
        <v>99</v>
      </c>
      <c r="I59" s="41" t="s">
        <v>85</v>
      </c>
      <c r="J59" s="40" t="s">
        <v>144</v>
      </c>
      <c r="K59" s="41" t="s">
        <v>69</v>
      </c>
      <c r="L59" s="41"/>
      <c r="M59" s="43">
        <v>1590000</v>
      </c>
      <c r="N59" s="43"/>
      <c r="O59" s="41"/>
      <c r="P59" s="41"/>
      <c r="Q59" s="41"/>
      <c r="R59" s="41"/>
      <c r="S59" s="41"/>
      <c r="T59" s="41"/>
      <c r="U59" s="40"/>
      <c r="V59" s="41"/>
      <c r="W59" s="41"/>
      <c r="X59" s="41"/>
      <c r="Y59" s="41"/>
      <c r="AA59" s="46"/>
      <c r="AB59" s="41"/>
      <c r="AC59" s="41"/>
      <c r="AD59" s="47"/>
      <c r="AE59" s="47"/>
      <c r="AF59" s="46"/>
      <c r="AG59" s="46"/>
      <c r="AH59" s="48"/>
      <c r="AI59" s="49"/>
      <c r="AJ59" s="50"/>
      <c r="AK59" s="51"/>
      <c r="AL59" s="50"/>
      <c r="AM59" s="50"/>
      <c r="AN59" s="50"/>
      <c r="AO59" s="47"/>
      <c r="AP59" s="41"/>
      <c r="AQ59" s="41"/>
      <c r="AR59" s="41"/>
      <c r="AS59" s="41"/>
      <c r="AT59" s="41"/>
      <c r="BD59" s="71"/>
      <c r="BE59" s="50"/>
      <c r="BF59" s="56"/>
      <c r="BG59" s="57"/>
    </row>
    <row r="60" spans="4:59" ht="45" customHeight="1" x14ac:dyDescent="0.25">
      <c r="D60" s="73">
        <f>COUNTBLANK(tab_gestãocontrole[#This Row])</f>
        <v>47</v>
      </c>
      <c r="E60" s="70" t="s">
        <v>71</v>
      </c>
      <c r="F60" s="39" t="s">
        <v>143</v>
      </c>
      <c r="G60" s="40" t="s">
        <v>78</v>
      </c>
      <c r="H60" s="41" t="s">
        <v>66</v>
      </c>
      <c r="I60" s="41" t="s">
        <v>85</v>
      </c>
      <c r="J60" s="40" t="s">
        <v>144</v>
      </c>
      <c r="K60" s="41" t="s">
        <v>69</v>
      </c>
      <c r="L60" s="41"/>
      <c r="M60" s="43">
        <v>1590000</v>
      </c>
      <c r="N60" s="43"/>
      <c r="O60" s="41"/>
      <c r="P60" s="41"/>
      <c r="Q60" s="41"/>
      <c r="R60" s="41"/>
      <c r="S60" s="41"/>
      <c r="T60" s="41"/>
      <c r="U60" s="40"/>
      <c r="V60" s="41"/>
      <c r="W60" s="41"/>
      <c r="X60" s="41"/>
      <c r="Y60" s="41"/>
      <c r="AA60" s="46"/>
      <c r="AB60" s="41"/>
      <c r="AC60" s="41"/>
      <c r="AD60" s="47"/>
      <c r="AE60" s="47"/>
      <c r="AF60" s="46"/>
      <c r="AG60" s="46"/>
      <c r="AH60" s="48"/>
      <c r="AI60" s="49"/>
      <c r="AJ60" s="50"/>
      <c r="AK60" s="51"/>
      <c r="AL60" s="50"/>
      <c r="AM60" s="50"/>
      <c r="AN60" s="50"/>
      <c r="AO60" s="47"/>
      <c r="AP60" s="41"/>
      <c r="AQ60" s="41"/>
      <c r="AR60" s="41"/>
      <c r="AS60" s="41"/>
      <c r="AT60" s="41"/>
      <c r="BD60" s="71"/>
      <c r="BE60" s="50"/>
      <c r="BF60" s="56"/>
      <c r="BG60" s="57"/>
    </row>
    <row r="61" spans="4:59" ht="45" customHeight="1" x14ac:dyDescent="0.25">
      <c r="D61" s="73">
        <f>COUNTBLANK(tab_gestãocontrole[#This Row])</f>
        <v>47</v>
      </c>
      <c r="E61" s="70" t="s">
        <v>71</v>
      </c>
      <c r="F61" s="39" t="s">
        <v>143</v>
      </c>
      <c r="G61" s="40" t="s">
        <v>78</v>
      </c>
      <c r="H61" s="41" t="s">
        <v>66</v>
      </c>
      <c r="I61" s="41" t="s">
        <v>85</v>
      </c>
      <c r="J61" s="40" t="s">
        <v>144</v>
      </c>
      <c r="K61" s="41" t="s">
        <v>69</v>
      </c>
      <c r="L61" s="41"/>
      <c r="M61" s="43">
        <v>1908000</v>
      </c>
      <c r="N61" s="43"/>
      <c r="O61" s="41"/>
      <c r="P61" s="41"/>
      <c r="Q61" s="41"/>
      <c r="R61" s="41"/>
      <c r="S61" s="41"/>
      <c r="T61" s="41"/>
      <c r="U61" s="40"/>
      <c r="V61" s="41"/>
      <c r="W61" s="41"/>
      <c r="X61" s="41"/>
      <c r="Y61" s="41"/>
      <c r="AA61" s="46"/>
      <c r="AB61" s="41"/>
      <c r="AC61" s="41"/>
      <c r="AD61" s="47"/>
      <c r="AE61" s="47"/>
      <c r="AF61" s="46"/>
      <c r="AG61" s="46"/>
      <c r="AH61" s="48"/>
      <c r="AI61" s="49"/>
      <c r="AJ61" s="50"/>
      <c r="AK61" s="51"/>
      <c r="AL61" s="50"/>
      <c r="AM61" s="50"/>
      <c r="AN61" s="50"/>
      <c r="AO61" s="47"/>
      <c r="AP61" s="41"/>
      <c r="AQ61" s="41"/>
      <c r="AR61" s="41"/>
      <c r="AS61" s="41"/>
      <c r="AT61" s="41"/>
      <c r="BD61" s="71"/>
      <c r="BE61" s="50"/>
      <c r="BF61" s="56"/>
      <c r="BG61" s="57"/>
    </row>
    <row r="62" spans="4:59" ht="45" customHeight="1" x14ac:dyDescent="0.25">
      <c r="D62" s="73">
        <f>COUNTBLANK(tab_gestãocontrole[#This Row])</f>
        <v>47</v>
      </c>
      <c r="E62" s="70" t="s">
        <v>71</v>
      </c>
      <c r="F62" s="39" t="s">
        <v>143</v>
      </c>
      <c r="G62" s="40" t="s">
        <v>78</v>
      </c>
      <c r="H62" s="41" t="s">
        <v>66</v>
      </c>
      <c r="I62" s="41" t="s">
        <v>85</v>
      </c>
      <c r="J62" s="40" t="s">
        <v>144</v>
      </c>
      <c r="K62" s="41" t="s">
        <v>69</v>
      </c>
      <c r="L62" s="41"/>
      <c r="M62" s="43">
        <v>1908000</v>
      </c>
      <c r="N62" s="43"/>
      <c r="O62" s="41"/>
      <c r="P62" s="41"/>
      <c r="Q62" s="41"/>
      <c r="R62" s="41"/>
      <c r="S62" s="41"/>
      <c r="T62" s="41"/>
      <c r="U62" s="40"/>
      <c r="V62" s="41"/>
      <c r="W62" s="41"/>
      <c r="X62" s="41"/>
      <c r="Y62" s="41"/>
      <c r="AA62" s="46"/>
      <c r="AB62" s="41"/>
      <c r="AC62" s="41"/>
      <c r="AD62" s="47"/>
      <c r="AE62" s="47"/>
      <c r="AF62" s="46"/>
      <c r="AG62" s="46"/>
      <c r="AH62" s="48"/>
      <c r="AI62" s="49"/>
      <c r="AJ62" s="50"/>
      <c r="AK62" s="51"/>
      <c r="AL62" s="50"/>
      <c r="AM62" s="50"/>
      <c r="AN62" s="50"/>
      <c r="AO62" s="47"/>
      <c r="AP62" s="41"/>
      <c r="AQ62" s="41"/>
      <c r="AR62" s="41"/>
      <c r="AS62" s="41"/>
      <c r="AT62" s="41"/>
      <c r="BD62" s="71"/>
      <c r="BE62" s="50"/>
      <c r="BF62" s="56"/>
      <c r="BG62" s="57"/>
    </row>
    <row r="63" spans="4:59" ht="45" customHeight="1" x14ac:dyDescent="0.25">
      <c r="D63" s="73">
        <f>COUNTBLANK(tab_gestãocontrole[#This Row])</f>
        <v>47</v>
      </c>
      <c r="E63" s="70" t="s">
        <v>71</v>
      </c>
      <c r="F63" s="39" t="s">
        <v>143</v>
      </c>
      <c r="G63" s="40" t="s">
        <v>78</v>
      </c>
      <c r="H63" s="41" t="s">
        <v>66</v>
      </c>
      <c r="I63" s="41" t="s">
        <v>85</v>
      </c>
      <c r="J63" s="40" t="s">
        <v>144</v>
      </c>
      <c r="K63" s="41" t="s">
        <v>75</v>
      </c>
      <c r="L63" s="41"/>
      <c r="M63" s="43">
        <v>2067000</v>
      </c>
      <c r="N63" s="43"/>
      <c r="O63" s="41"/>
      <c r="P63" s="41"/>
      <c r="Q63" s="41"/>
      <c r="R63" s="41"/>
      <c r="S63" s="41"/>
      <c r="T63" s="41"/>
      <c r="U63" s="40"/>
      <c r="V63" s="41"/>
      <c r="W63" s="41"/>
      <c r="X63" s="41"/>
      <c r="Y63" s="41"/>
      <c r="AA63" s="46"/>
      <c r="AB63" s="41"/>
      <c r="AC63" s="41"/>
      <c r="AD63" s="47"/>
      <c r="AE63" s="47"/>
      <c r="AF63" s="46"/>
      <c r="AG63" s="46"/>
      <c r="AH63" s="48"/>
      <c r="AI63" s="49"/>
      <c r="AJ63" s="50"/>
      <c r="AK63" s="51"/>
      <c r="AL63" s="50"/>
      <c r="AM63" s="50"/>
      <c r="AN63" s="50"/>
      <c r="AO63" s="47"/>
      <c r="AP63" s="41"/>
      <c r="AQ63" s="41"/>
      <c r="AR63" s="41"/>
      <c r="AS63" s="41"/>
      <c r="AT63" s="41"/>
      <c r="BD63" s="71"/>
      <c r="BE63" s="50"/>
      <c r="BF63" s="56"/>
      <c r="BG63" s="57"/>
    </row>
    <row r="64" spans="4:59" ht="45" customHeight="1" x14ac:dyDescent="0.25">
      <c r="D64" s="73">
        <f>COUNTBLANK(tab_gestãocontrole[#This Row])</f>
        <v>47</v>
      </c>
      <c r="E64" s="70" t="s">
        <v>71</v>
      </c>
      <c r="F64" s="39" t="s">
        <v>143</v>
      </c>
      <c r="G64" s="40" t="s">
        <v>78</v>
      </c>
      <c r="H64" s="41" t="s">
        <v>66</v>
      </c>
      <c r="I64" s="41" t="s">
        <v>85</v>
      </c>
      <c r="J64" s="40" t="s">
        <v>144</v>
      </c>
      <c r="K64" s="41" t="s">
        <v>75</v>
      </c>
      <c r="L64" s="41"/>
      <c r="M64" s="43">
        <v>1431000</v>
      </c>
      <c r="N64" s="43"/>
      <c r="O64" s="41"/>
      <c r="P64" s="41"/>
      <c r="Q64" s="41"/>
      <c r="R64" s="41"/>
      <c r="S64" s="41"/>
      <c r="T64" s="41"/>
      <c r="U64" s="40"/>
      <c r="V64" s="41"/>
      <c r="W64" s="41"/>
      <c r="X64" s="41"/>
      <c r="Y64" s="41"/>
      <c r="AA64" s="46"/>
      <c r="AB64" s="41"/>
      <c r="AC64" s="41"/>
      <c r="AD64" s="47"/>
      <c r="AE64" s="47"/>
      <c r="AF64" s="46"/>
      <c r="AG64" s="46"/>
      <c r="AH64" s="48"/>
      <c r="AI64" s="49"/>
      <c r="AJ64" s="50"/>
      <c r="AK64" s="51"/>
      <c r="AL64" s="50"/>
      <c r="AM64" s="50"/>
      <c r="AN64" s="50"/>
      <c r="AO64" s="47"/>
      <c r="AP64" s="41"/>
      <c r="AQ64" s="41"/>
      <c r="AR64" s="41"/>
      <c r="AS64" s="41"/>
      <c r="AT64" s="41"/>
      <c r="BD64" s="71"/>
      <c r="BE64" s="50"/>
      <c r="BF64" s="56"/>
      <c r="BG64" s="57"/>
    </row>
    <row r="65" spans="4:59" ht="45" customHeight="1" x14ac:dyDescent="0.25">
      <c r="D65" s="73">
        <f>COUNTBLANK(tab_gestãocontrole[#This Row])</f>
        <v>47</v>
      </c>
      <c r="E65" s="70" t="s">
        <v>71</v>
      </c>
      <c r="F65" s="39" t="s">
        <v>143</v>
      </c>
      <c r="G65" s="40" t="s">
        <v>78</v>
      </c>
      <c r="H65" s="41" t="s">
        <v>66</v>
      </c>
      <c r="I65" s="41" t="s">
        <v>85</v>
      </c>
      <c r="J65" s="40" t="s">
        <v>144</v>
      </c>
      <c r="K65" s="41" t="s">
        <v>75</v>
      </c>
      <c r="L65" s="41"/>
      <c r="M65" s="43">
        <v>1431000</v>
      </c>
      <c r="N65" s="43"/>
      <c r="O65" s="41"/>
      <c r="P65" s="41"/>
      <c r="Q65" s="41"/>
      <c r="R65" s="41"/>
      <c r="S65" s="41"/>
      <c r="T65" s="41"/>
      <c r="U65" s="40"/>
      <c r="V65" s="41"/>
      <c r="W65" s="41"/>
      <c r="X65" s="41"/>
      <c r="Y65" s="41"/>
      <c r="AA65" s="46"/>
      <c r="AB65" s="41"/>
      <c r="AC65" s="41"/>
      <c r="AD65" s="47"/>
      <c r="AE65" s="47"/>
      <c r="AF65" s="46"/>
      <c r="AG65" s="46"/>
      <c r="AH65" s="48"/>
      <c r="AI65" s="49"/>
      <c r="AJ65" s="50"/>
      <c r="AK65" s="51"/>
      <c r="AL65" s="50"/>
      <c r="AM65" s="50"/>
      <c r="AN65" s="50"/>
      <c r="AO65" s="47"/>
      <c r="AP65" s="41"/>
      <c r="AQ65" s="41"/>
      <c r="AR65" s="41"/>
      <c r="AS65" s="41"/>
      <c r="AT65" s="41"/>
      <c r="BD65" s="71"/>
      <c r="BE65" s="50"/>
      <c r="BF65" s="56"/>
      <c r="BG65" s="57"/>
    </row>
    <row r="66" spans="4:59" ht="45" customHeight="1" x14ac:dyDescent="0.25">
      <c r="D66" s="73">
        <f>COUNTBLANK(tab_gestãocontrole[#This Row])</f>
        <v>47</v>
      </c>
      <c r="E66" s="70" t="s">
        <v>71</v>
      </c>
      <c r="F66" s="39" t="s">
        <v>143</v>
      </c>
      <c r="G66" s="40" t="s">
        <v>78</v>
      </c>
      <c r="H66" s="41" t="s">
        <v>66</v>
      </c>
      <c r="I66" s="41" t="s">
        <v>85</v>
      </c>
      <c r="J66" s="40" t="s">
        <v>144</v>
      </c>
      <c r="K66" s="41" t="s">
        <v>75</v>
      </c>
      <c r="L66" s="41"/>
      <c r="M66" s="43">
        <v>1431000</v>
      </c>
      <c r="N66" s="43"/>
      <c r="O66" s="41"/>
      <c r="P66" s="41"/>
      <c r="Q66" s="41"/>
      <c r="R66" s="41"/>
      <c r="S66" s="41"/>
      <c r="T66" s="41"/>
      <c r="U66" s="40"/>
      <c r="V66" s="41"/>
      <c r="W66" s="41"/>
      <c r="X66" s="41"/>
      <c r="Y66" s="41"/>
      <c r="AA66" s="46"/>
      <c r="AB66" s="41"/>
      <c r="AC66" s="41"/>
      <c r="AD66" s="47"/>
      <c r="AE66" s="47"/>
      <c r="AF66" s="46"/>
      <c r="AG66" s="46"/>
      <c r="AH66" s="48"/>
      <c r="AI66" s="49"/>
      <c r="AJ66" s="50"/>
      <c r="AK66" s="51"/>
      <c r="AL66" s="50"/>
      <c r="AM66" s="50"/>
      <c r="AN66" s="50"/>
      <c r="AO66" s="47"/>
      <c r="AP66" s="41"/>
      <c r="AQ66" s="41"/>
      <c r="AR66" s="41"/>
      <c r="AS66" s="41"/>
      <c r="AT66" s="41"/>
      <c r="BD66" s="71"/>
      <c r="BE66" s="50"/>
      <c r="BF66" s="56"/>
      <c r="BG66" s="57"/>
    </row>
    <row r="67" spans="4:59" ht="45" customHeight="1" x14ac:dyDescent="0.25"/>
    <row r="68" spans="4:59" ht="45" customHeight="1" x14ac:dyDescent="0.25"/>
    <row r="69" spans="4:59" ht="45" customHeight="1" x14ac:dyDescent="0.25"/>
    <row r="70" spans="4:59" ht="45" customHeight="1" x14ac:dyDescent="0.25"/>
    <row r="71" spans="4:59" ht="45" customHeight="1" x14ac:dyDescent="0.25"/>
    <row r="72" spans="4:59" ht="45" customHeight="1" x14ac:dyDescent="0.25"/>
    <row r="73" spans="4:59" ht="45" customHeight="1" x14ac:dyDescent="0.25"/>
    <row r="74" spans="4:59" ht="45" customHeight="1" x14ac:dyDescent="0.25"/>
    <row r="75" spans="4:59" ht="45" customHeight="1" x14ac:dyDescent="0.25"/>
    <row r="76" spans="4:59" ht="45" customHeight="1" x14ac:dyDescent="0.25"/>
    <row r="77" spans="4:59" ht="45" customHeight="1" x14ac:dyDescent="0.25"/>
    <row r="78" spans="4:59" ht="45" customHeight="1" x14ac:dyDescent="0.25"/>
    <row r="79" spans="4:59" ht="45" customHeight="1" x14ac:dyDescent="0.25"/>
    <row r="80" spans="4:59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45" customHeight="1" x14ac:dyDescent="0.25"/>
    <row r="138" ht="45" customHeight="1" x14ac:dyDescent="0.25"/>
    <row r="139" ht="45" customHeight="1" x14ac:dyDescent="0.25"/>
    <row r="140" ht="45" customHeight="1" x14ac:dyDescent="0.25"/>
    <row r="141" ht="45" customHeight="1" x14ac:dyDescent="0.25"/>
    <row r="142" ht="45" customHeight="1" x14ac:dyDescent="0.25"/>
    <row r="143" ht="45" customHeight="1" x14ac:dyDescent="0.25"/>
    <row r="144" ht="45" customHeight="1" x14ac:dyDescent="0.25"/>
    <row r="145" ht="45" customHeight="1" x14ac:dyDescent="0.25"/>
    <row r="146" ht="45" customHeight="1" x14ac:dyDescent="0.25"/>
    <row r="147" ht="45" customHeight="1" x14ac:dyDescent="0.25"/>
    <row r="148" ht="45" customHeight="1" x14ac:dyDescent="0.25"/>
    <row r="149" ht="45" customHeight="1" x14ac:dyDescent="0.25"/>
    <row r="150" ht="45" customHeight="1" x14ac:dyDescent="0.25"/>
    <row r="151" ht="45" customHeight="1" x14ac:dyDescent="0.25"/>
    <row r="152" ht="45" customHeight="1" x14ac:dyDescent="0.25"/>
    <row r="153" ht="45" customHeight="1" x14ac:dyDescent="0.25"/>
    <row r="154" ht="45" customHeight="1" x14ac:dyDescent="0.25"/>
    <row r="155" ht="45" customHeight="1" x14ac:dyDescent="0.25"/>
    <row r="156" ht="45" customHeight="1" x14ac:dyDescent="0.25"/>
    <row r="157" ht="45" customHeight="1" x14ac:dyDescent="0.25"/>
    <row r="158" ht="45" customHeight="1" x14ac:dyDescent="0.25"/>
    <row r="159" ht="45" customHeight="1" x14ac:dyDescent="0.25"/>
    <row r="160" ht="45" customHeight="1" x14ac:dyDescent="0.25"/>
    <row r="161" ht="45" customHeight="1" x14ac:dyDescent="0.25"/>
    <row r="162" ht="45" customHeight="1" x14ac:dyDescent="0.25"/>
    <row r="163" ht="45" customHeight="1" x14ac:dyDescent="0.25"/>
    <row r="164" ht="45" customHeight="1" x14ac:dyDescent="0.25"/>
    <row r="165" ht="45" customHeight="1" x14ac:dyDescent="0.25"/>
    <row r="166" ht="45" customHeight="1" x14ac:dyDescent="0.25"/>
    <row r="167" ht="45" customHeight="1" x14ac:dyDescent="0.25"/>
    <row r="168" ht="45" customHeight="1" x14ac:dyDescent="0.25"/>
    <row r="169" ht="45" customHeight="1" x14ac:dyDescent="0.25"/>
    <row r="170" ht="45" customHeight="1" x14ac:dyDescent="0.25"/>
    <row r="171" ht="45" customHeight="1" x14ac:dyDescent="0.25"/>
    <row r="172" ht="45" customHeight="1" x14ac:dyDescent="0.25"/>
    <row r="173" ht="45" customHeight="1" x14ac:dyDescent="0.25"/>
    <row r="174" ht="45" customHeight="1" x14ac:dyDescent="0.25"/>
    <row r="175" ht="45" customHeight="1" x14ac:dyDescent="0.25"/>
  </sheetData>
  <mergeCells count="3">
    <mergeCell ref="F3:H5"/>
    <mergeCell ref="Z11:AD11"/>
    <mergeCell ref="AE11:AH11"/>
  </mergeCells>
  <conditionalFormatting sqref="E14:E50">
    <cfRule type="cellIs" dxfId="81" priority="22" operator="equal">
      <formula>"Finalizado"</formula>
    </cfRule>
    <cfRule type="cellIs" dxfId="80" priority="23" operator="equal">
      <formula>"Aguardando"</formula>
    </cfRule>
    <cfRule type="cellIs" dxfId="79" priority="24" operator="equal">
      <formula>"Atracado"</formula>
    </cfRule>
  </conditionalFormatting>
  <conditionalFormatting sqref="F3:H5">
    <cfRule type="cellIs" dxfId="78" priority="19" operator="equal">
      <formula>"Granel Química"</formula>
    </cfRule>
    <cfRule type="cellIs" dxfId="77" priority="20" operator="equal">
      <formula>"Carga liberada"</formula>
    </cfRule>
    <cfRule type="cellIs" dxfId="76" priority="21" operator="equal">
      <formula>"Aguardando liberação"</formula>
    </cfRule>
  </conditionalFormatting>
  <conditionalFormatting sqref="E51">
    <cfRule type="cellIs" dxfId="75" priority="16" operator="equal">
      <formula>"Finalizado"</formula>
    </cfRule>
    <cfRule type="cellIs" dxfId="74" priority="17" operator="equal">
      <formula>"Aguardando"</formula>
    </cfRule>
    <cfRule type="cellIs" dxfId="73" priority="18" operator="equal">
      <formula>"Atracado"</formula>
    </cfRule>
  </conditionalFormatting>
  <conditionalFormatting sqref="E52">
    <cfRule type="cellIs" dxfId="72" priority="13" operator="equal">
      <formula>"Finalizado"</formula>
    </cfRule>
    <cfRule type="cellIs" dxfId="71" priority="14" operator="equal">
      <formula>"Aguardando"</formula>
    </cfRule>
    <cfRule type="cellIs" dxfId="70" priority="15" operator="equal">
      <formula>"Atracado"</formula>
    </cfRule>
  </conditionalFormatting>
  <conditionalFormatting sqref="E53">
    <cfRule type="cellIs" dxfId="69" priority="10" operator="equal">
      <formula>"Finalizado"</formula>
    </cfRule>
    <cfRule type="cellIs" dxfId="68" priority="11" operator="equal">
      <formula>"Aguardando"</formula>
    </cfRule>
    <cfRule type="cellIs" dxfId="67" priority="12" operator="equal">
      <formula>"Atracado"</formula>
    </cfRule>
  </conditionalFormatting>
  <conditionalFormatting sqref="E54">
    <cfRule type="cellIs" dxfId="66" priority="7" operator="equal">
      <formula>"Finalizado"</formula>
    </cfRule>
    <cfRule type="cellIs" dxfId="65" priority="8" operator="equal">
      <formula>"Aguardando"</formula>
    </cfRule>
    <cfRule type="cellIs" dxfId="64" priority="9" operator="equal">
      <formula>"Atracado"</formula>
    </cfRule>
  </conditionalFormatting>
  <conditionalFormatting sqref="E55">
    <cfRule type="cellIs" dxfId="63" priority="4" operator="equal">
      <formula>"Finalizado"</formula>
    </cfRule>
    <cfRule type="cellIs" dxfId="62" priority="5" operator="equal">
      <formula>"Aguardando"</formula>
    </cfRule>
    <cfRule type="cellIs" dxfId="61" priority="6" operator="equal">
      <formula>"Atracado"</formula>
    </cfRule>
  </conditionalFormatting>
  <conditionalFormatting sqref="E56:E66">
    <cfRule type="cellIs" dxfId="60" priority="1" operator="equal">
      <formula>"Finalizado"</formula>
    </cfRule>
    <cfRule type="cellIs" dxfId="59" priority="2" operator="equal">
      <formula>"Aguardando"</formula>
    </cfRule>
    <cfRule type="cellIs" dxfId="58" priority="3" operator="equal">
      <formula>"Atracado"</formula>
    </cfRule>
  </conditionalFormatting>
  <dataValidations count="6">
    <dataValidation type="list" allowBlank="1" showInputMessage="1" showErrorMessage="1" sqref="E14:E66" xr:uid="{DD1DC128-819B-49C4-8375-9FD00681D0C4}">
      <formula1>"Atracado,Finalizado,Aguardando"</formula1>
    </dataValidation>
    <dataValidation type="list" allowBlank="1" showInputMessage="1" showErrorMessage="1" sqref="K14:K66" xr:uid="{BC84C3F6-3FE1-438A-AA23-F44601B61CD7}">
      <formula1>"GASOLINA,DIESEL S-500,DIESEL S-10,ANIDRO,SODA CAUSTICA"</formula1>
    </dataValidation>
    <dataValidation type="list" allowBlank="1" showInputMessage="1" showErrorMessage="1" sqref="H14:H66" xr:uid="{DCF83A43-6187-4A18-BD89-E7756B1A2C43}">
      <formula1>"Granel T1,Granel T2,Raizen2,Ultracargo"</formula1>
    </dataValidation>
    <dataValidation type="list" allowBlank="1" showInputMessage="1" showErrorMessage="1" sqref="G14:G66" xr:uid="{BC5BD379-E6F8-4FFD-B046-6605D3971771}">
      <formula1>"Aguardando liberação,Carga liberada"</formula1>
    </dataValidation>
    <dataValidation type="list" allowBlank="1" showInputMessage="1" showErrorMessage="1" sqref="G12" xr:uid="{DD20ABFD-E455-4253-B2C9-728BC96FECEC}">
      <formula1>"Carga liberada,Aguardando liberação"</formula1>
    </dataValidation>
    <dataValidation errorStyle="warning" allowBlank="1" showInputMessage="1" showErrorMessage="1" errorTitle="REGISTRO SODA CAUSTICA " error="O peso soda caustica será considerado a quant.Mov (kg) Sol" sqref="AT13" xr:uid="{66DFBC3B-8BEC-465D-AD15-5B02CA06CFA8}"/>
  </dataValidations>
  <printOptions horizontalCentered="1" verticalCentered="1"/>
  <pageMargins left="0" right="0" top="0.78740157480314965" bottom="0" header="0.31496062992125984" footer="0"/>
  <pageSetup paperSize="9" scale="43" orientation="landscape" r:id="rId1"/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" id="{F57DFFFD-1D54-429C-A13A-D512D924E55D}">
            <x14:iconSet iconSet="3Symbols" showValue="0" custom="1">
              <x14:cfvo type="percent">
                <xm:f>0</xm:f>
              </x14:cfvo>
              <x14:cfvo type="num" gte="0">
                <xm:f>2</xm:f>
              </x14:cfvo>
              <x14:cfvo type="num" gte="0">
                <xm:f>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D14:D66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de controle Marítimo</vt:lpstr>
      <vt:lpstr>'Gestão de controle Marítimo'!Area_de_impressao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Raimundo Araujo</dc:creator>
  <cp:lastModifiedBy>Raimundo Araujo</cp:lastModifiedBy>
  <dcterms:created xsi:type="dcterms:W3CDTF">2020-11-28T11:21:02Z</dcterms:created>
  <dcterms:modified xsi:type="dcterms:W3CDTF">2020-11-28T11:22:34Z</dcterms:modified>
</cp:coreProperties>
</file>