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workspace\TRABALHO\"/>
    </mc:Choice>
  </mc:AlternateContent>
  <bookViews>
    <workbookView xWindow="0" yWindow="0" windowWidth="15360" windowHeight="7650" tabRatio="445"/>
  </bookViews>
  <sheets>
    <sheet name="ATESTADOS" sheetId="3" r:id="rId1"/>
    <sheet name="LISTA" sheetId="8" r:id="rId2"/>
    <sheet name="SERVIDORES." sheetId="6" r:id="rId3"/>
    <sheet name="BAIXA DE SERVIDORES" sheetId="2" state="hidden" r:id="rId4"/>
  </sheets>
  <definedNames>
    <definedName name="_xlnm._FilterDatabase" localSheetId="0" hidden="1">ATESTADOS!$A$9:$T$401</definedName>
    <definedName name="_xlnm._FilterDatabase" localSheetId="2" hidden="1">SERVIDORES.!#REF!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T12" i="3" l="1"/>
  <c r="T13" i="3"/>
  <c r="T14" i="3"/>
  <c r="T15" i="3"/>
  <c r="T16" i="3"/>
  <c r="T17" i="3"/>
  <c r="T18" i="3"/>
  <c r="T19" i="3"/>
  <c r="T20" i="3"/>
  <c r="T21" i="3"/>
  <c r="T22" i="3"/>
  <c r="T23" i="3"/>
  <c r="T24" i="3"/>
  <c r="T25" i="3"/>
  <c r="T26" i="3"/>
  <c r="T27" i="3"/>
  <c r="T28" i="3"/>
  <c r="T29" i="3"/>
  <c r="T30" i="3"/>
  <c r="T31" i="3"/>
  <c r="T32" i="3"/>
  <c r="T33" i="3"/>
  <c r="T34" i="3"/>
  <c r="T35" i="3"/>
  <c r="T36" i="3"/>
  <c r="T37" i="3"/>
  <c r="T38" i="3"/>
  <c r="T39" i="3"/>
  <c r="T40" i="3"/>
  <c r="T41" i="3"/>
  <c r="T42" i="3"/>
  <c r="T43" i="3"/>
  <c r="T44" i="3"/>
  <c r="T45" i="3"/>
  <c r="T46" i="3"/>
  <c r="T47" i="3"/>
  <c r="T48" i="3"/>
  <c r="T49" i="3"/>
  <c r="T50" i="3"/>
  <c r="T51" i="3"/>
  <c r="T52" i="3"/>
  <c r="T53" i="3"/>
  <c r="T54" i="3"/>
  <c r="T55" i="3"/>
  <c r="T56" i="3"/>
  <c r="T11" i="3"/>
  <c r="C5" i="3" l="1"/>
  <c r="E5" i="3"/>
  <c r="S98" i="3"/>
  <c r="S99" i="3"/>
  <c r="S100" i="3"/>
  <c r="S101" i="3"/>
  <c r="S102" i="3"/>
  <c r="S103" i="3"/>
  <c r="S104" i="3"/>
  <c r="S105" i="3"/>
  <c r="S106" i="3"/>
  <c r="S107" i="3"/>
  <c r="S108" i="3"/>
  <c r="S109" i="3"/>
  <c r="S110" i="3"/>
  <c r="S111" i="3"/>
  <c r="S112" i="3"/>
  <c r="S113" i="3"/>
  <c r="S114" i="3"/>
  <c r="S115" i="3"/>
  <c r="S116" i="3"/>
  <c r="S117" i="3"/>
  <c r="S118" i="3"/>
  <c r="S119" i="3"/>
  <c r="S120" i="3"/>
  <c r="S121" i="3"/>
  <c r="S122" i="3"/>
  <c r="S123" i="3"/>
  <c r="S124" i="3"/>
  <c r="S125" i="3"/>
  <c r="S126" i="3"/>
  <c r="S127" i="3"/>
  <c r="S128" i="3"/>
  <c r="S129" i="3"/>
  <c r="S130" i="3"/>
  <c r="S131" i="3"/>
  <c r="S132" i="3"/>
  <c r="S133" i="3"/>
  <c r="S134" i="3"/>
  <c r="S135" i="3"/>
  <c r="S136" i="3"/>
  <c r="S137" i="3"/>
  <c r="S138" i="3"/>
  <c r="S139" i="3"/>
  <c r="S140" i="3"/>
  <c r="S141" i="3"/>
  <c r="S142" i="3"/>
  <c r="S143" i="3"/>
  <c r="S144" i="3"/>
  <c r="S145" i="3"/>
  <c r="S146" i="3"/>
  <c r="S147" i="3"/>
  <c r="S148" i="3"/>
  <c r="S149" i="3"/>
  <c r="S150" i="3"/>
  <c r="S151" i="3"/>
  <c r="S152" i="3"/>
  <c r="S153" i="3"/>
  <c r="S154" i="3"/>
  <c r="S155" i="3"/>
  <c r="S156" i="3"/>
  <c r="S157" i="3"/>
  <c r="S158" i="3"/>
  <c r="S159" i="3"/>
  <c r="S160" i="3"/>
  <c r="S161" i="3"/>
  <c r="S162" i="3"/>
  <c r="S163" i="3"/>
  <c r="S164" i="3"/>
  <c r="S165" i="3"/>
  <c r="S166" i="3"/>
  <c r="S167" i="3"/>
  <c r="S168" i="3"/>
  <c r="S169" i="3"/>
  <c r="S170" i="3"/>
  <c r="S171" i="3"/>
  <c r="S172" i="3"/>
  <c r="S173" i="3"/>
  <c r="S174" i="3"/>
  <c r="S175" i="3"/>
  <c r="S176" i="3"/>
  <c r="S177" i="3"/>
  <c r="S178" i="3"/>
  <c r="S179" i="3"/>
  <c r="S180" i="3"/>
  <c r="S181" i="3"/>
  <c r="S182" i="3"/>
  <c r="S183" i="3"/>
  <c r="S184" i="3"/>
  <c r="S185" i="3"/>
  <c r="S186" i="3"/>
  <c r="S187" i="3"/>
  <c r="S188" i="3"/>
  <c r="S189" i="3"/>
  <c r="S190" i="3"/>
  <c r="S191" i="3"/>
  <c r="S192" i="3"/>
  <c r="S193" i="3"/>
  <c r="S194" i="3"/>
  <c r="S195" i="3"/>
  <c r="S196" i="3"/>
  <c r="S197" i="3"/>
  <c r="S198" i="3"/>
  <c r="S199" i="3"/>
  <c r="S200" i="3"/>
  <c r="S201" i="3"/>
  <c r="S202" i="3"/>
  <c r="S203" i="3"/>
  <c r="S204" i="3"/>
  <c r="S205" i="3"/>
  <c r="S206" i="3"/>
  <c r="S207" i="3"/>
  <c r="S208" i="3"/>
  <c r="S209" i="3"/>
  <c r="S210" i="3"/>
  <c r="S211" i="3"/>
  <c r="S212" i="3"/>
  <c r="S213" i="3"/>
  <c r="S214" i="3"/>
  <c r="S215" i="3"/>
  <c r="S216" i="3"/>
  <c r="S217" i="3"/>
  <c r="S218" i="3"/>
  <c r="S219" i="3"/>
  <c r="S220" i="3"/>
  <c r="S221" i="3"/>
  <c r="S222" i="3"/>
  <c r="S223" i="3"/>
  <c r="S224" i="3"/>
  <c r="S225" i="3"/>
  <c r="S226" i="3"/>
  <c r="S227" i="3"/>
  <c r="S228" i="3"/>
  <c r="S229" i="3"/>
  <c r="S230" i="3"/>
  <c r="S231" i="3"/>
  <c r="S232" i="3"/>
  <c r="S233" i="3"/>
  <c r="S234" i="3"/>
  <c r="S235" i="3"/>
  <c r="S236" i="3"/>
  <c r="S237" i="3"/>
  <c r="S238" i="3"/>
  <c r="S239" i="3"/>
  <c r="S240" i="3"/>
  <c r="S241" i="3"/>
  <c r="S242" i="3"/>
  <c r="S243" i="3"/>
  <c r="S244" i="3"/>
  <c r="S245" i="3"/>
  <c r="S246" i="3"/>
  <c r="S247" i="3"/>
  <c r="S248" i="3"/>
  <c r="S249" i="3"/>
  <c r="S250" i="3"/>
  <c r="S251" i="3"/>
  <c r="S252" i="3"/>
  <c r="S253" i="3"/>
  <c r="S254" i="3"/>
  <c r="S255" i="3"/>
  <c r="S256" i="3"/>
  <c r="S257" i="3"/>
  <c r="S258" i="3"/>
  <c r="S259" i="3"/>
  <c r="S260" i="3"/>
  <c r="S261" i="3"/>
  <c r="S262" i="3"/>
  <c r="S263" i="3"/>
  <c r="S264" i="3"/>
  <c r="S265" i="3"/>
  <c r="S266" i="3"/>
  <c r="S267" i="3"/>
  <c r="S268" i="3"/>
  <c r="S269" i="3"/>
  <c r="S270" i="3"/>
  <c r="S271" i="3"/>
  <c r="S272" i="3"/>
  <c r="S273" i="3"/>
  <c r="S274" i="3"/>
  <c r="S275" i="3"/>
  <c r="S276" i="3"/>
  <c r="S277" i="3"/>
  <c r="S278" i="3"/>
  <c r="S279" i="3"/>
  <c r="S280" i="3"/>
  <c r="S281" i="3"/>
  <c r="S282" i="3"/>
  <c r="S283" i="3"/>
  <c r="S284" i="3"/>
  <c r="S285" i="3"/>
  <c r="S286" i="3"/>
  <c r="S287" i="3"/>
  <c r="S288" i="3"/>
  <c r="S289" i="3"/>
  <c r="S290" i="3"/>
  <c r="S291" i="3"/>
  <c r="S292" i="3"/>
  <c r="S293" i="3"/>
  <c r="S294" i="3"/>
  <c r="S295" i="3"/>
  <c r="S296" i="3"/>
  <c r="S297" i="3"/>
  <c r="S298" i="3"/>
  <c r="S299" i="3"/>
  <c r="S300" i="3"/>
  <c r="S301" i="3"/>
  <c r="S302" i="3"/>
  <c r="S303" i="3"/>
  <c r="S304" i="3"/>
  <c r="S305" i="3"/>
  <c r="S306" i="3"/>
  <c r="S307" i="3"/>
  <c r="S308" i="3"/>
  <c r="S309" i="3"/>
  <c r="S310" i="3"/>
  <c r="S311" i="3"/>
  <c r="S312" i="3"/>
  <c r="S313" i="3"/>
  <c r="S314" i="3"/>
  <c r="S315" i="3"/>
  <c r="S316" i="3"/>
  <c r="S317" i="3"/>
  <c r="S318" i="3"/>
  <c r="S319" i="3"/>
  <c r="S320" i="3"/>
  <c r="S321" i="3"/>
  <c r="S322" i="3"/>
  <c r="S323" i="3"/>
  <c r="S324" i="3"/>
  <c r="S325" i="3"/>
  <c r="S326" i="3"/>
  <c r="S327" i="3"/>
  <c r="S328" i="3"/>
  <c r="S329" i="3"/>
  <c r="S330" i="3"/>
  <c r="S331" i="3"/>
  <c r="S332" i="3"/>
  <c r="S333" i="3"/>
  <c r="S334" i="3"/>
  <c r="S335" i="3"/>
  <c r="S336" i="3"/>
  <c r="S337" i="3"/>
  <c r="S338" i="3"/>
  <c r="S339" i="3"/>
  <c r="S340" i="3"/>
  <c r="S341" i="3"/>
  <c r="S342" i="3"/>
  <c r="S343" i="3"/>
  <c r="S344" i="3"/>
  <c r="S345" i="3"/>
  <c r="S346" i="3"/>
  <c r="S347" i="3"/>
  <c r="S348" i="3"/>
  <c r="S349" i="3"/>
  <c r="S350" i="3"/>
  <c r="S351" i="3"/>
  <c r="S352" i="3"/>
  <c r="S353" i="3"/>
  <c r="S354" i="3"/>
  <c r="S355" i="3"/>
  <c r="S356" i="3"/>
  <c r="S357" i="3"/>
  <c r="S358" i="3"/>
  <c r="S359" i="3"/>
  <c r="S360" i="3"/>
  <c r="S361" i="3"/>
  <c r="S362" i="3"/>
  <c r="S363" i="3"/>
  <c r="S364" i="3"/>
  <c r="S365" i="3"/>
  <c r="S366" i="3"/>
  <c r="S367" i="3"/>
  <c r="S368" i="3"/>
  <c r="S369" i="3"/>
  <c r="S370" i="3"/>
  <c r="S371" i="3"/>
  <c r="S372" i="3"/>
  <c r="S373" i="3"/>
  <c r="S374" i="3"/>
  <c r="S375" i="3"/>
  <c r="S376" i="3"/>
  <c r="S377" i="3"/>
  <c r="S378" i="3"/>
  <c r="S379" i="3"/>
  <c r="S380" i="3"/>
  <c r="S381" i="3"/>
  <c r="S382" i="3"/>
  <c r="S383" i="3"/>
  <c r="S384" i="3"/>
  <c r="S385" i="3"/>
  <c r="S386" i="3"/>
  <c r="S387" i="3"/>
  <c r="S388" i="3"/>
  <c r="S389" i="3"/>
  <c r="S390" i="3"/>
  <c r="S391" i="3"/>
  <c r="S392" i="3"/>
  <c r="S393" i="3"/>
  <c r="S394" i="3"/>
  <c r="S395" i="3"/>
  <c r="S396" i="3"/>
  <c r="S397" i="3"/>
  <c r="S398" i="3"/>
  <c r="S399" i="3"/>
  <c r="S400" i="3"/>
  <c r="S401" i="3"/>
  <c r="S12" i="3"/>
  <c r="S13" i="3"/>
  <c r="S14" i="3"/>
  <c r="S15" i="3"/>
  <c r="S16" i="3"/>
  <c r="S17" i="3"/>
  <c r="S18" i="3"/>
  <c r="S19" i="3"/>
  <c r="S20" i="3"/>
  <c r="S21" i="3"/>
  <c r="S22" i="3"/>
  <c r="S23" i="3"/>
  <c r="S24" i="3"/>
  <c r="S25" i="3"/>
  <c r="S26" i="3"/>
  <c r="S27" i="3"/>
  <c r="S28" i="3"/>
  <c r="S29" i="3"/>
  <c r="S30" i="3"/>
  <c r="S31" i="3"/>
  <c r="S32" i="3"/>
  <c r="S33" i="3"/>
  <c r="S34" i="3"/>
  <c r="S35" i="3"/>
  <c r="S36" i="3"/>
  <c r="S37" i="3"/>
  <c r="S38" i="3"/>
  <c r="S39" i="3"/>
  <c r="S40" i="3"/>
  <c r="S41" i="3"/>
  <c r="S42" i="3"/>
  <c r="S43" i="3"/>
  <c r="S44" i="3"/>
  <c r="S45" i="3"/>
  <c r="S46" i="3"/>
  <c r="S47" i="3"/>
  <c r="S48" i="3"/>
  <c r="S49" i="3"/>
  <c r="S50" i="3"/>
  <c r="S51" i="3"/>
  <c r="S52" i="3"/>
  <c r="S53" i="3"/>
  <c r="S54" i="3"/>
  <c r="S55" i="3"/>
  <c r="S56" i="3"/>
  <c r="S57" i="3"/>
  <c r="S58" i="3"/>
  <c r="S59" i="3"/>
  <c r="S60" i="3"/>
  <c r="S61" i="3"/>
  <c r="S62" i="3"/>
  <c r="S63" i="3"/>
  <c r="S64" i="3"/>
  <c r="S65" i="3"/>
  <c r="S66" i="3"/>
  <c r="S67" i="3"/>
  <c r="S68" i="3"/>
  <c r="S69" i="3"/>
  <c r="S70" i="3"/>
  <c r="S71" i="3"/>
  <c r="S72" i="3"/>
  <c r="S73" i="3"/>
  <c r="S74" i="3"/>
  <c r="S75" i="3"/>
  <c r="S76" i="3"/>
  <c r="S77" i="3"/>
  <c r="S78" i="3"/>
  <c r="S79" i="3"/>
  <c r="S80" i="3"/>
  <c r="S81" i="3"/>
  <c r="S82" i="3"/>
  <c r="S83" i="3"/>
  <c r="S84" i="3"/>
  <c r="S85" i="3"/>
  <c r="S86" i="3"/>
  <c r="S87" i="3"/>
  <c r="S88" i="3"/>
  <c r="S89" i="3"/>
  <c r="S90" i="3"/>
  <c r="S91" i="3"/>
  <c r="S92" i="3"/>
  <c r="S93" i="3"/>
  <c r="S94" i="3"/>
  <c r="S95" i="3"/>
  <c r="S96" i="3"/>
  <c r="S97" i="3"/>
  <c r="S11" i="3"/>
  <c r="H57" i="3"/>
  <c r="R57" i="3"/>
  <c r="R56" i="3"/>
  <c r="R55" i="3"/>
  <c r="R54" i="3"/>
  <c r="C7" i="3"/>
  <c r="R11" i="3"/>
  <c r="H58" i="3"/>
  <c r="H59" i="3"/>
  <c r="H60" i="3"/>
  <c r="H61" i="3"/>
  <c r="H62" i="3"/>
  <c r="H63" i="3"/>
  <c r="H64" i="3"/>
  <c r="H65" i="3"/>
  <c r="H66" i="3"/>
  <c r="H67" i="3"/>
  <c r="H68" i="3"/>
  <c r="H69" i="3"/>
  <c r="H70" i="3"/>
  <c r="H71" i="3"/>
  <c r="H72" i="3"/>
  <c r="H73" i="3"/>
  <c r="H74" i="3"/>
  <c r="H75" i="3"/>
  <c r="H76" i="3"/>
  <c r="H77" i="3"/>
  <c r="H78" i="3"/>
  <c r="H79" i="3"/>
  <c r="H80" i="3"/>
  <c r="H81" i="3"/>
  <c r="H82" i="3"/>
  <c r="H83" i="3"/>
  <c r="H84" i="3"/>
  <c r="H85" i="3"/>
  <c r="H86" i="3"/>
  <c r="H87" i="3"/>
  <c r="H88" i="3"/>
  <c r="H89" i="3"/>
  <c r="H90" i="3"/>
  <c r="H91" i="3"/>
  <c r="H92" i="3"/>
  <c r="H93" i="3"/>
  <c r="H94" i="3"/>
  <c r="H95" i="3"/>
  <c r="H96" i="3"/>
  <c r="H97" i="3"/>
  <c r="H98" i="3"/>
  <c r="H99" i="3"/>
  <c r="H100" i="3"/>
  <c r="H101" i="3"/>
  <c r="H102" i="3"/>
  <c r="H103" i="3"/>
  <c r="H104" i="3"/>
  <c r="H105" i="3"/>
  <c r="H106" i="3"/>
  <c r="H107" i="3"/>
  <c r="H108" i="3"/>
  <c r="H109" i="3"/>
  <c r="H110" i="3"/>
  <c r="H111" i="3"/>
  <c r="H112" i="3"/>
  <c r="H113" i="3"/>
  <c r="H114" i="3"/>
  <c r="H115" i="3"/>
  <c r="H116" i="3"/>
  <c r="H117" i="3"/>
  <c r="H118" i="3"/>
  <c r="H119" i="3"/>
  <c r="H120" i="3"/>
  <c r="H121" i="3"/>
  <c r="H122" i="3"/>
  <c r="H123" i="3"/>
  <c r="H124" i="3"/>
  <c r="H125" i="3"/>
  <c r="H126" i="3"/>
  <c r="H127" i="3"/>
  <c r="H128" i="3"/>
  <c r="H129" i="3"/>
  <c r="H130" i="3"/>
  <c r="H131" i="3"/>
  <c r="H132" i="3"/>
  <c r="H133" i="3"/>
  <c r="H134" i="3"/>
  <c r="H135" i="3"/>
  <c r="H136" i="3"/>
  <c r="H137" i="3"/>
  <c r="H138" i="3"/>
  <c r="H139" i="3"/>
  <c r="H140" i="3"/>
  <c r="H141" i="3"/>
  <c r="H142" i="3"/>
  <c r="H143" i="3"/>
  <c r="H144" i="3"/>
  <c r="H145" i="3"/>
  <c r="H146" i="3"/>
  <c r="H147" i="3"/>
  <c r="H148" i="3"/>
  <c r="H149" i="3"/>
  <c r="H150" i="3"/>
  <c r="H151" i="3"/>
  <c r="H152" i="3"/>
  <c r="H153" i="3"/>
  <c r="H154" i="3"/>
  <c r="H155" i="3"/>
  <c r="H156" i="3"/>
  <c r="H157" i="3"/>
  <c r="H158" i="3"/>
  <c r="H159" i="3"/>
  <c r="H160" i="3"/>
  <c r="H161" i="3"/>
  <c r="H162" i="3"/>
  <c r="H163" i="3"/>
  <c r="H164" i="3"/>
  <c r="H165" i="3"/>
  <c r="H166" i="3"/>
  <c r="H167" i="3"/>
  <c r="H168" i="3"/>
  <c r="H169" i="3"/>
  <c r="H170" i="3"/>
  <c r="H171" i="3"/>
  <c r="H172" i="3"/>
  <c r="H173" i="3"/>
  <c r="H174" i="3"/>
  <c r="H175" i="3"/>
  <c r="H176" i="3"/>
  <c r="H177" i="3"/>
  <c r="H178" i="3"/>
  <c r="H179" i="3"/>
  <c r="H180" i="3"/>
  <c r="H181" i="3"/>
  <c r="H182" i="3"/>
  <c r="H183" i="3"/>
  <c r="H184" i="3"/>
  <c r="H185" i="3"/>
  <c r="H186" i="3"/>
  <c r="H187" i="3"/>
  <c r="H188" i="3"/>
  <c r="H189" i="3"/>
  <c r="H190" i="3"/>
  <c r="H191" i="3"/>
  <c r="H192" i="3"/>
  <c r="H193" i="3"/>
  <c r="H194" i="3"/>
  <c r="H195" i="3"/>
  <c r="H196" i="3"/>
  <c r="H197" i="3"/>
  <c r="H198" i="3"/>
  <c r="H199" i="3"/>
  <c r="H200" i="3"/>
  <c r="H201" i="3"/>
  <c r="H202" i="3"/>
  <c r="H203" i="3"/>
  <c r="H204" i="3"/>
  <c r="H205" i="3"/>
  <c r="H206" i="3"/>
  <c r="H207" i="3"/>
  <c r="H208" i="3"/>
  <c r="H209" i="3"/>
  <c r="H210" i="3"/>
  <c r="H211" i="3"/>
  <c r="H212" i="3"/>
  <c r="H213" i="3"/>
  <c r="H214" i="3"/>
  <c r="H215" i="3"/>
  <c r="H216" i="3"/>
  <c r="H217" i="3"/>
  <c r="H218" i="3"/>
  <c r="H219" i="3"/>
  <c r="H220" i="3"/>
  <c r="H221" i="3"/>
  <c r="H222" i="3"/>
  <c r="H223" i="3"/>
  <c r="H224" i="3"/>
  <c r="H225" i="3"/>
  <c r="H226" i="3"/>
  <c r="H227" i="3"/>
  <c r="H228" i="3"/>
  <c r="H229" i="3"/>
  <c r="H230" i="3"/>
  <c r="H231" i="3"/>
  <c r="H232" i="3"/>
  <c r="H233" i="3"/>
  <c r="H234" i="3"/>
  <c r="H235" i="3"/>
  <c r="H236" i="3"/>
  <c r="H237" i="3"/>
  <c r="H238" i="3"/>
  <c r="H239" i="3"/>
  <c r="H240" i="3"/>
  <c r="H241" i="3"/>
  <c r="H242" i="3"/>
  <c r="H243" i="3"/>
  <c r="H244" i="3"/>
  <c r="H245" i="3"/>
  <c r="H246" i="3"/>
  <c r="H247" i="3"/>
  <c r="H248" i="3"/>
  <c r="H249" i="3"/>
  <c r="H250" i="3"/>
  <c r="H251" i="3"/>
  <c r="H252" i="3"/>
  <c r="H253" i="3"/>
  <c r="H254" i="3"/>
  <c r="H255" i="3"/>
  <c r="H256" i="3"/>
  <c r="H257" i="3"/>
  <c r="H258" i="3"/>
  <c r="H259" i="3"/>
  <c r="H260" i="3"/>
  <c r="H261" i="3"/>
  <c r="H262" i="3"/>
  <c r="H263" i="3"/>
  <c r="H264" i="3"/>
  <c r="H265" i="3"/>
  <c r="H266" i="3"/>
  <c r="H267" i="3"/>
  <c r="H268" i="3"/>
  <c r="H269" i="3"/>
  <c r="H270" i="3"/>
  <c r="H271" i="3"/>
  <c r="H272" i="3"/>
  <c r="H273" i="3"/>
  <c r="H274" i="3"/>
  <c r="H275" i="3"/>
  <c r="H276" i="3"/>
  <c r="H277" i="3"/>
  <c r="H278" i="3"/>
  <c r="H279" i="3"/>
  <c r="H280" i="3"/>
  <c r="H281" i="3"/>
  <c r="H282" i="3"/>
  <c r="H283" i="3"/>
  <c r="H284" i="3"/>
  <c r="H285" i="3"/>
  <c r="H286" i="3"/>
  <c r="H287" i="3"/>
  <c r="H288" i="3"/>
  <c r="H289" i="3"/>
  <c r="H290" i="3"/>
  <c r="H291" i="3"/>
  <c r="H292" i="3"/>
  <c r="H293" i="3"/>
  <c r="H294" i="3"/>
  <c r="H295" i="3"/>
  <c r="H296" i="3"/>
  <c r="H297" i="3"/>
  <c r="H298" i="3"/>
  <c r="H299" i="3"/>
  <c r="H300" i="3"/>
  <c r="H301" i="3"/>
  <c r="H302" i="3"/>
  <c r="H303" i="3"/>
  <c r="H304" i="3"/>
  <c r="H305" i="3"/>
  <c r="H306" i="3"/>
  <c r="H307" i="3"/>
  <c r="H308" i="3"/>
  <c r="H309" i="3"/>
  <c r="H310" i="3"/>
  <c r="H311" i="3"/>
  <c r="H312" i="3"/>
  <c r="H313" i="3"/>
  <c r="H314" i="3"/>
  <c r="H315" i="3"/>
  <c r="H316" i="3"/>
  <c r="H317" i="3"/>
  <c r="H318" i="3"/>
  <c r="H319" i="3"/>
  <c r="H320" i="3"/>
  <c r="H321" i="3"/>
  <c r="H322" i="3"/>
  <c r="H323" i="3"/>
  <c r="H324" i="3"/>
  <c r="H325" i="3"/>
  <c r="H326" i="3"/>
  <c r="H327" i="3"/>
  <c r="H328" i="3"/>
  <c r="H329" i="3"/>
  <c r="H330" i="3"/>
  <c r="H331" i="3"/>
  <c r="H332" i="3"/>
  <c r="H333" i="3"/>
  <c r="H334" i="3"/>
  <c r="H335" i="3"/>
  <c r="H336" i="3"/>
  <c r="H337" i="3"/>
  <c r="H338" i="3"/>
  <c r="H339" i="3"/>
  <c r="H340" i="3"/>
  <c r="H341" i="3"/>
  <c r="H342" i="3"/>
  <c r="H343" i="3"/>
  <c r="H344" i="3"/>
  <c r="H345" i="3"/>
  <c r="H346" i="3"/>
  <c r="H347" i="3"/>
  <c r="H348" i="3"/>
  <c r="H349" i="3"/>
  <c r="H350" i="3"/>
  <c r="H351" i="3"/>
  <c r="H352" i="3"/>
  <c r="H353" i="3"/>
  <c r="H354" i="3"/>
  <c r="H355" i="3"/>
  <c r="H356" i="3"/>
  <c r="H357" i="3"/>
  <c r="H358" i="3"/>
  <c r="H359" i="3"/>
  <c r="H360" i="3"/>
  <c r="H361" i="3"/>
  <c r="H362" i="3"/>
  <c r="H363" i="3"/>
  <c r="H364" i="3"/>
  <c r="H365" i="3"/>
  <c r="H366" i="3"/>
  <c r="H367" i="3"/>
  <c r="H368" i="3"/>
  <c r="H369" i="3"/>
  <c r="H370" i="3"/>
  <c r="H371" i="3"/>
  <c r="H372" i="3"/>
  <c r="H373" i="3"/>
  <c r="H374" i="3"/>
  <c r="H375" i="3"/>
  <c r="H376" i="3"/>
  <c r="H377" i="3"/>
  <c r="H378" i="3"/>
  <c r="H379" i="3"/>
  <c r="H380" i="3"/>
  <c r="H381" i="3"/>
  <c r="H382" i="3"/>
  <c r="H383" i="3"/>
  <c r="H384" i="3"/>
  <c r="H385" i="3"/>
  <c r="H386" i="3"/>
  <c r="H387" i="3"/>
  <c r="H388" i="3"/>
  <c r="H389" i="3"/>
  <c r="H390" i="3"/>
  <c r="H391" i="3"/>
  <c r="H392" i="3"/>
  <c r="H393" i="3"/>
  <c r="H394" i="3"/>
  <c r="H395" i="3"/>
  <c r="H396" i="3"/>
  <c r="H397" i="3"/>
  <c r="H398" i="3"/>
  <c r="H399" i="3"/>
  <c r="H400" i="3"/>
  <c r="H401" i="3"/>
  <c r="R12" i="3"/>
  <c r="R13" i="3"/>
  <c r="R14" i="3"/>
  <c r="R15" i="3"/>
  <c r="R16" i="3"/>
  <c r="R17" i="3"/>
  <c r="R18" i="3"/>
  <c r="R19" i="3"/>
  <c r="R20" i="3"/>
  <c r="R21" i="3"/>
  <c r="R22" i="3"/>
  <c r="R23" i="3"/>
  <c r="R24" i="3"/>
  <c r="R25" i="3"/>
  <c r="R26" i="3"/>
  <c r="R27" i="3"/>
  <c r="R28" i="3"/>
  <c r="R29" i="3"/>
  <c r="R30" i="3"/>
  <c r="R31" i="3"/>
  <c r="R32" i="3"/>
  <c r="R33" i="3"/>
  <c r="R34" i="3"/>
  <c r="R35" i="3"/>
  <c r="R36" i="3"/>
  <c r="R37" i="3"/>
  <c r="R38" i="3"/>
  <c r="R39" i="3"/>
  <c r="R40" i="3"/>
  <c r="R41" i="3"/>
  <c r="R42" i="3"/>
  <c r="R43" i="3"/>
  <c r="R44" i="3"/>
  <c r="R45" i="3"/>
  <c r="R46" i="3"/>
  <c r="R47" i="3"/>
  <c r="R48" i="3"/>
  <c r="R49" i="3"/>
  <c r="R50" i="3"/>
  <c r="R51" i="3"/>
  <c r="R52" i="3"/>
  <c r="R53" i="3"/>
  <c r="Q12" i="3" l="1"/>
  <c r="Q13" i="3"/>
  <c r="Q14" i="3"/>
  <c r="Q15" i="3"/>
  <c r="Q16" i="3"/>
  <c r="Q17" i="3"/>
  <c r="Q18" i="3"/>
  <c r="Q19" i="3"/>
  <c r="Q20" i="3"/>
  <c r="Q21" i="3"/>
  <c r="Q22" i="3"/>
  <c r="Q23" i="3"/>
  <c r="Q24" i="3"/>
  <c r="Q25" i="3"/>
  <c r="Q26" i="3"/>
  <c r="Q27" i="3"/>
  <c r="Q28" i="3"/>
  <c r="Q29" i="3"/>
  <c r="Q30" i="3"/>
  <c r="Q31" i="3"/>
  <c r="Q32" i="3"/>
  <c r="Q33" i="3"/>
  <c r="Q34" i="3"/>
  <c r="Q35" i="3"/>
  <c r="Q36" i="3"/>
  <c r="Q37" i="3"/>
  <c r="Q38" i="3"/>
  <c r="Q39" i="3"/>
  <c r="Q40" i="3"/>
  <c r="Q41" i="3"/>
  <c r="Q42" i="3"/>
  <c r="Q43" i="3"/>
  <c r="Q44" i="3"/>
  <c r="Q45" i="3"/>
  <c r="Q46" i="3"/>
  <c r="Q47" i="3"/>
  <c r="Q48" i="3"/>
  <c r="Q49" i="3"/>
  <c r="Q50" i="3"/>
  <c r="Q51" i="3"/>
  <c r="Q52" i="3"/>
  <c r="Q53" i="3"/>
  <c r="Q54" i="3"/>
  <c r="Q55" i="3"/>
  <c r="Q56" i="3"/>
  <c r="Q57" i="3"/>
  <c r="Q58" i="3"/>
  <c r="Q59" i="3"/>
  <c r="Q60" i="3"/>
  <c r="Q61" i="3"/>
  <c r="Q62" i="3"/>
  <c r="Q63" i="3"/>
  <c r="Q64" i="3"/>
  <c r="Q65" i="3"/>
  <c r="Q66" i="3"/>
  <c r="Q67" i="3"/>
  <c r="Q68" i="3"/>
  <c r="Q69" i="3"/>
  <c r="Q70" i="3"/>
  <c r="Q71" i="3"/>
  <c r="Q72" i="3"/>
  <c r="Q73" i="3"/>
  <c r="Q74" i="3"/>
  <c r="Q75" i="3"/>
  <c r="Q76" i="3"/>
  <c r="Q77" i="3"/>
  <c r="Q78" i="3"/>
  <c r="Q79" i="3"/>
  <c r="Q80" i="3"/>
  <c r="Q81" i="3"/>
  <c r="Q82" i="3"/>
  <c r="Q83" i="3"/>
  <c r="Q84" i="3"/>
  <c r="Q85" i="3"/>
  <c r="Q86" i="3"/>
  <c r="Q87" i="3"/>
  <c r="Q88" i="3"/>
  <c r="Q89" i="3"/>
  <c r="Q90" i="3"/>
  <c r="Q91" i="3"/>
  <c r="Q92" i="3"/>
  <c r="Q93" i="3"/>
  <c r="Q94" i="3"/>
  <c r="Q95" i="3"/>
  <c r="Q96" i="3"/>
  <c r="Q97" i="3"/>
  <c r="Q98" i="3"/>
  <c r="Q99" i="3"/>
  <c r="Q100" i="3"/>
  <c r="Q101" i="3"/>
  <c r="Q102" i="3"/>
  <c r="Q103" i="3"/>
  <c r="Q104" i="3"/>
  <c r="Q105" i="3"/>
  <c r="Q106" i="3"/>
  <c r="Q107" i="3"/>
  <c r="Q108" i="3"/>
  <c r="Q109" i="3"/>
  <c r="Q110" i="3"/>
  <c r="Q111" i="3"/>
  <c r="Q112" i="3"/>
  <c r="Q113" i="3"/>
  <c r="Q114" i="3"/>
  <c r="Q115" i="3"/>
  <c r="Q116" i="3"/>
  <c r="Q117" i="3"/>
  <c r="Q118" i="3"/>
  <c r="Q119" i="3"/>
  <c r="Q120" i="3"/>
  <c r="Q121" i="3"/>
  <c r="Q122" i="3"/>
  <c r="Q123" i="3"/>
  <c r="Q124" i="3"/>
  <c r="Q125" i="3"/>
  <c r="Q126" i="3"/>
  <c r="Q127" i="3"/>
  <c r="Q128" i="3"/>
  <c r="Q129" i="3"/>
  <c r="Q130" i="3"/>
  <c r="Q131" i="3"/>
  <c r="Q132" i="3"/>
  <c r="Q133" i="3"/>
  <c r="Q134" i="3"/>
  <c r="Q135" i="3"/>
  <c r="Q136" i="3"/>
  <c r="Q137" i="3"/>
  <c r="Q138" i="3"/>
  <c r="Q139" i="3"/>
  <c r="Q140" i="3"/>
  <c r="Q141" i="3"/>
  <c r="Q142" i="3"/>
  <c r="Q143" i="3"/>
  <c r="Q144" i="3"/>
  <c r="Q145" i="3"/>
  <c r="Q146" i="3"/>
  <c r="Q147" i="3"/>
  <c r="Q148" i="3"/>
  <c r="Q149" i="3"/>
  <c r="Q150" i="3"/>
  <c r="Q151" i="3"/>
  <c r="Q152" i="3"/>
  <c r="Q153" i="3"/>
  <c r="Q154" i="3"/>
  <c r="Q155" i="3"/>
  <c r="Q156" i="3"/>
  <c r="Q157" i="3"/>
  <c r="Q158" i="3"/>
  <c r="Q159" i="3"/>
  <c r="Q160" i="3"/>
  <c r="Q161" i="3"/>
  <c r="Q162" i="3"/>
  <c r="Q163" i="3"/>
  <c r="Q164" i="3"/>
  <c r="Q165" i="3"/>
  <c r="Q166" i="3"/>
  <c r="Q167" i="3"/>
  <c r="Q168" i="3"/>
  <c r="Q169" i="3"/>
  <c r="Q170" i="3"/>
  <c r="Q171" i="3"/>
  <c r="Q172" i="3"/>
  <c r="Q173" i="3"/>
  <c r="Q174" i="3"/>
  <c r="Q175" i="3"/>
  <c r="Q176" i="3"/>
  <c r="Q177" i="3"/>
  <c r="Q178" i="3"/>
  <c r="Q179" i="3"/>
  <c r="Q180" i="3"/>
  <c r="Q181" i="3"/>
  <c r="Q182" i="3"/>
  <c r="Q183" i="3"/>
  <c r="Q184" i="3"/>
  <c r="Q185" i="3"/>
  <c r="Q186" i="3"/>
  <c r="Q187" i="3"/>
  <c r="Q188" i="3"/>
  <c r="Q189" i="3"/>
  <c r="Q190" i="3"/>
  <c r="Q191" i="3"/>
  <c r="Q192" i="3"/>
  <c r="Q193" i="3"/>
  <c r="Q194" i="3"/>
  <c r="Q195" i="3"/>
  <c r="Q196" i="3"/>
  <c r="Q197" i="3"/>
  <c r="Q198" i="3"/>
  <c r="Q199" i="3"/>
  <c r="Q200" i="3"/>
  <c r="Q201" i="3"/>
  <c r="Q202" i="3"/>
  <c r="Q203" i="3"/>
  <c r="Q204" i="3"/>
  <c r="Q205" i="3"/>
  <c r="Q206" i="3"/>
  <c r="Q207" i="3"/>
  <c r="Q208" i="3"/>
  <c r="Q209" i="3"/>
  <c r="Q210" i="3"/>
  <c r="Q211" i="3"/>
  <c r="Q212" i="3"/>
  <c r="Q213" i="3"/>
  <c r="Q214" i="3"/>
  <c r="Q215" i="3"/>
  <c r="Q216" i="3"/>
  <c r="Q217" i="3"/>
  <c r="Q218" i="3"/>
  <c r="Q219" i="3"/>
  <c r="Q220" i="3"/>
  <c r="Q221" i="3"/>
  <c r="Q222" i="3"/>
  <c r="Q223" i="3"/>
  <c r="Q224" i="3"/>
  <c r="Q225" i="3"/>
  <c r="Q226" i="3"/>
  <c r="Q227" i="3"/>
  <c r="Q228" i="3"/>
  <c r="Q229" i="3"/>
  <c r="Q230" i="3"/>
  <c r="Q231" i="3"/>
  <c r="Q232" i="3"/>
  <c r="Q233" i="3"/>
  <c r="Q234" i="3"/>
  <c r="Q235" i="3"/>
  <c r="Q236" i="3"/>
  <c r="Q237" i="3"/>
  <c r="Q238" i="3"/>
  <c r="Q239" i="3"/>
  <c r="Q240" i="3"/>
  <c r="Q241" i="3"/>
  <c r="Q242" i="3"/>
  <c r="Q243" i="3"/>
  <c r="Q244" i="3"/>
  <c r="Q245" i="3"/>
  <c r="Q246" i="3"/>
  <c r="Q247" i="3"/>
  <c r="Q248" i="3"/>
  <c r="Q249" i="3"/>
  <c r="Q250" i="3"/>
  <c r="Q251" i="3"/>
  <c r="Q252" i="3"/>
  <c r="Q253" i="3"/>
  <c r="Q254" i="3"/>
  <c r="Q255" i="3"/>
  <c r="Q256" i="3"/>
  <c r="Q257" i="3"/>
  <c r="Q258" i="3"/>
  <c r="Q259" i="3"/>
  <c r="Q260" i="3"/>
  <c r="Q261" i="3"/>
  <c r="Q262" i="3"/>
  <c r="Q263" i="3"/>
  <c r="Q264" i="3"/>
  <c r="Q265" i="3"/>
  <c r="Q266" i="3"/>
  <c r="Q267" i="3"/>
  <c r="Q268" i="3"/>
  <c r="Q269" i="3"/>
  <c r="Q270" i="3"/>
  <c r="Q271" i="3"/>
  <c r="Q272" i="3"/>
  <c r="Q273" i="3"/>
  <c r="Q274" i="3"/>
  <c r="Q275" i="3"/>
  <c r="Q276" i="3"/>
  <c r="Q277" i="3"/>
  <c r="Q278" i="3"/>
  <c r="Q279" i="3"/>
  <c r="Q280" i="3"/>
  <c r="Q281" i="3"/>
  <c r="Q282" i="3"/>
  <c r="Q283" i="3"/>
  <c r="Q284" i="3"/>
  <c r="Q285" i="3"/>
  <c r="Q286" i="3"/>
  <c r="Q287" i="3"/>
  <c r="Q288" i="3"/>
  <c r="Q289" i="3"/>
  <c r="Q290" i="3"/>
  <c r="Q291" i="3"/>
  <c r="Q292" i="3"/>
  <c r="Q293" i="3"/>
  <c r="Q294" i="3"/>
  <c r="Q295" i="3"/>
  <c r="Q296" i="3"/>
  <c r="Q297" i="3"/>
  <c r="Q298" i="3"/>
  <c r="Q299" i="3"/>
  <c r="Q300" i="3"/>
  <c r="Q301" i="3"/>
  <c r="Q302" i="3"/>
  <c r="Q303" i="3"/>
  <c r="Q304" i="3"/>
  <c r="Q305" i="3"/>
  <c r="Q306" i="3"/>
  <c r="Q307" i="3"/>
  <c r="Q308" i="3"/>
  <c r="Q309" i="3"/>
  <c r="Q310" i="3"/>
  <c r="Q311" i="3"/>
  <c r="Q312" i="3"/>
  <c r="Q313" i="3"/>
  <c r="Q314" i="3"/>
  <c r="Q315" i="3"/>
  <c r="Q316" i="3"/>
  <c r="Q317" i="3"/>
  <c r="Q318" i="3"/>
  <c r="Q319" i="3"/>
  <c r="Q320" i="3"/>
  <c r="Q321" i="3"/>
  <c r="Q322" i="3"/>
  <c r="Q323" i="3"/>
  <c r="Q324" i="3"/>
  <c r="Q325" i="3"/>
  <c r="Q326" i="3"/>
  <c r="Q327" i="3"/>
  <c r="Q328" i="3"/>
  <c r="Q329" i="3"/>
  <c r="Q330" i="3"/>
  <c r="Q331" i="3"/>
  <c r="Q332" i="3"/>
  <c r="Q333" i="3"/>
  <c r="Q334" i="3"/>
  <c r="Q335" i="3"/>
  <c r="Q336" i="3"/>
  <c r="Q337" i="3"/>
  <c r="Q338" i="3"/>
  <c r="Q339" i="3"/>
  <c r="Q340" i="3"/>
  <c r="Q341" i="3"/>
  <c r="Q342" i="3"/>
  <c r="Q343" i="3"/>
  <c r="Q344" i="3"/>
  <c r="Q345" i="3"/>
  <c r="Q346" i="3"/>
  <c r="Q347" i="3"/>
  <c r="Q348" i="3"/>
  <c r="Q349" i="3"/>
  <c r="Q350" i="3"/>
  <c r="Q351" i="3"/>
  <c r="Q352" i="3"/>
  <c r="Q353" i="3"/>
  <c r="Q354" i="3"/>
  <c r="Q355" i="3"/>
  <c r="Q356" i="3"/>
  <c r="Q357" i="3"/>
  <c r="Q358" i="3"/>
  <c r="Q359" i="3"/>
  <c r="Q360" i="3"/>
  <c r="Q361" i="3"/>
  <c r="Q362" i="3"/>
  <c r="Q363" i="3"/>
  <c r="Q364" i="3"/>
  <c r="Q365" i="3"/>
  <c r="Q366" i="3"/>
  <c r="Q367" i="3"/>
  <c r="Q368" i="3"/>
  <c r="Q369" i="3"/>
  <c r="Q370" i="3"/>
  <c r="Q371" i="3"/>
  <c r="Q372" i="3"/>
  <c r="Q373" i="3"/>
  <c r="Q374" i="3"/>
  <c r="Q375" i="3"/>
  <c r="Q376" i="3"/>
  <c r="Q377" i="3"/>
  <c r="Q378" i="3"/>
  <c r="Q379" i="3"/>
  <c r="Q380" i="3"/>
  <c r="Q381" i="3"/>
  <c r="Q382" i="3"/>
  <c r="Q383" i="3"/>
  <c r="Q384" i="3"/>
  <c r="Q385" i="3"/>
  <c r="Q386" i="3"/>
  <c r="Q387" i="3"/>
  <c r="Q388" i="3"/>
  <c r="Q389" i="3"/>
  <c r="Q390" i="3"/>
  <c r="Q391" i="3"/>
  <c r="Q392" i="3"/>
  <c r="Q393" i="3"/>
  <c r="Q394" i="3"/>
  <c r="Q395" i="3"/>
  <c r="Q396" i="3"/>
  <c r="Q397" i="3"/>
  <c r="Q398" i="3"/>
  <c r="Q399" i="3"/>
  <c r="Q400" i="3"/>
  <c r="Q401" i="3"/>
  <c r="Q11" i="3"/>
  <c r="P12" i="3"/>
  <c r="H12" i="3" s="1"/>
  <c r="P13" i="3"/>
  <c r="H13" i="3" s="1"/>
  <c r="P14" i="3"/>
  <c r="H14" i="3" s="1"/>
  <c r="P15" i="3"/>
  <c r="H15" i="3" s="1"/>
  <c r="P16" i="3"/>
  <c r="H16" i="3" s="1"/>
  <c r="J16" i="3" s="1"/>
  <c r="P17" i="3"/>
  <c r="H17" i="3" s="1"/>
  <c r="P18" i="3"/>
  <c r="H18" i="3" s="1"/>
  <c r="P19" i="3"/>
  <c r="H19" i="3" s="1"/>
  <c r="P20" i="3"/>
  <c r="H20" i="3" s="1"/>
  <c r="P21" i="3"/>
  <c r="H21" i="3" s="1"/>
  <c r="P22" i="3"/>
  <c r="H22" i="3" s="1"/>
  <c r="P23" i="3"/>
  <c r="H23" i="3" s="1"/>
  <c r="P24" i="3"/>
  <c r="H24" i="3" s="1"/>
  <c r="P25" i="3"/>
  <c r="H25" i="3" s="1"/>
  <c r="P26" i="3"/>
  <c r="H26" i="3" s="1"/>
  <c r="P27" i="3"/>
  <c r="H27" i="3" s="1"/>
  <c r="P28" i="3"/>
  <c r="H28" i="3" s="1"/>
  <c r="P29" i="3"/>
  <c r="H29" i="3" s="1"/>
  <c r="P30" i="3"/>
  <c r="H30" i="3" s="1"/>
  <c r="P31" i="3"/>
  <c r="H31" i="3" s="1"/>
  <c r="P32" i="3"/>
  <c r="H32" i="3" s="1"/>
  <c r="P33" i="3"/>
  <c r="H33" i="3" s="1"/>
  <c r="P34" i="3"/>
  <c r="H34" i="3" s="1"/>
  <c r="P35" i="3"/>
  <c r="H35" i="3" s="1"/>
  <c r="P36" i="3"/>
  <c r="H36" i="3" s="1"/>
  <c r="P37" i="3"/>
  <c r="H37" i="3" s="1"/>
  <c r="P38" i="3"/>
  <c r="H38" i="3" s="1"/>
  <c r="P39" i="3"/>
  <c r="H39" i="3" s="1"/>
  <c r="P40" i="3"/>
  <c r="H40" i="3" s="1"/>
  <c r="P41" i="3"/>
  <c r="H41" i="3" s="1"/>
  <c r="P42" i="3"/>
  <c r="H42" i="3" s="1"/>
  <c r="P43" i="3"/>
  <c r="H43" i="3" s="1"/>
  <c r="P44" i="3"/>
  <c r="H44" i="3" s="1"/>
  <c r="P45" i="3"/>
  <c r="H45" i="3" s="1"/>
  <c r="P46" i="3"/>
  <c r="H46" i="3" s="1"/>
  <c r="P47" i="3"/>
  <c r="H47" i="3" s="1"/>
  <c r="P48" i="3"/>
  <c r="H48" i="3" s="1"/>
  <c r="P49" i="3"/>
  <c r="H49" i="3" s="1"/>
  <c r="P50" i="3"/>
  <c r="H50" i="3" s="1"/>
  <c r="P51" i="3"/>
  <c r="H51" i="3" s="1"/>
  <c r="P52" i="3"/>
  <c r="H52" i="3" s="1"/>
  <c r="P53" i="3"/>
  <c r="H53" i="3" s="1"/>
  <c r="P54" i="3"/>
  <c r="H54" i="3" s="1"/>
  <c r="J54" i="3" s="1"/>
  <c r="P55" i="3"/>
  <c r="H55" i="3" s="1"/>
  <c r="J55" i="3" s="1"/>
  <c r="P56" i="3"/>
  <c r="H56" i="3" s="1"/>
  <c r="J56" i="3" s="1"/>
  <c r="P57" i="3"/>
  <c r="P58" i="3"/>
  <c r="P59" i="3"/>
  <c r="P60" i="3"/>
  <c r="P61" i="3"/>
  <c r="P62" i="3"/>
  <c r="P63" i="3"/>
  <c r="P64" i="3"/>
  <c r="P65" i="3"/>
  <c r="P66" i="3"/>
  <c r="P67" i="3"/>
  <c r="P68" i="3"/>
  <c r="P69" i="3"/>
  <c r="P70" i="3"/>
  <c r="P71" i="3"/>
  <c r="P72" i="3"/>
  <c r="P73" i="3"/>
  <c r="P74" i="3"/>
  <c r="P75" i="3"/>
  <c r="P76" i="3"/>
  <c r="P77" i="3"/>
  <c r="P78" i="3"/>
  <c r="P79" i="3"/>
  <c r="P80" i="3"/>
  <c r="P81" i="3"/>
  <c r="P82" i="3"/>
  <c r="P83" i="3"/>
  <c r="P84" i="3"/>
  <c r="P85" i="3"/>
  <c r="P86" i="3"/>
  <c r="P87" i="3"/>
  <c r="P88" i="3"/>
  <c r="P89" i="3"/>
  <c r="P90" i="3"/>
  <c r="P91" i="3"/>
  <c r="P92" i="3"/>
  <c r="P93" i="3"/>
  <c r="P94" i="3"/>
  <c r="P95" i="3"/>
  <c r="P96" i="3"/>
  <c r="P97" i="3"/>
  <c r="P98" i="3"/>
  <c r="P99" i="3"/>
  <c r="P100" i="3"/>
  <c r="P101" i="3"/>
  <c r="P102" i="3"/>
  <c r="P103" i="3"/>
  <c r="P104" i="3"/>
  <c r="P105" i="3"/>
  <c r="P106" i="3"/>
  <c r="P107" i="3"/>
  <c r="P108" i="3"/>
  <c r="P109" i="3"/>
  <c r="P110" i="3"/>
  <c r="P111" i="3"/>
  <c r="P112" i="3"/>
  <c r="P113" i="3"/>
  <c r="P114" i="3"/>
  <c r="P115" i="3"/>
  <c r="P116" i="3"/>
  <c r="P117" i="3"/>
  <c r="P118" i="3"/>
  <c r="P119" i="3"/>
  <c r="P120" i="3"/>
  <c r="P121" i="3"/>
  <c r="P122" i="3"/>
  <c r="P123" i="3"/>
  <c r="P124" i="3"/>
  <c r="P125" i="3"/>
  <c r="P126" i="3"/>
  <c r="P127" i="3"/>
  <c r="P128" i="3"/>
  <c r="P129" i="3"/>
  <c r="P130" i="3"/>
  <c r="P131" i="3"/>
  <c r="P132" i="3"/>
  <c r="P133" i="3"/>
  <c r="P134" i="3"/>
  <c r="P135" i="3"/>
  <c r="P136" i="3"/>
  <c r="P137" i="3"/>
  <c r="P138" i="3"/>
  <c r="P139" i="3"/>
  <c r="P140" i="3"/>
  <c r="P141" i="3"/>
  <c r="P142" i="3"/>
  <c r="P143" i="3"/>
  <c r="P144" i="3"/>
  <c r="P145" i="3"/>
  <c r="P146" i="3"/>
  <c r="P147" i="3"/>
  <c r="P148" i="3"/>
  <c r="P149" i="3"/>
  <c r="P150" i="3"/>
  <c r="P151" i="3"/>
  <c r="P152" i="3"/>
  <c r="P153" i="3"/>
  <c r="P154" i="3"/>
  <c r="P155" i="3"/>
  <c r="P156" i="3"/>
  <c r="P157" i="3"/>
  <c r="P158" i="3"/>
  <c r="P159" i="3"/>
  <c r="P160" i="3"/>
  <c r="P161" i="3"/>
  <c r="P162" i="3"/>
  <c r="P163" i="3"/>
  <c r="P164" i="3"/>
  <c r="P165" i="3"/>
  <c r="P166" i="3"/>
  <c r="P167" i="3"/>
  <c r="P168" i="3"/>
  <c r="P169" i="3"/>
  <c r="P170" i="3"/>
  <c r="P171" i="3"/>
  <c r="P172" i="3"/>
  <c r="P173" i="3"/>
  <c r="P174" i="3"/>
  <c r="P175" i="3"/>
  <c r="P176" i="3"/>
  <c r="P177" i="3"/>
  <c r="P178" i="3"/>
  <c r="P179" i="3"/>
  <c r="P180" i="3"/>
  <c r="P181" i="3"/>
  <c r="P182" i="3"/>
  <c r="P183" i="3"/>
  <c r="P184" i="3"/>
  <c r="P185" i="3"/>
  <c r="P186" i="3"/>
  <c r="P187" i="3"/>
  <c r="P188" i="3"/>
  <c r="P189" i="3"/>
  <c r="P190" i="3"/>
  <c r="P191" i="3"/>
  <c r="P192" i="3"/>
  <c r="P193" i="3"/>
  <c r="P194" i="3"/>
  <c r="P195" i="3"/>
  <c r="P196" i="3"/>
  <c r="P197" i="3"/>
  <c r="P198" i="3"/>
  <c r="P199" i="3"/>
  <c r="P200" i="3"/>
  <c r="P201" i="3"/>
  <c r="P202" i="3"/>
  <c r="P203" i="3"/>
  <c r="P204" i="3"/>
  <c r="P205" i="3"/>
  <c r="P206" i="3"/>
  <c r="P207" i="3"/>
  <c r="P208" i="3"/>
  <c r="P209" i="3"/>
  <c r="P210" i="3"/>
  <c r="P211" i="3"/>
  <c r="P212" i="3"/>
  <c r="P213" i="3"/>
  <c r="P214" i="3"/>
  <c r="P215" i="3"/>
  <c r="P216" i="3"/>
  <c r="P217" i="3"/>
  <c r="P218" i="3"/>
  <c r="P219" i="3"/>
  <c r="P220" i="3"/>
  <c r="P221" i="3"/>
  <c r="P222" i="3"/>
  <c r="P223" i="3"/>
  <c r="P224" i="3"/>
  <c r="P225" i="3"/>
  <c r="P226" i="3"/>
  <c r="P227" i="3"/>
  <c r="P228" i="3"/>
  <c r="P229" i="3"/>
  <c r="P230" i="3"/>
  <c r="P231" i="3"/>
  <c r="P232" i="3"/>
  <c r="P233" i="3"/>
  <c r="P234" i="3"/>
  <c r="P235" i="3"/>
  <c r="P236" i="3"/>
  <c r="P237" i="3"/>
  <c r="P238" i="3"/>
  <c r="P239" i="3"/>
  <c r="P240" i="3"/>
  <c r="P241" i="3"/>
  <c r="P242" i="3"/>
  <c r="P243" i="3"/>
  <c r="P244" i="3"/>
  <c r="P245" i="3"/>
  <c r="P246" i="3"/>
  <c r="P247" i="3"/>
  <c r="P248" i="3"/>
  <c r="P249" i="3"/>
  <c r="P250" i="3"/>
  <c r="P251" i="3"/>
  <c r="P252" i="3"/>
  <c r="P253" i="3"/>
  <c r="P254" i="3"/>
  <c r="P255" i="3"/>
  <c r="P256" i="3"/>
  <c r="P257" i="3"/>
  <c r="P258" i="3"/>
  <c r="P259" i="3"/>
  <c r="P260" i="3"/>
  <c r="P261" i="3"/>
  <c r="P262" i="3"/>
  <c r="P263" i="3"/>
  <c r="P264" i="3"/>
  <c r="P265" i="3"/>
  <c r="P266" i="3"/>
  <c r="P267" i="3"/>
  <c r="P268" i="3"/>
  <c r="P269" i="3"/>
  <c r="P270" i="3"/>
  <c r="P271" i="3"/>
  <c r="P272" i="3"/>
  <c r="P273" i="3"/>
  <c r="P274" i="3"/>
  <c r="P275" i="3"/>
  <c r="P276" i="3"/>
  <c r="P277" i="3"/>
  <c r="P278" i="3"/>
  <c r="P279" i="3"/>
  <c r="P280" i="3"/>
  <c r="P281" i="3"/>
  <c r="P282" i="3"/>
  <c r="P283" i="3"/>
  <c r="P284" i="3"/>
  <c r="P285" i="3"/>
  <c r="P286" i="3"/>
  <c r="P287" i="3"/>
  <c r="P288" i="3"/>
  <c r="P289" i="3"/>
  <c r="P290" i="3"/>
  <c r="P291" i="3"/>
  <c r="P292" i="3"/>
  <c r="P293" i="3"/>
  <c r="P294" i="3"/>
  <c r="P295" i="3"/>
  <c r="P296" i="3"/>
  <c r="P297" i="3"/>
  <c r="P298" i="3"/>
  <c r="P299" i="3"/>
  <c r="P300" i="3"/>
  <c r="P301" i="3"/>
  <c r="P302" i="3"/>
  <c r="P303" i="3"/>
  <c r="P304" i="3"/>
  <c r="P305" i="3"/>
  <c r="P306" i="3"/>
  <c r="P307" i="3"/>
  <c r="P308" i="3"/>
  <c r="P309" i="3"/>
  <c r="P310" i="3"/>
  <c r="P311" i="3"/>
  <c r="P312" i="3"/>
  <c r="P313" i="3"/>
  <c r="P314" i="3"/>
  <c r="P315" i="3"/>
  <c r="P316" i="3"/>
  <c r="P317" i="3"/>
  <c r="P318" i="3"/>
  <c r="P319" i="3"/>
  <c r="P320" i="3"/>
  <c r="P321" i="3"/>
  <c r="P322" i="3"/>
  <c r="P323" i="3"/>
  <c r="P324" i="3"/>
  <c r="P325" i="3"/>
  <c r="P326" i="3"/>
  <c r="P327" i="3"/>
  <c r="P328" i="3"/>
  <c r="P329" i="3"/>
  <c r="P330" i="3"/>
  <c r="P331" i="3"/>
  <c r="P332" i="3"/>
  <c r="P333" i="3"/>
  <c r="P334" i="3"/>
  <c r="P335" i="3"/>
  <c r="P336" i="3"/>
  <c r="P337" i="3"/>
  <c r="P338" i="3"/>
  <c r="P339" i="3"/>
  <c r="P340" i="3"/>
  <c r="P341" i="3"/>
  <c r="P342" i="3"/>
  <c r="P343" i="3"/>
  <c r="P344" i="3"/>
  <c r="P345" i="3"/>
  <c r="P346" i="3"/>
  <c r="P347" i="3"/>
  <c r="P348" i="3"/>
  <c r="P349" i="3"/>
  <c r="P350" i="3"/>
  <c r="P351" i="3"/>
  <c r="P352" i="3"/>
  <c r="P353" i="3"/>
  <c r="P354" i="3"/>
  <c r="P355" i="3"/>
  <c r="P356" i="3"/>
  <c r="P357" i="3"/>
  <c r="P358" i="3"/>
  <c r="P359" i="3"/>
  <c r="P360" i="3"/>
  <c r="P361" i="3"/>
  <c r="P362" i="3"/>
  <c r="P363" i="3"/>
  <c r="P364" i="3"/>
  <c r="P365" i="3"/>
  <c r="P366" i="3"/>
  <c r="P367" i="3"/>
  <c r="P368" i="3"/>
  <c r="P369" i="3"/>
  <c r="P370" i="3"/>
  <c r="P371" i="3"/>
  <c r="P372" i="3"/>
  <c r="P373" i="3"/>
  <c r="P374" i="3"/>
  <c r="P375" i="3"/>
  <c r="P376" i="3"/>
  <c r="P377" i="3"/>
  <c r="P378" i="3"/>
  <c r="P379" i="3"/>
  <c r="P380" i="3"/>
  <c r="P381" i="3"/>
  <c r="P382" i="3"/>
  <c r="P383" i="3"/>
  <c r="P384" i="3"/>
  <c r="P385" i="3"/>
  <c r="P386" i="3"/>
  <c r="P387" i="3"/>
  <c r="P388" i="3"/>
  <c r="P389" i="3"/>
  <c r="P390" i="3"/>
  <c r="P391" i="3"/>
  <c r="P392" i="3"/>
  <c r="P393" i="3"/>
  <c r="P394" i="3"/>
  <c r="P395" i="3"/>
  <c r="P396" i="3"/>
  <c r="P397" i="3"/>
  <c r="P398" i="3"/>
  <c r="P399" i="3"/>
  <c r="P400" i="3"/>
  <c r="P401" i="3"/>
  <c r="P11" i="3"/>
  <c r="H11" i="3" s="1"/>
  <c r="P4" i="3"/>
  <c r="J57" i="3"/>
  <c r="J58" i="3"/>
  <c r="J59" i="3"/>
  <c r="J60" i="3"/>
  <c r="J61" i="3"/>
  <c r="J62" i="3"/>
  <c r="J63" i="3"/>
  <c r="J64" i="3"/>
  <c r="J65" i="3"/>
  <c r="J66" i="3"/>
  <c r="J67" i="3"/>
  <c r="J68" i="3"/>
  <c r="J69" i="3"/>
  <c r="J70" i="3"/>
  <c r="J71" i="3"/>
  <c r="J72" i="3"/>
  <c r="J73" i="3"/>
  <c r="J74" i="3"/>
  <c r="J75" i="3"/>
  <c r="J76" i="3"/>
  <c r="J77" i="3"/>
  <c r="J78" i="3"/>
  <c r="J79" i="3"/>
  <c r="J80" i="3"/>
  <c r="J81" i="3"/>
  <c r="J82" i="3"/>
  <c r="J83" i="3"/>
  <c r="J84" i="3"/>
  <c r="J85" i="3"/>
  <c r="J86" i="3"/>
  <c r="J87" i="3"/>
  <c r="J88" i="3"/>
  <c r="J89" i="3"/>
  <c r="J90" i="3"/>
  <c r="J91" i="3"/>
  <c r="J92" i="3"/>
  <c r="J93" i="3"/>
  <c r="J94" i="3"/>
  <c r="J95" i="3"/>
  <c r="J96" i="3"/>
  <c r="J97" i="3"/>
  <c r="J98" i="3"/>
  <c r="J99" i="3"/>
  <c r="J100" i="3"/>
  <c r="J101" i="3"/>
  <c r="J102" i="3"/>
  <c r="J103" i="3"/>
  <c r="J104" i="3"/>
  <c r="J105" i="3"/>
  <c r="J106" i="3"/>
  <c r="J107" i="3"/>
  <c r="J108" i="3"/>
  <c r="J109" i="3"/>
  <c r="J110" i="3"/>
  <c r="J111" i="3"/>
  <c r="J112" i="3"/>
  <c r="J113" i="3"/>
  <c r="J114" i="3"/>
  <c r="J115" i="3"/>
  <c r="J116" i="3"/>
  <c r="J117" i="3"/>
  <c r="J118" i="3"/>
  <c r="J119" i="3"/>
  <c r="J120" i="3"/>
  <c r="J121" i="3"/>
  <c r="J122" i="3"/>
  <c r="J123" i="3"/>
  <c r="J124" i="3"/>
  <c r="J125" i="3"/>
  <c r="J126" i="3"/>
  <c r="J127" i="3"/>
  <c r="J128" i="3"/>
  <c r="J129" i="3"/>
  <c r="J130" i="3"/>
  <c r="J131" i="3"/>
  <c r="J132" i="3"/>
  <c r="J133" i="3"/>
  <c r="J134" i="3"/>
  <c r="J135" i="3"/>
  <c r="J136" i="3"/>
  <c r="J137" i="3"/>
  <c r="J138" i="3"/>
  <c r="J139" i="3"/>
  <c r="J140" i="3"/>
  <c r="J141" i="3"/>
  <c r="J142" i="3"/>
  <c r="J143" i="3"/>
  <c r="J144" i="3"/>
  <c r="J145" i="3"/>
  <c r="J146" i="3"/>
  <c r="J147" i="3"/>
  <c r="J148" i="3"/>
  <c r="J149" i="3"/>
  <c r="J150" i="3"/>
  <c r="J151" i="3"/>
  <c r="J152" i="3"/>
  <c r="J153" i="3"/>
  <c r="J154" i="3"/>
  <c r="J155" i="3"/>
  <c r="J156" i="3"/>
  <c r="J157" i="3"/>
  <c r="J158" i="3"/>
  <c r="J159" i="3"/>
  <c r="J160" i="3"/>
  <c r="J161" i="3"/>
  <c r="J162" i="3"/>
  <c r="J163" i="3"/>
  <c r="J164" i="3"/>
  <c r="J165" i="3"/>
  <c r="J166" i="3"/>
  <c r="J167" i="3"/>
  <c r="J168" i="3"/>
  <c r="J169" i="3"/>
  <c r="J170" i="3"/>
  <c r="J171" i="3"/>
  <c r="J172" i="3"/>
  <c r="J173" i="3"/>
  <c r="J174" i="3"/>
  <c r="J175" i="3"/>
  <c r="J176" i="3"/>
  <c r="J177" i="3"/>
  <c r="J178" i="3"/>
  <c r="J179" i="3"/>
  <c r="J180" i="3"/>
  <c r="J181" i="3"/>
  <c r="J182" i="3"/>
  <c r="J183" i="3"/>
  <c r="J184" i="3"/>
  <c r="J185" i="3"/>
  <c r="J186" i="3"/>
  <c r="J187" i="3"/>
  <c r="J188" i="3"/>
  <c r="J189" i="3"/>
  <c r="J190" i="3"/>
  <c r="J191" i="3"/>
  <c r="J192" i="3"/>
  <c r="J193" i="3"/>
  <c r="J194" i="3"/>
  <c r="J195" i="3"/>
  <c r="J196" i="3"/>
  <c r="J197" i="3"/>
  <c r="J198" i="3"/>
  <c r="J199" i="3"/>
  <c r="J200" i="3"/>
  <c r="J201" i="3"/>
  <c r="J202" i="3"/>
  <c r="J203" i="3"/>
  <c r="J204" i="3"/>
  <c r="J205" i="3"/>
  <c r="J206" i="3"/>
  <c r="J207" i="3"/>
  <c r="J208" i="3"/>
  <c r="J209" i="3"/>
  <c r="J210" i="3"/>
  <c r="J211" i="3"/>
  <c r="J212" i="3"/>
  <c r="J213" i="3"/>
  <c r="J214" i="3"/>
  <c r="J215" i="3"/>
  <c r="J216" i="3"/>
  <c r="J217" i="3"/>
  <c r="J218" i="3"/>
  <c r="J219" i="3"/>
  <c r="J220" i="3"/>
  <c r="J221" i="3"/>
  <c r="J222" i="3"/>
  <c r="J223" i="3"/>
  <c r="J224" i="3"/>
  <c r="J225" i="3"/>
  <c r="J226" i="3"/>
  <c r="J227" i="3"/>
  <c r="J228" i="3"/>
  <c r="J229" i="3"/>
  <c r="J230" i="3"/>
  <c r="J231" i="3"/>
  <c r="J232" i="3"/>
  <c r="J233" i="3"/>
  <c r="J234" i="3"/>
  <c r="J235" i="3"/>
  <c r="J236" i="3"/>
  <c r="J237" i="3"/>
  <c r="J238" i="3"/>
  <c r="J239" i="3"/>
  <c r="J240" i="3"/>
  <c r="J241" i="3"/>
  <c r="J242" i="3"/>
  <c r="J243" i="3"/>
  <c r="J244" i="3"/>
  <c r="J245" i="3"/>
  <c r="J246" i="3"/>
  <c r="J247" i="3"/>
  <c r="J248" i="3"/>
  <c r="J249" i="3"/>
  <c r="J250" i="3"/>
  <c r="J251" i="3"/>
  <c r="J252" i="3"/>
  <c r="J253" i="3"/>
  <c r="J254" i="3"/>
  <c r="J255" i="3"/>
  <c r="J256" i="3"/>
  <c r="J257" i="3"/>
  <c r="J258" i="3"/>
  <c r="J259" i="3"/>
  <c r="J260" i="3"/>
  <c r="J261" i="3"/>
  <c r="J262" i="3"/>
  <c r="J263" i="3"/>
  <c r="J264" i="3"/>
  <c r="J265" i="3"/>
  <c r="J266" i="3"/>
  <c r="J267" i="3"/>
  <c r="J268" i="3"/>
  <c r="J269" i="3"/>
  <c r="J270" i="3"/>
  <c r="J271" i="3"/>
  <c r="J272" i="3"/>
  <c r="J273" i="3"/>
  <c r="J274" i="3"/>
  <c r="J275" i="3"/>
  <c r="J276" i="3"/>
  <c r="J277" i="3"/>
  <c r="J278" i="3"/>
  <c r="J279" i="3"/>
  <c r="J280" i="3"/>
  <c r="J281" i="3"/>
  <c r="J282" i="3"/>
  <c r="J283" i="3"/>
  <c r="J284" i="3"/>
  <c r="J285" i="3"/>
  <c r="J286" i="3"/>
  <c r="J287" i="3"/>
  <c r="J288" i="3"/>
  <c r="J289" i="3"/>
  <c r="J290" i="3"/>
  <c r="J291" i="3"/>
  <c r="J292" i="3"/>
  <c r="J293" i="3"/>
  <c r="J294" i="3"/>
  <c r="J295" i="3"/>
  <c r="J296" i="3"/>
  <c r="J297" i="3"/>
  <c r="J298" i="3"/>
  <c r="J299" i="3"/>
  <c r="J300" i="3"/>
  <c r="J301" i="3"/>
  <c r="J302" i="3"/>
  <c r="J303" i="3"/>
  <c r="J304" i="3"/>
  <c r="J305" i="3"/>
  <c r="J306" i="3"/>
  <c r="J307" i="3"/>
  <c r="J308" i="3"/>
  <c r="J309" i="3"/>
  <c r="J310" i="3"/>
  <c r="J311" i="3"/>
  <c r="J312" i="3"/>
  <c r="J313" i="3"/>
  <c r="J314" i="3"/>
  <c r="J315" i="3"/>
  <c r="J316" i="3"/>
  <c r="J317" i="3"/>
  <c r="J318" i="3"/>
  <c r="J319" i="3"/>
  <c r="J320" i="3"/>
  <c r="J321" i="3"/>
  <c r="J322" i="3"/>
  <c r="J323" i="3"/>
  <c r="J324" i="3"/>
  <c r="J325" i="3"/>
  <c r="J326" i="3"/>
  <c r="J327" i="3"/>
  <c r="J328" i="3"/>
  <c r="J329" i="3"/>
  <c r="J330" i="3"/>
  <c r="J331" i="3"/>
  <c r="J332" i="3"/>
  <c r="J333" i="3"/>
  <c r="J334" i="3"/>
  <c r="J335" i="3"/>
  <c r="J336" i="3"/>
  <c r="J337" i="3"/>
  <c r="J338" i="3"/>
  <c r="J339" i="3"/>
  <c r="J340" i="3"/>
  <c r="J341" i="3"/>
  <c r="J342" i="3"/>
  <c r="J343" i="3"/>
  <c r="J344" i="3"/>
  <c r="J345" i="3"/>
  <c r="J346" i="3"/>
  <c r="J347" i="3"/>
  <c r="J348" i="3"/>
  <c r="J349" i="3"/>
  <c r="J350" i="3"/>
  <c r="J351" i="3"/>
  <c r="J352" i="3"/>
  <c r="J353" i="3"/>
  <c r="J354" i="3"/>
  <c r="J355" i="3"/>
  <c r="J356" i="3"/>
  <c r="J357" i="3"/>
  <c r="J358" i="3"/>
  <c r="J359" i="3"/>
  <c r="J360" i="3"/>
  <c r="J361" i="3"/>
  <c r="J362" i="3"/>
  <c r="J363" i="3"/>
  <c r="J364" i="3"/>
  <c r="J365" i="3"/>
  <c r="J366" i="3"/>
  <c r="J367" i="3"/>
  <c r="J368" i="3"/>
  <c r="J369" i="3"/>
  <c r="J370" i="3"/>
  <c r="J371" i="3"/>
  <c r="J372" i="3"/>
  <c r="J373" i="3"/>
  <c r="J374" i="3"/>
  <c r="J375" i="3"/>
  <c r="J376" i="3"/>
  <c r="J377" i="3"/>
  <c r="J378" i="3"/>
  <c r="J379" i="3"/>
  <c r="J380" i="3"/>
  <c r="J381" i="3"/>
  <c r="J382" i="3"/>
  <c r="J383" i="3"/>
  <c r="J384" i="3"/>
  <c r="J385" i="3"/>
  <c r="J386" i="3"/>
  <c r="J387" i="3"/>
  <c r="J388" i="3"/>
  <c r="J389" i="3"/>
  <c r="J390" i="3"/>
  <c r="J391" i="3"/>
  <c r="J392" i="3"/>
  <c r="J393" i="3"/>
  <c r="J394" i="3"/>
  <c r="J395" i="3"/>
  <c r="J396" i="3"/>
  <c r="J397" i="3"/>
  <c r="J398" i="3"/>
  <c r="J399" i="3"/>
  <c r="J400" i="3"/>
  <c r="J401" i="3"/>
  <c r="J17" i="3"/>
  <c r="J53" i="3" l="1"/>
  <c r="E17" i="3"/>
  <c r="E18" i="3"/>
  <c r="E19" i="3"/>
  <c r="E20" i="3"/>
  <c r="E21" i="3"/>
  <c r="E22" i="3"/>
  <c r="E23" i="3"/>
  <c r="E24" i="3"/>
  <c r="E25" i="3"/>
  <c r="E26" i="3"/>
  <c r="E27" i="3"/>
  <c r="E28" i="3"/>
  <c r="E29" i="3"/>
  <c r="E30" i="3"/>
  <c r="E31" i="3"/>
  <c r="E32" i="3"/>
  <c r="E33" i="3"/>
  <c r="E34" i="3"/>
  <c r="E35" i="3"/>
  <c r="E36" i="3"/>
  <c r="E37" i="3"/>
  <c r="E38" i="3"/>
  <c r="E39" i="3"/>
  <c r="E40" i="3"/>
  <c r="E41" i="3"/>
  <c r="E42" i="3"/>
  <c r="E43" i="3"/>
  <c r="E44" i="3"/>
  <c r="E45" i="3"/>
  <c r="E46" i="3"/>
  <c r="E47" i="3"/>
  <c r="E48" i="3"/>
  <c r="E49" i="3"/>
  <c r="E50" i="3"/>
  <c r="E51" i="3"/>
  <c r="E52" i="3"/>
  <c r="E53" i="3"/>
  <c r="E54" i="3"/>
  <c r="E55" i="3"/>
  <c r="E56" i="3"/>
  <c r="E57" i="3"/>
  <c r="E58" i="3"/>
  <c r="E59" i="3"/>
  <c r="E60" i="3"/>
  <c r="E61" i="3"/>
  <c r="E62" i="3"/>
  <c r="E63" i="3"/>
  <c r="E64" i="3"/>
  <c r="E65" i="3"/>
  <c r="E66" i="3"/>
  <c r="E67" i="3"/>
  <c r="E68" i="3"/>
  <c r="E69" i="3"/>
  <c r="E70" i="3"/>
  <c r="E71" i="3"/>
  <c r="E72" i="3"/>
  <c r="E73" i="3"/>
  <c r="E74" i="3"/>
  <c r="E75" i="3"/>
  <c r="E76" i="3"/>
  <c r="E77" i="3"/>
  <c r="E78" i="3"/>
  <c r="E79" i="3"/>
  <c r="E80" i="3"/>
  <c r="E81" i="3"/>
  <c r="E82" i="3"/>
  <c r="E83" i="3"/>
  <c r="E84" i="3"/>
  <c r="E85" i="3"/>
  <c r="E86" i="3"/>
  <c r="E87" i="3"/>
  <c r="E88" i="3"/>
  <c r="E89" i="3"/>
  <c r="E90" i="3"/>
  <c r="E91" i="3"/>
  <c r="E92" i="3"/>
  <c r="E93" i="3"/>
  <c r="E94" i="3"/>
  <c r="E95" i="3"/>
  <c r="E96" i="3"/>
  <c r="E97" i="3"/>
  <c r="E98" i="3"/>
  <c r="E99" i="3"/>
  <c r="E100" i="3"/>
  <c r="E101" i="3"/>
  <c r="E102" i="3"/>
  <c r="E103" i="3"/>
  <c r="E104" i="3"/>
  <c r="E105" i="3"/>
  <c r="E106" i="3"/>
  <c r="E107" i="3"/>
  <c r="E108" i="3"/>
  <c r="E109" i="3"/>
  <c r="E110" i="3"/>
  <c r="E111" i="3"/>
  <c r="E112" i="3"/>
  <c r="E113" i="3"/>
  <c r="E114" i="3"/>
  <c r="E115" i="3"/>
  <c r="E116" i="3"/>
  <c r="E117" i="3"/>
  <c r="E118" i="3"/>
  <c r="E119" i="3"/>
  <c r="E120" i="3"/>
  <c r="E121" i="3"/>
  <c r="E122" i="3"/>
  <c r="E123" i="3"/>
  <c r="E124" i="3"/>
  <c r="E125" i="3"/>
  <c r="E126" i="3"/>
  <c r="E127" i="3"/>
  <c r="E128" i="3"/>
  <c r="E129" i="3"/>
  <c r="E130" i="3"/>
  <c r="E131" i="3"/>
  <c r="E132" i="3"/>
  <c r="E133" i="3"/>
  <c r="E134" i="3"/>
  <c r="E135" i="3"/>
  <c r="E136" i="3"/>
  <c r="E137" i="3"/>
  <c r="E138" i="3"/>
  <c r="E139" i="3"/>
  <c r="E140" i="3"/>
  <c r="E141" i="3"/>
  <c r="E142" i="3"/>
  <c r="E143" i="3"/>
  <c r="E144" i="3"/>
  <c r="E145" i="3"/>
  <c r="E146" i="3"/>
  <c r="E147" i="3"/>
  <c r="E148" i="3"/>
  <c r="E149" i="3"/>
  <c r="E150" i="3"/>
  <c r="E151" i="3"/>
  <c r="E152" i="3"/>
  <c r="E153" i="3"/>
  <c r="E154" i="3"/>
  <c r="E155" i="3"/>
  <c r="E156" i="3"/>
  <c r="E157" i="3"/>
  <c r="E158" i="3"/>
  <c r="E159" i="3"/>
  <c r="E160" i="3"/>
  <c r="E161" i="3"/>
  <c r="E162" i="3"/>
  <c r="E163" i="3"/>
  <c r="E164" i="3"/>
  <c r="E165" i="3"/>
  <c r="E166" i="3"/>
  <c r="E167" i="3"/>
  <c r="E168" i="3"/>
  <c r="E169" i="3"/>
  <c r="E170" i="3"/>
  <c r="E171" i="3"/>
  <c r="E172" i="3"/>
  <c r="E173" i="3"/>
  <c r="E174" i="3"/>
  <c r="E175" i="3"/>
  <c r="E176" i="3"/>
  <c r="E177" i="3"/>
  <c r="E178" i="3"/>
  <c r="E179" i="3"/>
  <c r="E180" i="3"/>
  <c r="E181" i="3"/>
  <c r="E182" i="3"/>
  <c r="E183" i="3"/>
  <c r="E184" i="3"/>
  <c r="E185" i="3"/>
  <c r="E186" i="3"/>
  <c r="E187" i="3"/>
  <c r="E188" i="3"/>
  <c r="E189" i="3"/>
  <c r="E190" i="3"/>
  <c r="E191" i="3"/>
  <c r="E192" i="3"/>
  <c r="E193" i="3"/>
  <c r="E194" i="3"/>
  <c r="E195" i="3"/>
  <c r="E196" i="3"/>
  <c r="E197" i="3"/>
  <c r="E198" i="3"/>
  <c r="E199" i="3"/>
  <c r="E200" i="3"/>
  <c r="E201" i="3"/>
  <c r="E202" i="3"/>
  <c r="E203" i="3"/>
  <c r="E204" i="3"/>
  <c r="E205" i="3"/>
  <c r="E206" i="3"/>
  <c r="E207" i="3"/>
  <c r="E208" i="3"/>
  <c r="E209" i="3"/>
  <c r="E210" i="3"/>
  <c r="E211" i="3"/>
  <c r="E212" i="3"/>
  <c r="E213" i="3"/>
  <c r="E214" i="3"/>
  <c r="E215" i="3"/>
  <c r="E216" i="3"/>
  <c r="E217" i="3"/>
  <c r="E218" i="3"/>
  <c r="E219" i="3"/>
  <c r="E220" i="3"/>
  <c r="E221" i="3"/>
  <c r="E222" i="3"/>
  <c r="E223" i="3"/>
  <c r="E224" i="3"/>
  <c r="E225" i="3"/>
  <c r="E226" i="3"/>
  <c r="E227" i="3"/>
  <c r="E228" i="3"/>
  <c r="E229" i="3"/>
  <c r="E230" i="3"/>
  <c r="E231" i="3"/>
  <c r="E232" i="3"/>
  <c r="E233" i="3"/>
  <c r="E234" i="3"/>
  <c r="E235" i="3"/>
  <c r="E236" i="3"/>
  <c r="E237" i="3"/>
  <c r="E238" i="3"/>
  <c r="E239" i="3"/>
  <c r="E240" i="3"/>
  <c r="E241" i="3"/>
  <c r="E242" i="3"/>
  <c r="E243" i="3"/>
  <c r="E244" i="3"/>
  <c r="E245" i="3"/>
  <c r="E246" i="3"/>
  <c r="E247" i="3"/>
  <c r="E248" i="3"/>
  <c r="E249" i="3"/>
  <c r="E250" i="3"/>
  <c r="E251" i="3"/>
  <c r="E252" i="3"/>
  <c r="E253" i="3"/>
  <c r="E254" i="3"/>
  <c r="E255" i="3"/>
  <c r="E256" i="3"/>
  <c r="E257" i="3"/>
  <c r="E258" i="3"/>
  <c r="E259" i="3"/>
  <c r="E260" i="3"/>
  <c r="E261" i="3"/>
  <c r="E262" i="3"/>
  <c r="E263" i="3"/>
  <c r="E264" i="3"/>
  <c r="E265" i="3"/>
  <c r="E266" i="3"/>
  <c r="E267" i="3"/>
  <c r="E268" i="3"/>
  <c r="E269" i="3"/>
  <c r="E270" i="3"/>
  <c r="E271" i="3"/>
  <c r="E272" i="3"/>
  <c r="E273" i="3"/>
  <c r="E274" i="3"/>
  <c r="E275" i="3"/>
  <c r="E276" i="3"/>
  <c r="E277" i="3"/>
  <c r="E278" i="3"/>
  <c r="E279" i="3"/>
  <c r="E280" i="3"/>
  <c r="E281" i="3"/>
  <c r="E282" i="3"/>
  <c r="E283" i="3"/>
  <c r="E284" i="3"/>
  <c r="E285" i="3"/>
  <c r="E286" i="3"/>
  <c r="E287" i="3"/>
  <c r="E288" i="3"/>
  <c r="E289" i="3"/>
  <c r="E290" i="3"/>
  <c r="E291" i="3"/>
  <c r="E292" i="3"/>
  <c r="E293" i="3"/>
  <c r="E294" i="3"/>
  <c r="E295" i="3"/>
  <c r="E296" i="3"/>
  <c r="E297" i="3"/>
  <c r="E298" i="3"/>
  <c r="E299" i="3"/>
  <c r="E300" i="3"/>
  <c r="E301" i="3"/>
  <c r="E302" i="3"/>
  <c r="E303" i="3"/>
  <c r="E304" i="3"/>
  <c r="E305" i="3"/>
  <c r="E306" i="3"/>
  <c r="E307" i="3"/>
  <c r="E308" i="3"/>
  <c r="E309" i="3"/>
  <c r="E310" i="3"/>
  <c r="E311" i="3"/>
  <c r="E312" i="3"/>
  <c r="E313" i="3"/>
  <c r="E314" i="3"/>
  <c r="E315" i="3"/>
  <c r="E316" i="3"/>
  <c r="E317" i="3"/>
  <c r="E318" i="3"/>
  <c r="E319" i="3"/>
  <c r="E320" i="3"/>
  <c r="E321" i="3"/>
  <c r="E322" i="3"/>
  <c r="E323" i="3"/>
  <c r="E324" i="3"/>
  <c r="E325" i="3"/>
  <c r="E326" i="3"/>
  <c r="E327" i="3"/>
  <c r="E328" i="3"/>
  <c r="E329" i="3"/>
  <c r="E330" i="3"/>
  <c r="E331" i="3"/>
  <c r="E332" i="3"/>
  <c r="E333" i="3"/>
  <c r="E334" i="3"/>
  <c r="E335" i="3"/>
  <c r="E336" i="3"/>
  <c r="E337" i="3"/>
  <c r="E338" i="3"/>
  <c r="E339" i="3"/>
  <c r="E340" i="3"/>
  <c r="E341" i="3"/>
  <c r="E342" i="3"/>
  <c r="E343" i="3"/>
  <c r="E344" i="3"/>
  <c r="E345" i="3"/>
  <c r="E346" i="3"/>
  <c r="E347" i="3"/>
  <c r="E348" i="3"/>
  <c r="E349" i="3"/>
  <c r="E350" i="3"/>
  <c r="E351" i="3"/>
  <c r="E352" i="3"/>
  <c r="E353" i="3"/>
  <c r="E354" i="3"/>
  <c r="E355" i="3"/>
  <c r="E356" i="3"/>
  <c r="E357" i="3"/>
  <c r="E358" i="3"/>
  <c r="E359" i="3"/>
  <c r="E360" i="3"/>
  <c r="E361" i="3"/>
  <c r="E362" i="3"/>
  <c r="E363" i="3"/>
  <c r="E364" i="3"/>
  <c r="E365" i="3"/>
  <c r="E366" i="3"/>
  <c r="E367" i="3"/>
  <c r="E368" i="3"/>
  <c r="E369" i="3"/>
  <c r="E370" i="3"/>
  <c r="E371" i="3"/>
  <c r="E372" i="3"/>
  <c r="E373" i="3"/>
  <c r="E374" i="3"/>
  <c r="E375" i="3"/>
  <c r="E376" i="3"/>
  <c r="E377" i="3"/>
  <c r="E378" i="3"/>
  <c r="E379" i="3"/>
  <c r="E380" i="3"/>
  <c r="E381" i="3"/>
  <c r="E382" i="3"/>
  <c r="E383" i="3"/>
  <c r="E384" i="3"/>
  <c r="E385" i="3"/>
  <c r="E386" i="3"/>
  <c r="E387" i="3"/>
  <c r="E388" i="3"/>
  <c r="E389" i="3"/>
  <c r="E390" i="3"/>
  <c r="E391" i="3"/>
  <c r="E392" i="3"/>
  <c r="E393" i="3"/>
  <c r="E394" i="3"/>
  <c r="E395" i="3"/>
  <c r="E396" i="3"/>
  <c r="E397" i="3"/>
  <c r="E398" i="3"/>
  <c r="E399" i="3"/>
  <c r="E400" i="3"/>
  <c r="E401" i="3"/>
  <c r="E11" i="3"/>
  <c r="E12" i="3"/>
  <c r="E13" i="3"/>
  <c r="E14" i="3"/>
  <c r="E15" i="3"/>
  <c r="E16" i="3"/>
  <c r="J18" i="3"/>
  <c r="J19" i="3"/>
  <c r="J20" i="3"/>
  <c r="J21" i="3"/>
  <c r="J22" i="3"/>
  <c r="J23" i="3"/>
  <c r="J24" i="3"/>
  <c r="J25" i="3"/>
  <c r="J26" i="3"/>
  <c r="J27" i="3"/>
  <c r="J28" i="3"/>
  <c r="J29" i="3"/>
  <c r="J30" i="3"/>
  <c r="J31" i="3"/>
  <c r="J32" i="3"/>
  <c r="J33" i="3"/>
  <c r="J34" i="3"/>
  <c r="J35" i="3"/>
  <c r="J36" i="3"/>
  <c r="J37" i="3"/>
  <c r="J38" i="3"/>
  <c r="J39" i="3"/>
  <c r="J40" i="3"/>
  <c r="J41" i="3"/>
  <c r="J42" i="3"/>
  <c r="J43" i="3"/>
  <c r="J44" i="3"/>
  <c r="J45" i="3"/>
  <c r="J46" i="3"/>
  <c r="J47" i="3"/>
  <c r="J48" i="3"/>
  <c r="J49" i="3"/>
  <c r="J50" i="3"/>
  <c r="J51" i="3"/>
  <c r="J52" i="3"/>
  <c r="J11" i="3"/>
  <c r="I13" i="6" l="1"/>
  <c r="I14" i="6"/>
  <c r="I4" i="2" l="1"/>
  <c r="I3" i="6" l="1"/>
  <c r="I4" i="6"/>
  <c r="I5" i="6"/>
  <c r="I6" i="6"/>
  <c r="I7" i="6"/>
  <c r="I8" i="6"/>
  <c r="I9" i="6"/>
  <c r="I10" i="6"/>
  <c r="I11" i="6"/>
  <c r="I12" i="6"/>
  <c r="I15" i="6"/>
  <c r="I16" i="6"/>
  <c r="I17" i="6"/>
  <c r="I18" i="6"/>
  <c r="I19" i="6"/>
  <c r="I20" i="6"/>
  <c r="I21" i="6"/>
  <c r="I22" i="6"/>
  <c r="I23" i="6"/>
  <c r="I24" i="6"/>
  <c r="I25" i="6"/>
  <c r="I26" i="6"/>
  <c r="I27" i="6"/>
  <c r="I28" i="6"/>
  <c r="I29" i="6"/>
  <c r="I30" i="6"/>
  <c r="I31" i="6"/>
  <c r="I32" i="6"/>
  <c r="I33" i="6"/>
  <c r="I34" i="6"/>
  <c r="I35" i="6"/>
  <c r="I36" i="6"/>
  <c r="I2" i="6"/>
  <c r="E3" i="3"/>
  <c r="G3" i="3"/>
  <c r="K1" i="2" l="1"/>
  <c r="J1" i="2"/>
  <c r="B54" i="3" l="1"/>
  <c r="B55" i="3"/>
  <c r="B56" i="3"/>
  <c r="B57" i="3"/>
  <c r="B58" i="3"/>
  <c r="B59" i="3"/>
  <c r="B60" i="3"/>
  <c r="B61" i="3"/>
  <c r="B62" i="3"/>
  <c r="B63" i="3"/>
  <c r="B64" i="3"/>
  <c r="B65" i="3"/>
  <c r="B66" i="3"/>
  <c r="B67" i="3"/>
  <c r="B68" i="3"/>
  <c r="B69" i="3"/>
  <c r="B70" i="3"/>
  <c r="B71" i="3"/>
  <c r="B72" i="3"/>
  <c r="B73" i="3"/>
  <c r="B74" i="3"/>
  <c r="B75" i="3"/>
  <c r="B76" i="3"/>
  <c r="B77" i="3"/>
  <c r="B78" i="3"/>
  <c r="B79" i="3"/>
  <c r="B80" i="3"/>
  <c r="B81" i="3"/>
  <c r="B82" i="3"/>
  <c r="B83" i="3"/>
  <c r="B84" i="3"/>
  <c r="B85" i="3"/>
  <c r="B86" i="3"/>
  <c r="B87" i="3"/>
  <c r="B88" i="3"/>
  <c r="B89" i="3"/>
  <c r="B90" i="3"/>
  <c r="B91" i="3"/>
  <c r="B92" i="3"/>
  <c r="B93" i="3"/>
  <c r="B94" i="3"/>
  <c r="B95" i="3"/>
  <c r="B96" i="3"/>
  <c r="B97" i="3"/>
  <c r="B98" i="3"/>
  <c r="B99" i="3"/>
  <c r="B100" i="3"/>
  <c r="B101" i="3"/>
  <c r="B102" i="3"/>
  <c r="B103" i="3"/>
  <c r="B104" i="3"/>
  <c r="B105" i="3"/>
  <c r="B106" i="3"/>
  <c r="B107" i="3"/>
  <c r="B108" i="3"/>
  <c r="B109" i="3"/>
  <c r="B110" i="3"/>
  <c r="B111" i="3"/>
  <c r="B112" i="3"/>
  <c r="B113" i="3"/>
  <c r="B114" i="3"/>
  <c r="B115" i="3"/>
  <c r="B116" i="3"/>
  <c r="B117" i="3"/>
  <c r="B118" i="3"/>
  <c r="B119" i="3"/>
  <c r="B120" i="3"/>
  <c r="B121" i="3"/>
  <c r="B122" i="3"/>
  <c r="B123" i="3"/>
  <c r="B124" i="3"/>
  <c r="B125" i="3"/>
  <c r="B126" i="3"/>
  <c r="B127" i="3"/>
  <c r="B128" i="3"/>
  <c r="B129" i="3"/>
  <c r="B130" i="3"/>
  <c r="B131" i="3"/>
  <c r="B132" i="3"/>
  <c r="B133" i="3"/>
  <c r="B134" i="3"/>
  <c r="B135" i="3"/>
  <c r="B136" i="3"/>
  <c r="B137" i="3"/>
  <c r="B138" i="3"/>
  <c r="B139" i="3"/>
  <c r="B140" i="3"/>
  <c r="B141" i="3"/>
  <c r="B142" i="3"/>
  <c r="B143" i="3"/>
  <c r="B144" i="3"/>
  <c r="B145" i="3"/>
  <c r="B146" i="3"/>
  <c r="B147" i="3"/>
  <c r="B148" i="3"/>
  <c r="B149" i="3"/>
  <c r="B150" i="3"/>
  <c r="B151" i="3"/>
  <c r="B152" i="3"/>
  <c r="B153" i="3"/>
  <c r="B154" i="3"/>
  <c r="B155" i="3"/>
  <c r="B156" i="3"/>
  <c r="B157" i="3"/>
  <c r="B158" i="3"/>
  <c r="B159" i="3"/>
  <c r="B160" i="3"/>
  <c r="B161" i="3"/>
  <c r="B162" i="3"/>
  <c r="B163" i="3"/>
  <c r="B164" i="3"/>
  <c r="B165" i="3"/>
  <c r="B166" i="3"/>
  <c r="B167" i="3"/>
  <c r="B168" i="3"/>
  <c r="B169" i="3"/>
  <c r="B170" i="3"/>
  <c r="B171" i="3"/>
  <c r="B172" i="3"/>
  <c r="B173" i="3"/>
  <c r="B174" i="3"/>
  <c r="B175" i="3"/>
  <c r="B176" i="3"/>
  <c r="B177" i="3"/>
  <c r="B178" i="3"/>
  <c r="B179" i="3"/>
  <c r="B180" i="3"/>
  <c r="B181" i="3"/>
  <c r="B182" i="3"/>
  <c r="B183" i="3"/>
  <c r="B184" i="3"/>
  <c r="B185" i="3"/>
  <c r="B186" i="3"/>
  <c r="B187" i="3"/>
  <c r="B188" i="3"/>
  <c r="B189" i="3"/>
  <c r="B190" i="3"/>
  <c r="B191" i="3"/>
  <c r="B192" i="3"/>
  <c r="B193" i="3"/>
  <c r="B194" i="3"/>
  <c r="B195" i="3"/>
  <c r="B196" i="3"/>
  <c r="B197" i="3"/>
  <c r="B198" i="3"/>
  <c r="B199" i="3"/>
  <c r="B200" i="3"/>
  <c r="B201" i="3"/>
  <c r="B202" i="3"/>
  <c r="B203" i="3"/>
  <c r="B204" i="3"/>
  <c r="B205" i="3"/>
  <c r="B206" i="3"/>
  <c r="B207" i="3"/>
  <c r="B208" i="3"/>
  <c r="B209" i="3"/>
  <c r="B210" i="3"/>
  <c r="B211" i="3"/>
  <c r="B212" i="3"/>
  <c r="B213" i="3"/>
  <c r="B214" i="3"/>
  <c r="B215" i="3"/>
  <c r="B216" i="3"/>
  <c r="B217" i="3"/>
  <c r="B218" i="3"/>
  <c r="B219" i="3"/>
  <c r="B220" i="3"/>
  <c r="B221" i="3"/>
  <c r="B222" i="3"/>
  <c r="B223" i="3"/>
  <c r="B224" i="3"/>
  <c r="B225" i="3"/>
  <c r="B226" i="3"/>
  <c r="B227" i="3"/>
  <c r="B228" i="3"/>
  <c r="B229" i="3"/>
  <c r="B230" i="3"/>
  <c r="B231" i="3"/>
  <c r="B232" i="3"/>
  <c r="B233" i="3"/>
  <c r="B234" i="3"/>
  <c r="B235" i="3"/>
  <c r="B236" i="3"/>
  <c r="B237" i="3"/>
  <c r="B238" i="3"/>
  <c r="B239" i="3"/>
  <c r="B240" i="3"/>
  <c r="B241" i="3"/>
  <c r="B242" i="3"/>
  <c r="B243" i="3"/>
  <c r="B244" i="3"/>
  <c r="B245" i="3"/>
  <c r="B246" i="3"/>
  <c r="B247" i="3"/>
  <c r="B248" i="3"/>
  <c r="B249" i="3"/>
  <c r="B250" i="3"/>
  <c r="B251" i="3"/>
  <c r="B252" i="3"/>
  <c r="B253" i="3"/>
  <c r="B254" i="3"/>
  <c r="B255" i="3"/>
  <c r="B256" i="3"/>
  <c r="B257" i="3"/>
  <c r="B258" i="3"/>
  <c r="B259" i="3"/>
  <c r="B260" i="3"/>
  <c r="B261" i="3"/>
  <c r="B262" i="3"/>
  <c r="B263" i="3"/>
  <c r="B264" i="3"/>
  <c r="B265" i="3"/>
  <c r="B266" i="3"/>
  <c r="B267" i="3"/>
  <c r="B268" i="3"/>
  <c r="B269" i="3"/>
  <c r="B270" i="3"/>
  <c r="B271" i="3"/>
  <c r="B272" i="3"/>
  <c r="B273" i="3"/>
  <c r="B274" i="3"/>
  <c r="B275" i="3"/>
  <c r="B276" i="3"/>
  <c r="B277" i="3"/>
  <c r="B278" i="3"/>
  <c r="B279" i="3"/>
  <c r="B280" i="3"/>
  <c r="B281" i="3"/>
  <c r="B282" i="3"/>
  <c r="B283" i="3"/>
  <c r="B284" i="3"/>
  <c r="B285" i="3"/>
  <c r="B286" i="3"/>
  <c r="B287" i="3"/>
  <c r="B288" i="3"/>
  <c r="B289" i="3"/>
  <c r="B290" i="3"/>
  <c r="B291" i="3"/>
  <c r="B292" i="3"/>
  <c r="B293" i="3"/>
  <c r="B294" i="3"/>
  <c r="B295" i="3"/>
  <c r="B296" i="3"/>
  <c r="B297" i="3"/>
  <c r="B298" i="3"/>
  <c r="B299" i="3"/>
  <c r="B300" i="3"/>
  <c r="B301" i="3"/>
  <c r="B302" i="3"/>
  <c r="B303" i="3"/>
  <c r="B304" i="3"/>
  <c r="B305" i="3"/>
  <c r="B306" i="3"/>
  <c r="B307" i="3"/>
  <c r="B308" i="3"/>
  <c r="B309" i="3"/>
  <c r="B310" i="3"/>
  <c r="B311" i="3"/>
  <c r="B312" i="3"/>
  <c r="B313" i="3"/>
  <c r="B314" i="3"/>
  <c r="B315" i="3"/>
  <c r="B316" i="3"/>
  <c r="B317" i="3"/>
  <c r="B318" i="3"/>
  <c r="B319" i="3"/>
  <c r="B320" i="3"/>
  <c r="B321" i="3"/>
  <c r="B322" i="3"/>
  <c r="B323" i="3"/>
  <c r="B324" i="3"/>
  <c r="B325" i="3"/>
  <c r="B326" i="3"/>
  <c r="B327" i="3"/>
  <c r="B328" i="3"/>
  <c r="B329" i="3"/>
  <c r="B330" i="3"/>
  <c r="B331" i="3"/>
  <c r="B332" i="3"/>
  <c r="B333" i="3"/>
  <c r="B334" i="3"/>
  <c r="B335" i="3"/>
  <c r="B336" i="3"/>
  <c r="B337" i="3"/>
  <c r="B338" i="3"/>
  <c r="B339" i="3"/>
  <c r="B340" i="3"/>
  <c r="B341" i="3"/>
  <c r="B342" i="3"/>
  <c r="B343" i="3"/>
  <c r="B344" i="3"/>
  <c r="B345" i="3"/>
  <c r="B346" i="3"/>
  <c r="B347" i="3"/>
  <c r="B348" i="3"/>
  <c r="B349" i="3"/>
  <c r="B350" i="3"/>
  <c r="B351" i="3"/>
  <c r="B352" i="3"/>
  <c r="B353" i="3"/>
  <c r="B354" i="3"/>
  <c r="B355" i="3"/>
  <c r="B356" i="3"/>
  <c r="B357" i="3"/>
  <c r="B358" i="3"/>
  <c r="B359" i="3"/>
  <c r="B360" i="3"/>
  <c r="B361" i="3"/>
  <c r="B362" i="3"/>
  <c r="B363" i="3"/>
  <c r="B364" i="3"/>
  <c r="B365" i="3"/>
  <c r="B366" i="3"/>
  <c r="B367" i="3"/>
  <c r="B368" i="3"/>
  <c r="B369" i="3"/>
  <c r="B370" i="3"/>
  <c r="B371" i="3"/>
  <c r="B372" i="3"/>
  <c r="B373" i="3"/>
  <c r="B374" i="3"/>
  <c r="B375" i="3"/>
  <c r="B376" i="3"/>
  <c r="B377" i="3"/>
  <c r="B378" i="3"/>
  <c r="B379" i="3"/>
  <c r="B380" i="3"/>
  <c r="B381" i="3"/>
  <c r="B382" i="3"/>
  <c r="B383" i="3"/>
  <c r="B384" i="3"/>
  <c r="B385" i="3"/>
  <c r="B386" i="3"/>
  <c r="B387" i="3"/>
  <c r="B388" i="3"/>
  <c r="B389" i="3"/>
  <c r="B390" i="3"/>
  <c r="B391" i="3"/>
  <c r="B392" i="3"/>
  <c r="B393" i="3"/>
  <c r="B394" i="3"/>
  <c r="B395" i="3"/>
  <c r="B396" i="3"/>
  <c r="B397" i="3"/>
  <c r="B398" i="3"/>
  <c r="B399" i="3"/>
  <c r="B400" i="3"/>
  <c r="B401" i="3"/>
  <c r="B34" i="3" l="1"/>
  <c r="B11" i="3"/>
  <c r="B53" i="3"/>
  <c r="B52" i="3"/>
  <c r="B51" i="3"/>
  <c r="B50" i="3"/>
  <c r="B49" i="3"/>
  <c r="B48" i="3"/>
  <c r="B47" i="3"/>
  <c r="B46" i="3"/>
  <c r="B45" i="3"/>
  <c r="B44" i="3"/>
  <c r="B43" i="3"/>
  <c r="B42" i="3"/>
  <c r="B41" i="3"/>
  <c r="B40" i="3"/>
  <c r="B39" i="3"/>
  <c r="B38" i="3"/>
  <c r="B37" i="3"/>
  <c r="B36" i="3"/>
  <c r="B12" i="3"/>
  <c r="B33" i="3"/>
  <c r="B35" i="3"/>
  <c r="B32" i="3"/>
  <c r="B31" i="3"/>
  <c r="B30" i="3"/>
  <c r="B29" i="3"/>
  <c r="B28" i="3"/>
  <c r="B27" i="3"/>
  <c r="B26" i="3"/>
  <c r="B25" i="3"/>
  <c r="B24" i="3"/>
  <c r="B23" i="3"/>
  <c r="B22" i="3"/>
  <c r="B21" i="3"/>
  <c r="B20" i="3"/>
  <c r="B19" i="3"/>
  <c r="B18" i="3"/>
  <c r="B17" i="3"/>
  <c r="B15" i="3"/>
  <c r="B14" i="3"/>
  <c r="B13" i="3"/>
  <c r="B16" i="3"/>
  <c r="H6" i="3" l="1"/>
  <c r="J13" i="3"/>
  <c r="J14" i="3"/>
  <c r="J15" i="3"/>
  <c r="J12" i="3"/>
</calcChain>
</file>

<file path=xl/sharedStrings.xml><?xml version="1.0" encoding="utf-8"?>
<sst xmlns="http://schemas.openxmlformats.org/spreadsheetml/2006/main" count="812" uniqueCount="218">
  <si>
    <t>SERVIDOR</t>
  </si>
  <si>
    <t>CADASTRO</t>
  </si>
  <si>
    <t>CARGO</t>
  </si>
  <si>
    <t>SIGLA</t>
  </si>
  <si>
    <t>COD. UNIDADE</t>
  </si>
  <si>
    <t>SETOR</t>
  </si>
  <si>
    <t>Enfermeiro</t>
  </si>
  <si>
    <t>SESAU</t>
  </si>
  <si>
    <t>Divisão de Tratamento Fora de Domicílio-TFD</t>
  </si>
  <si>
    <t>Alessandra Da Costa Barbosa</t>
  </si>
  <si>
    <t>418647/01</t>
  </si>
  <si>
    <t>Divisão De Monitoramento Hospitalar-DMH</t>
  </si>
  <si>
    <t>Ana Paula da Rosa Bulhões Rissato de Souza</t>
  </si>
  <si>
    <t>417993/01</t>
  </si>
  <si>
    <t>Médico</t>
  </si>
  <si>
    <t>Divisão de Monitoramento Hospitalar-DMH</t>
  </si>
  <si>
    <t>Assistente Social</t>
  </si>
  <si>
    <t>Divisão de Monitoramento Ambulatorial-DMA</t>
  </si>
  <si>
    <t>Gerencia de Controle e Avaliação - GCA</t>
  </si>
  <si>
    <t>Divisão de Suporte e Apoio Técnico-DISAT</t>
  </si>
  <si>
    <t>Auditor Municipal de Saúde</t>
  </si>
  <si>
    <t>Divisão de Gestão de Contratos e Convênios-DGCC</t>
  </si>
  <si>
    <t>Divisão De Monitoramento Ambulatorial-DMA</t>
  </si>
  <si>
    <t>Elza Cércia da Silva</t>
  </si>
  <si>
    <t>311715/02</t>
  </si>
  <si>
    <t>Auxiliar de Serviços Diversos</t>
  </si>
  <si>
    <t>Fonoaudióloga/Gerente de Controle e Avaliação</t>
  </si>
  <si>
    <t>Gerencia de Controle e Avaliação-GCA</t>
  </si>
  <si>
    <t>Assistente de Serviços de Saúde</t>
  </si>
  <si>
    <t>Divisão de Gestão de Contratos e Convênios - DGCC</t>
  </si>
  <si>
    <t>Odontóloga</t>
  </si>
  <si>
    <t>Assistente Administrativo II</t>
  </si>
  <si>
    <t>Divisão de  Gestão de Contratos e Convênios-DGCC</t>
  </si>
  <si>
    <t xml:space="preserve">Enfermeiro </t>
  </si>
  <si>
    <t>Administrador</t>
  </si>
  <si>
    <t>Vanessa Jacqueline de Souza</t>
  </si>
  <si>
    <t>&lt;60</t>
  </si>
  <si>
    <t>NOME</t>
  </si>
  <si>
    <t>MATRICULA</t>
  </si>
  <si>
    <t>VINCULO</t>
  </si>
  <si>
    <t>TEMPO CORRIDO</t>
  </si>
  <si>
    <t>DATA INICIO</t>
  </si>
  <si>
    <t>DIAS AFASTADO</t>
  </si>
  <si>
    <t>01</t>
  </si>
  <si>
    <t>07</t>
  </si>
  <si>
    <t>02</t>
  </si>
  <si>
    <t>21</t>
  </si>
  <si>
    <t>06</t>
  </si>
  <si>
    <t>15</t>
  </si>
  <si>
    <t>03</t>
  </si>
  <si>
    <t>10</t>
  </si>
  <si>
    <t>13</t>
  </si>
  <si>
    <t>04</t>
  </si>
  <si>
    <t>0104100520</t>
  </si>
  <si>
    <t>0104100530</t>
  </si>
  <si>
    <t>0104100510</t>
  </si>
  <si>
    <t>0104100500</t>
  </si>
  <si>
    <t>0104100550</t>
  </si>
  <si>
    <t>0104100540</t>
  </si>
  <si>
    <t>HOJE</t>
  </si>
  <si>
    <t>MAX</t>
  </si>
  <si>
    <t>AFASTADO &lt;60 DIAS</t>
  </si>
  <si>
    <t>40 h</t>
  </si>
  <si>
    <t>BUSCA POR</t>
  </si>
  <si>
    <t>NOME:</t>
  </si>
  <si>
    <t>-</t>
  </si>
  <si>
    <t>DATA FIM</t>
  </si>
  <si>
    <t>M</t>
  </si>
  <si>
    <t>V</t>
  </si>
  <si>
    <t>24</t>
  </si>
  <si>
    <t>ENFERMEIRO</t>
  </si>
  <si>
    <t>PERÍODO / HS</t>
  </si>
  <si>
    <t>TESTE</t>
  </si>
  <si>
    <t>P</t>
  </si>
  <si>
    <t>MATUTINO</t>
  </si>
  <si>
    <t>SIM</t>
  </si>
  <si>
    <t>INTEGRAL</t>
  </si>
  <si>
    <t>147.0</t>
  </si>
  <si>
    <t>144.0</t>
  </si>
  <si>
    <t>CODIGO</t>
  </si>
  <si>
    <t>ERG</t>
  </si>
  <si>
    <t>NÃO</t>
  </si>
  <si>
    <t>VINC</t>
  </si>
  <si>
    <t>D. AFASTADO</t>
  </si>
  <si>
    <t xml:space="preserve">RETORNO </t>
  </si>
  <si>
    <t>COVID</t>
  </si>
  <si>
    <t>196.0</t>
  </si>
  <si>
    <t>J03.9</t>
  </si>
  <si>
    <t>OBS/CID</t>
  </si>
  <si>
    <t>Z76.3</t>
  </si>
  <si>
    <t>H52.1</t>
  </si>
  <si>
    <t>VINCULO TRAB.</t>
  </si>
  <si>
    <t>C.H/S</t>
  </si>
  <si>
    <t>CONCURSO</t>
  </si>
  <si>
    <t>CONVOCAÇÃO</t>
  </si>
  <si>
    <t>VINC.T</t>
  </si>
  <si>
    <t>PERÍODO  HS</t>
  </si>
  <si>
    <t xml:space="preserve">DATA RETORNO </t>
  </si>
  <si>
    <t>AC. FAM</t>
  </si>
  <si>
    <t>CARGA H/S</t>
  </si>
  <si>
    <t>VINC. TRABALHISTA</t>
  </si>
  <si>
    <t>ESCANER</t>
  </si>
  <si>
    <t>ERGON</t>
  </si>
  <si>
    <t>BOMEP</t>
  </si>
  <si>
    <t>FÉRIAS</t>
  </si>
  <si>
    <t>131.0</t>
  </si>
  <si>
    <t>BOMEP:</t>
  </si>
  <si>
    <t>DIAS</t>
  </si>
  <si>
    <t>DATA FINAL</t>
  </si>
  <si>
    <t>153.0</t>
  </si>
  <si>
    <t>O82.0</t>
  </si>
  <si>
    <t>EXT. MAT</t>
  </si>
  <si>
    <t>MAT</t>
  </si>
  <si>
    <t>M79.6</t>
  </si>
  <si>
    <t>S52</t>
  </si>
  <si>
    <t>N92</t>
  </si>
  <si>
    <t>R10.2</t>
  </si>
  <si>
    <t>Z42.9</t>
  </si>
  <si>
    <t>179.4</t>
  </si>
  <si>
    <t>HS</t>
  </si>
  <si>
    <t>099.0</t>
  </si>
  <si>
    <t>DOAÇÃO</t>
  </si>
  <si>
    <t>REUNIÃO</t>
  </si>
  <si>
    <t>CONSULTA</t>
  </si>
  <si>
    <t>OCORRENCIA</t>
  </si>
  <si>
    <t>ex</t>
  </si>
  <si>
    <t>VESPERTINO</t>
  </si>
  <si>
    <t>162.0</t>
  </si>
  <si>
    <t>169.0</t>
  </si>
  <si>
    <t>166.0</t>
  </si>
  <si>
    <t>167.0</t>
  </si>
  <si>
    <t>157.0</t>
  </si>
  <si>
    <t>168.0</t>
  </si>
  <si>
    <t>142.0</t>
  </si>
  <si>
    <t>154.0</t>
  </si>
  <si>
    <t>172.2</t>
  </si>
  <si>
    <t>Z03.4</t>
  </si>
  <si>
    <t>Z00</t>
  </si>
  <si>
    <t>CÓDIGO</t>
  </si>
  <si>
    <t>OCORRÊNCIA OU EVENTO</t>
  </si>
  <si>
    <t>JUSTIFICATIVA</t>
  </si>
  <si>
    <t>DOC</t>
  </si>
  <si>
    <t>ATO</t>
  </si>
  <si>
    <t>COM</t>
  </si>
  <si>
    <t>179.2</t>
  </si>
  <si>
    <t>179.9</t>
  </si>
  <si>
    <t>179.1</t>
  </si>
  <si>
    <t>187.5</t>
  </si>
  <si>
    <t>179.8</t>
  </si>
  <si>
    <t>172.3</t>
  </si>
  <si>
    <t>172.1</t>
  </si>
  <si>
    <t>172.4</t>
  </si>
  <si>
    <t>172.5</t>
  </si>
  <si>
    <t>179.6</t>
  </si>
  <si>
    <t>179.3</t>
  </si>
  <si>
    <t>128.0</t>
  </si>
  <si>
    <t>061.0</t>
  </si>
  <si>
    <t>143.3</t>
  </si>
  <si>
    <t>156.0</t>
  </si>
  <si>
    <t>068.0</t>
  </si>
  <si>
    <t>058.0</t>
  </si>
  <si>
    <t>230.0</t>
  </si>
  <si>
    <t>059.0</t>
  </si>
  <si>
    <t>057.0</t>
  </si>
  <si>
    <t>1</t>
  </si>
  <si>
    <t>JANEIRO</t>
  </si>
  <si>
    <t>FEVEREIRO</t>
  </si>
  <si>
    <t>MARÇO</t>
  </si>
  <si>
    <t>ABRIL</t>
  </si>
  <si>
    <t>MAIO</t>
  </si>
  <si>
    <t>JUNHO</t>
  </si>
  <si>
    <t>JULHO</t>
  </si>
  <si>
    <t>AGOSTO</t>
  </si>
  <si>
    <t>SETEMBRO</t>
  </si>
  <si>
    <t>OUTUBRO</t>
  </si>
  <si>
    <t>NOVEMBRO</t>
  </si>
  <si>
    <t>DEZEMBRO</t>
  </si>
  <si>
    <t>MÊS VIGENTE</t>
  </si>
  <si>
    <t>MÊS</t>
  </si>
  <si>
    <t>PAULO</t>
  </si>
  <si>
    <t>MARIA</t>
  </si>
  <si>
    <t>ANA</t>
  </si>
  <si>
    <t>JOANA</t>
  </si>
  <si>
    <t>CAMILA</t>
  </si>
  <si>
    <t>FABIANA</t>
  </si>
  <si>
    <t>NELSON</t>
  </si>
  <si>
    <t>CARLA</t>
  </si>
  <si>
    <t>LUCAS</t>
  </si>
  <si>
    <t>ANTONIO</t>
  </si>
  <si>
    <t>LUIS</t>
  </si>
  <si>
    <t>CARLOS</t>
  </si>
  <si>
    <t>JOSE</t>
  </si>
  <si>
    <t>PAOLA</t>
  </si>
  <si>
    <t>CINTIA</t>
  </si>
  <si>
    <t>FELIPA</t>
  </si>
  <si>
    <t>EDUARDO</t>
  </si>
  <si>
    <t>MONICA</t>
  </si>
  <si>
    <t>ROBERTO</t>
  </si>
  <si>
    <t>KARINA</t>
  </si>
  <si>
    <t>KATIA</t>
  </si>
  <si>
    <t>GIOCONDA</t>
  </si>
  <si>
    <t>PHELIP</t>
  </si>
  <si>
    <t>LULU</t>
  </si>
  <si>
    <t>MARILIA</t>
  </si>
  <si>
    <t>KAKA</t>
  </si>
  <si>
    <t>ITALO</t>
  </si>
  <si>
    <t>EUROPA</t>
  </si>
  <si>
    <t>NICE</t>
  </si>
  <si>
    <t>RICARDO</t>
  </si>
  <si>
    <t>JORGE</t>
  </si>
  <si>
    <t>RENAN</t>
  </si>
  <si>
    <t>KAIKE</t>
  </si>
  <si>
    <t>SANDRA</t>
  </si>
  <si>
    <t>RITA</t>
  </si>
  <si>
    <t>como deveria ser</t>
  </si>
  <si>
    <t>TESTE 2</t>
  </si>
  <si>
    <t>VERDADEIRO</t>
  </si>
  <si>
    <t>FALSO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</si>
</sst>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"/>
    <numFmt numFmtId="165" formatCode="000.0"/>
  </numFmts>
  <fonts count="2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7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5"/>
      <name val="Bodoni Poster"/>
      <family val="1"/>
    </font>
    <font>
      <sz val="1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8.5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 Light"/>
      <family val="2"/>
      <scheme val="major"/>
    </font>
    <font>
      <b/>
      <sz val="11"/>
      <name val="Calibri Light"/>
      <family val="2"/>
      <scheme val="major"/>
    </font>
    <font>
      <sz val="11"/>
      <color rgb="FF000000"/>
      <name val="Calibri Light"/>
      <family val="2"/>
      <scheme val="major"/>
    </font>
    <font>
      <sz val="11"/>
      <name val="Calibri Light"/>
      <family val="2"/>
      <scheme val="major"/>
    </font>
    <font>
      <sz val="12"/>
      <color rgb="FF1E1E1E"/>
      <name val="Segoe UI"/>
      <family val="2"/>
    </font>
    <font>
      <sz val="11"/>
      <color rgb="FFFF0000"/>
      <name val="Calibri"/>
      <family val="2"/>
      <scheme val="minor"/>
    </font>
    <font>
      <sz val="10"/>
      <color rgb="FFFF0000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C0C0C0"/>
      </patternFill>
    </fill>
    <fill>
      <patternFill patternType="solid">
        <fgColor rgb="FF00B050"/>
        <bgColor indexed="64"/>
      </patternFill>
    </fill>
  </fills>
  <borders count="1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</borders>
  <cellStyleXfs count="1">
    <xf numFmtId="0" fontId="0" fillId="0" borderId="0"/>
  </cellStyleXfs>
  <cellXfs count="100">
    <xf numFmtId="0" fontId="0" fillId="0" borderId="0" xfId="0"/>
    <xf numFmtId="0" fontId="0" fillId="0" borderId="0" xfId="0" applyFont="1"/>
    <xf numFmtId="49" fontId="0" fillId="0" borderId="0" xfId="0" applyNumberFormat="1" applyFont="1"/>
    <xf numFmtId="0" fontId="0" fillId="2" borderId="0" xfId="0" applyFont="1" applyFill="1"/>
    <xf numFmtId="0" fontId="0" fillId="0" borderId="0" xfId="0" applyNumberFormat="1" applyFont="1"/>
    <xf numFmtId="49" fontId="0" fillId="0" borderId="0" xfId="0" applyNumberFormat="1" applyFont="1" applyAlignment="1">
      <alignment horizontal="center" vertical="center"/>
    </xf>
    <xf numFmtId="14" fontId="0" fillId="0" borderId="0" xfId="0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1" fontId="0" fillId="0" borderId="0" xfId="0" applyNumberFormat="1" applyFont="1"/>
    <xf numFmtId="0" fontId="1" fillId="3" borderId="1" xfId="0" applyFont="1" applyFill="1" applyBorder="1" applyAlignment="1">
      <alignment vertical="center"/>
    </xf>
    <xf numFmtId="0" fontId="0" fillId="3" borderId="0" xfId="0" applyFill="1" applyBorder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8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3" borderId="0" xfId="0" applyFill="1"/>
    <xf numFmtId="49" fontId="0" fillId="3" borderId="0" xfId="0" applyNumberFormat="1" applyFill="1"/>
    <xf numFmtId="49" fontId="0" fillId="0" borderId="0" xfId="0" applyNumberFormat="1"/>
    <xf numFmtId="0" fontId="4" fillId="0" borderId="0" xfId="0" applyFont="1" applyFill="1" applyAlignment="1">
      <alignment horizontal="center" vertical="center"/>
    </xf>
    <xf numFmtId="14" fontId="4" fillId="0" borderId="0" xfId="0" applyNumberFormat="1" applyFont="1" applyFill="1" applyAlignment="1" applyProtection="1">
      <alignment horizontal="center" vertical="center"/>
      <protection locked="0"/>
    </xf>
    <xf numFmtId="0" fontId="4" fillId="0" borderId="0" xfId="0" applyFont="1"/>
    <xf numFmtId="0" fontId="7" fillId="0" borderId="0" xfId="0" applyFont="1" applyFill="1"/>
    <xf numFmtId="0" fontId="4" fillId="0" borderId="0" xfId="0" applyFont="1" applyAlignment="1" applyProtection="1">
      <alignment horizontal="center" vertical="center" shrinkToFit="1"/>
      <protection locked="0"/>
    </xf>
    <xf numFmtId="0" fontId="2" fillId="0" borderId="0" xfId="0" applyFont="1" applyAlignment="1" applyProtection="1">
      <alignment horizontal="center" vertical="center" shrinkToFit="1"/>
      <protection locked="0"/>
    </xf>
    <xf numFmtId="14" fontId="4" fillId="0" borderId="0" xfId="0" applyNumberFormat="1" applyFont="1" applyAlignment="1" applyProtection="1">
      <alignment horizontal="center" vertical="center" shrinkToFit="1"/>
      <protection locked="0"/>
    </xf>
    <xf numFmtId="14" fontId="4" fillId="0" borderId="0" xfId="0" applyNumberFormat="1" applyFont="1" applyAlignment="1" applyProtection="1">
      <alignment horizontal="left" vertical="center" shrinkToFit="1"/>
      <protection locked="0"/>
    </xf>
    <xf numFmtId="0" fontId="4" fillId="0" borderId="0" xfId="0" applyNumberFormat="1" applyFont="1" applyAlignment="1" applyProtection="1">
      <alignment horizontal="center" vertical="center" shrinkToFit="1"/>
    </xf>
    <xf numFmtId="14" fontId="4" fillId="0" borderId="0" xfId="0" applyNumberFormat="1" applyFont="1" applyFill="1" applyAlignment="1">
      <alignment horizontal="center" vertical="center" shrinkToFit="1"/>
    </xf>
    <xf numFmtId="0" fontId="4" fillId="0" borderId="0" xfId="0" applyFont="1" applyFill="1" applyAlignment="1" applyProtection="1">
      <alignment horizontal="center" vertical="center" shrinkToFit="1"/>
      <protection locked="0"/>
    </xf>
    <xf numFmtId="0" fontId="4" fillId="0" borderId="0" xfId="0" applyFont="1" applyAlignment="1">
      <alignment shrinkToFit="1"/>
    </xf>
    <xf numFmtId="0" fontId="4" fillId="0" borderId="0" xfId="0" applyFont="1" applyAlignment="1">
      <alignment horizontal="left" vertical="center" shrinkToFit="1"/>
    </xf>
    <xf numFmtId="14" fontId="4" fillId="0" borderId="0" xfId="0" applyNumberFormat="1" applyFont="1" applyFill="1" applyAlignment="1" applyProtection="1">
      <alignment horizontal="center" vertical="center" shrinkToFit="1"/>
      <protection locked="0"/>
    </xf>
    <xf numFmtId="0" fontId="4" fillId="0" borderId="0" xfId="0" applyFont="1" applyAlignment="1" applyProtection="1">
      <alignment shrinkToFit="1"/>
      <protection locked="0"/>
    </xf>
    <xf numFmtId="0" fontId="0" fillId="3" borderId="9" xfId="0" applyFill="1" applyBorder="1" applyAlignment="1">
      <alignment horizontal="center" vertical="center"/>
    </xf>
    <xf numFmtId="14" fontId="11" fillId="3" borderId="6" xfId="0" applyNumberFormat="1" applyFont="1" applyFill="1" applyBorder="1" applyAlignment="1" applyProtection="1">
      <alignment horizontal="center" vertical="center" shrinkToFit="1"/>
      <protection locked="0"/>
    </xf>
    <xf numFmtId="0" fontId="12" fillId="3" borderId="10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left" vertical="center"/>
    </xf>
    <xf numFmtId="0" fontId="4" fillId="5" borderId="0" xfId="0" applyFont="1" applyFill="1" applyAlignment="1">
      <alignment vertical="center"/>
    </xf>
    <xf numFmtId="0" fontId="4" fillId="5" borderId="0" xfId="0" applyFont="1" applyFill="1" applyAlignment="1">
      <alignment horizontal="left" vertical="center"/>
    </xf>
    <xf numFmtId="0" fontId="7" fillId="5" borderId="0" xfId="0" applyFont="1" applyFill="1"/>
    <xf numFmtId="0" fontId="7" fillId="5" borderId="0" xfId="0" applyFont="1" applyFill="1" applyAlignment="1">
      <alignment horizontal="center" vertical="center"/>
    </xf>
    <xf numFmtId="14" fontId="8" fillId="5" borderId="0" xfId="0" applyNumberFormat="1" applyFont="1" applyFill="1" applyBorder="1" applyAlignment="1">
      <alignment horizontal="center" vertical="center"/>
    </xf>
    <xf numFmtId="0" fontId="7" fillId="5" borderId="0" xfId="0" applyFont="1" applyFill="1" applyBorder="1" applyAlignment="1">
      <alignment horizontal="center" vertical="center"/>
    </xf>
    <xf numFmtId="0" fontId="9" fillId="5" borderId="0" xfId="0" applyFont="1" applyFill="1" applyBorder="1" applyAlignment="1">
      <alignment horizontal="center" vertical="center"/>
    </xf>
    <xf numFmtId="0" fontId="2" fillId="5" borderId="0" xfId="0" applyFont="1" applyFill="1" applyAlignment="1">
      <alignment horizontal="center" vertical="center"/>
    </xf>
    <xf numFmtId="0" fontId="5" fillId="5" borderId="0" xfId="0" applyFont="1" applyFill="1" applyAlignment="1">
      <alignment horizontal="left" vertical="center"/>
    </xf>
    <xf numFmtId="0" fontId="0" fillId="5" borderId="0" xfId="0" applyFill="1" applyAlignment="1">
      <alignment horizontal="center" vertical="center"/>
    </xf>
    <xf numFmtId="0" fontId="0" fillId="5" borderId="0" xfId="0" applyFill="1" applyAlignment="1">
      <alignment horizontal="left" vertical="center"/>
    </xf>
    <xf numFmtId="0" fontId="4" fillId="5" borderId="0" xfId="0" applyFont="1" applyFill="1" applyAlignment="1">
      <alignment horizontal="center" vertical="center"/>
    </xf>
    <xf numFmtId="0" fontId="0" fillId="5" borderId="0" xfId="0" applyFill="1"/>
    <xf numFmtId="0" fontId="4" fillId="5" borderId="0" xfId="0" applyFont="1" applyFill="1" applyBorder="1" applyAlignment="1">
      <alignment horizontal="center" vertical="center"/>
    </xf>
    <xf numFmtId="0" fontId="0" fillId="5" borderId="0" xfId="0" applyFill="1" applyAlignment="1">
      <alignment horizontal="left"/>
    </xf>
    <xf numFmtId="0" fontId="14" fillId="6" borderId="11" xfId="0" applyFont="1" applyFill="1" applyBorder="1" applyAlignment="1" applyProtection="1">
      <alignment horizontal="left" vertical="center" shrinkToFit="1"/>
      <protection locked="0"/>
    </xf>
    <xf numFmtId="0" fontId="0" fillId="6" borderId="11" xfId="0" applyFill="1" applyBorder="1" applyAlignment="1" applyProtection="1">
      <alignment horizontal="center" vertical="center"/>
      <protection locked="0"/>
    </xf>
    <xf numFmtId="0" fontId="4" fillId="6" borderId="5" xfId="0" applyFont="1" applyFill="1" applyBorder="1" applyAlignment="1" applyProtection="1">
      <alignment horizontal="center" vertical="center" shrinkToFit="1"/>
      <protection locked="0"/>
    </xf>
    <xf numFmtId="0" fontId="4" fillId="5" borderId="9" xfId="0" applyFont="1" applyFill="1" applyBorder="1"/>
    <xf numFmtId="0" fontId="15" fillId="3" borderId="0" xfId="0" applyFont="1" applyFill="1" applyBorder="1" applyAlignment="1">
      <alignment horizontal="center" vertical="center" shrinkToFit="1"/>
    </xf>
    <xf numFmtId="0" fontId="2" fillId="0" borderId="0" xfId="0" applyFont="1" applyFill="1" applyAlignment="1" applyProtection="1">
      <alignment horizontal="center" vertical="center" shrinkToFit="1"/>
      <protection locked="0"/>
    </xf>
    <xf numFmtId="0" fontId="0" fillId="5" borderId="10" xfId="0" applyFill="1" applyBorder="1" applyAlignment="1" applyProtection="1">
      <alignment horizontal="center" vertical="center"/>
      <protection locked="0"/>
    </xf>
    <xf numFmtId="0" fontId="16" fillId="0" borderId="0" xfId="0" applyFont="1" applyFill="1" applyBorder="1" applyAlignment="1">
      <alignment horizontal="left" vertical="top"/>
    </xf>
    <xf numFmtId="0" fontId="17" fillId="8" borderId="0" xfId="0" applyFont="1" applyFill="1" applyBorder="1" applyAlignment="1">
      <alignment horizontal="center" vertical="top" wrapText="1"/>
    </xf>
    <xf numFmtId="164" fontId="18" fillId="0" borderId="0" xfId="0" applyNumberFormat="1" applyFont="1" applyFill="1" applyBorder="1" applyAlignment="1">
      <alignment horizontal="center" vertical="top" shrinkToFit="1"/>
    </xf>
    <xf numFmtId="0" fontId="19" fillId="0" borderId="0" xfId="0" applyFont="1" applyFill="1" applyBorder="1" applyAlignment="1">
      <alignment horizontal="left" vertical="top" wrapText="1" indent="1"/>
    </xf>
    <xf numFmtId="0" fontId="19" fillId="0" borderId="0" xfId="0" applyFont="1" applyFill="1" applyBorder="1" applyAlignment="1">
      <alignment horizontal="center" vertical="top" wrapText="1"/>
    </xf>
    <xf numFmtId="165" fontId="18" fillId="0" borderId="0" xfId="0" applyNumberFormat="1" applyFont="1" applyFill="1" applyBorder="1" applyAlignment="1">
      <alignment horizontal="center" vertical="top" shrinkToFit="1"/>
    </xf>
    <xf numFmtId="49" fontId="4" fillId="0" borderId="0" xfId="0" applyNumberFormat="1" applyFont="1" applyAlignment="1" applyProtection="1">
      <alignment horizontal="center" vertical="center" shrinkToFit="1"/>
      <protection locked="0"/>
    </xf>
    <xf numFmtId="14" fontId="7" fillId="5" borderId="0" xfId="0" applyNumberFormat="1" applyFont="1" applyFill="1"/>
    <xf numFmtId="14" fontId="16" fillId="0" borderId="0" xfId="0" applyNumberFormat="1" applyFont="1" applyFill="1" applyBorder="1" applyAlignment="1">
      <alignment horizontal="left" vertical="top"/>
    </xf>
    <xf numFmtId="0" fontId="0" fillId="6" borderId="0" xfId="0" applyFill="1" applyAlignment="1" applyProtection="1">
      <alignment horizontal="center" vertical="center"/>
      <protection locked="0"/>
    </xf>
    <xf numFmtId="0" fontId="20" fillId="0" borderId="0" xfId="0" applyFont="1"/>
    <xf numFmtId="0" fontId="2" fillId="4" borderId="0" xfId="0" applyFont="1" applyFill="1" applyAlignment="1">
      <alignment horizontal="center" vertical="center" wrapText="1"/>
    </xf>
    <xf numFmtId="0" fontId="0" fillId="5" borderId="0" xfId="0" applyFill="1" applyAlignment="1">
      <alignment horizontal="left" vertical="center"/>
    </xf>
    <xf numFmtId="0" fontId="1" fillId="4" borderId="0" xfId="0" applyFont="1" applyFill="1" applyAlignment="1">
      <alignment horizontal="center" vertical="center"/>
    </xf>
    <xf numFmtId="0" fontId="10" fillId="4" borderId="0" xfId="0" applyFont="1" applyFill="1" applyAlignment="1">
      <alignment horizontal="center" vertical="center" wrapText="1"/>
    </xf>
    <xf numFmtId="0" fontId="3" fillId="5" borderId="0" xfId="0" applyFont="1" applyFill="1" applyAlignment="1">
      <alignment horizontal="left" vertical="center"/>
    </xf>
    <xf numFmtId="0" fontId="2" fillId="3" borderId="4" xfId="0" applyFont="1" applyFill="1" applyBorder="1" applyAlignment="1">
      <alignment horizontal="left" vertical="center"/>
    </xf>
    <xf numFmtId="0" fontId="2" fillId="3" borderId="0" xfId="0" applyFont="1" applyFill="1" applyBorder="1" applyAlignment="1">
      <alignment horizontal="left" vertical="center"/>
    </xf>
    <xf numFmtId="0" fontId="13" fillId="4" borderId="0" xfId="0" applyFont="1" applyFill="1" applyAlignment="1">
      <alignment horizontal="center" vertical="center" wrapText="1"/>
    </xf>
    <xf numFmtId="0" fontId="0" fillId="3" borderId="2" xfId="0" applyFill="1" applyBorder="1" applyAlignment="1">
      <alignment horizontal="left" vertical="center"/>
    </xf>
    <xf numFmtId="0" fontId="0" fillId="3" borderId="3" xfId="0" applyFill="1" applyBorder="1" applyAlignment="1">
      <alignment horizontal="left" vertical="center"/>
    </xf>
    <xf numFmtId="0" fontId="2" fillId="7" borderId="0" xfId="0" applyFont="1" applyFill="1" applyAlignment="1">
      <alignment horizontal="center" vertical="center" wrapText="1"/>
    </xf>
    <xf numFmtId="0" fontId="6" fillId="4" borderId="0" xfId="0" applyFont="1" applyFill="1" applyAlignment="1">
      <alignment horizontal="center" vertical="center" wrapText="1"/>
    </xf>
    <xf numFmtId="14" fontId="0" fillId="5" borderId="6" xfId="0" applyNumberFormat="1" applyFont="1" applyFill="1" applyBorder="1" applyAlignment="1">
      <alignment horizontal="center" vertical="center"/>
    </xf>
    <xf numFmtId="14" fontId="0" fillId="5" borderId="8" xfId="0" applyNumberFormat="1" applyFont="1" applyFill="1" applyBorder="1" applyAlignment="1">
      <alignment horizontal="center" vertical="center"/>
    </xf>
    <xf numFmtId="14" fontId="0" fillId="5" borderId="6" xfId="0" applyNumberFormat="1" applyFill="1" applyBorder="1" applyAlignment="1" applyProtection="1">
      <alignment horizontal="center" vertical="center"/>
      <protection locked="0"/>
    </xf>
    <xf numFmtId="14" fontId="0" fillId="5" borderId="8" xfId="0" applyNumberFormat="1" applyFill="1" applyBorder="1" applyAlignment="1" applyProtection="1">
      <alignment horizontal="center" vertical="center"/>
      <protection locked="0"/>
    </xf>
    <xf numFmtId="0" fontId="0" fillId="5" borderId="1" xfId="0" applyFill="1" applyBorder="1" applyAlignment="1">
      <alignment horizontal="center"/>
    </xf>
    <xf numFmtId="0" fontId="0" fillId="5" borderId="3" xfId="0" applyFill="1" applyBorder="1" applyAlignment="1">
      <alignment horizontal="center"/>
    </xf>
    <xf numFmtId="14" fontId="21" fillId="5" borderId="0" xfId="0" applyNumberFormat="1" applyFont="1" applyFill="1" applyAlignment="1">
      <alignment horizontal="center" vertical="center"/>
    </xf>
    <xf numFmtId="0" fontId="21" fillId="5" borderId="0" xfId="0" applyFont="1" applyFill="1" applyAlignment="1">
      <alignment horizontal="center" vertical="center"/>
    </xf>
    <xf numFmtId="14" fontId="22" fillId="5" borderId="0" xfId="0" applyNumberFormat="1" applyFont="1" applyFill="1" applyAlignment="1">
      <alignment horizontal="left" vertical="center"/>
    </xf>
    <xf numFmtId="0" fontId="0" fillId="4" borderId="0" xfId="0" applyFill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14" fontId="11" fillId="0" borderId="0" xfId="0" applyNumberFormat="1" applyFont="1" applyAlignment="1" applyProtection="1">
      <alignment horizontal="center" vertical="center" shrinkToFit="1"/>
      <protection locked="0"/>
    </xf>
    <xf numFmtId="0" fontId="11" fillId="0" borderId="0" xfId="0" applyNumberFormat="1" applyFont="1" applyAlignment="1" applyProtection="1">
      <alignment horizontal="center" vertical="center" shrinkToFit="1"/>
    </xf>
    <xf numFmtId="0" fontId="0" fillId="9" borderId="0" xfId="0" applyFill="1" applyAlignment="1">
      <alignment horizontal="center" vertical="center"/>
    </xf>
    <xf numFmtId="0" fontId="20" fillId="9" borderId="0" xfId="0" applyFont="1" applyFill="1"/>
  </cellXfs>
  <cellStyles count="1">
    <cellStyle name="Normal" xfId="0" builtinId="0"/>
  </cellStyles>
  <dxfs count="51">
    <dxf>
      <fill>
        <patternFill>
          <bgColor theme="7" tint="0.59996337778862885"/>
        </patternFill>
      </fill>
    </dxf>
    <dxf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b/>
        <i val="0"/>
        <color theme="8"/>
      </font>
      <fill>
        <patternFill patternType="none">
          <bgColor auto="1"/>
        </patternFill>
      </fill>
    </dxf>
    <dxf>
      <font>
        <b/>
        <i val="0"/>
        <color rgb="FF00B050"/>
      </font>
      <fill>
        <patternFill patternType="none">
          <bgColor auto="1"/>
        </patternFill>
      </fill>
    </dxf>
    <dxf>
      <font>
        <b/>
        <i val="0"/>
        <color rgb="FFFF0000"/>
      </font>
    </dxf>
    <dxf>
      <font>
        <b/>
        <i val="0"/>
        <color rgb="FF00B050"/>
      </font>
      <fill>
        <patternFill patternType="none">
          <bgColor auto="1"/>
        </patternFill>
      </fill>
    </dxf>
    <dxf>
      <font>
        <b/>
        <i val="0"/>
        <color rgb="FFFF0000"/>
      </font>
    </dxf>
    <dxf>
      <font>
        <b/>
        <i val="0"/>
        <color rgb="FF00B050"/>
      </font>
      <fill>
        <patternFill patternType="none">
          <bgColor auto="1"/>
        </patternFill>
      </fill>
    </dxf>
    <dxf>
      <font>
        <b/>
        <i val="0"/>
        <color rgb="FFFF0000"/>
      </font>
    </dxf>
    <dxf>
      <font>
        <b/>
        <i val="0"/>
        <color rgb="FF00B050"/>
      </font>
      <fill>
        <patternFill patternType="none">
          <bgColor auto="1"/>
        </patternFill>
      </fill>
    </dxf>
    <dxf>
      <font>
        <b/>
        <i val="0"/>
        <color rgb="FFFF0000"/>
      </font>
    </dxf>
    <dxf>
      <font>
        <b/>
        <i val="0"/>
        <color rgb="FF00B050"/>
      </font>
      <fill>
        <patternFill patternType="none">
          <bgColor auto="1"/>
        </patternFill>
      </fill>
    </dxf>
    <dxf>
      <font>
        <b/>
        <i val="0"/>
        <color rgb="FFFF0000"/>
      </font>
    </dxf>
    <dxf>
      <font>
        <b/>
        <i val="0"/>
        <color rgb="FF00B050"/>
      </font>
      <fill>
        <patternFill patternType="none">
          <bgColor auto="1"/>
        </patternFill>
      </fill>
    </dxf>
    <dxf>
      <font>
        <b/>
        <i val="0"/>
        <color rgb="FFFF0000"/>
      </font>
    </dxf>
    <dxf>
      <font>
        <b/>
        <i val="0"/>
        <color rgb="FF00B050"/>
      </font>
      <fill>
        <patternFill patternType="none">
          <bgColor auto="1"/>
        </patternFill>
      </fill>
    </dxf>
    <dxf>
      <font>
        <b/>
        <i val="0"/>
        <color rgb="FFFF0000"/>
      </font>
    </dxf>
    <dxf>
      <font>
        <b/>
        <i val="0"/>
        <color rgb="FF00B050"/>
      </font>
      <fill>
        <patternFill patternType="none">
          <bgColor auto="1"/>
        </patternFill>
      </fill>
    </dxf>
    <dxf>
      <font>
        <b/>
        <i val="0"/>
        <color rgb="FFFF0000"/>
      </font>
    </dxf>
    <dxf>
      <font>
        <b/>
        <i val="0"/>
        <color rgb="FF00B050"/>
      </font>
      <fill>
        <patternFill patternType="none">
          <bgColor auto="1"/>
        </patternFill>
      </fill>
    </dxf>
    <dxf>
      <font>
        <b/>
        <i val="0"/>
        <color rgb="FFFF0000"/>
      </font>
    </dxf>
    <dxf>
      <font>
        <b/>
        <i val="0"/>
        <color rgb="FF00B050"/>
      </font>
      <fill>
        <patternFill patternType="none">
          <bgColor auto="1"/>
        </patternFill>
      </fill>
    </dxf>
    <dxf>
      <font>
        <b/>
        <i val="0"/>
        <color rgb="FFFF0000"/>
      </font>
    </dxf>
    <dxf>
      <font>
        <b/>
        <i val="0"/>
        <color rgb="FF00B050"/>
      </font>
      <fill>
        <patternFill patternType="none">
          <bgColor auto="1"/>
        </patternFill>
      </fill>
    </dxf>
    <dxf>
      <font>
        <b/>
        <i val="0"/>
        <color rgb="FFFF0000"/>
      </font>
    </dxf>
    <dxf>
      <font>
        <b/>
        <i val="0"/>
        <color rgb="FF00B050"/>
      </font>
      <fill>
        <patternFill patternType="none">
          <bgColor auto="1"/>
        </patternFill>
      </fill>
    </dxf>
    <dxf>
      <font>
        <b/>
        <i val="0"/>
        <color rgb="FFFF0000"/>
      </font>
    </dxf>
    <dxf>
      <font>
        <b/>
        <i val="0"/>
        <color rgb="FF00B050"/>
      </font>
      <fill>
        <patternFill patternType="none">
          <bgColor auto="1"/>
        </patternFill>
      </fill>
    </dxf>
    <dxf>
      <font>
        <b/>
        <i val="0"/>
        <color rgb="FFFF0000"/>
      </font>
    </dxf>
    <dxf>
      <font>
        <b/>
        <i val="0"/>
        <color rgb="FF00B050"/>
      </font>
      <fill>
        <patternFill patternType="none">
          <bgColor auto="1"/>
        </patternFill>
      </fill>
    </dxf>
    <dxf>
      <font>
        <b/>
        <i val="0"/>
        <color rgb="FFFF0000"/>
      </font>
    </dxf>
    <dxf>
      <font>
        <b/>
        <i val="0"/>
        <color rgb="FF00B050"/>
      </font>
      <fill>
        <patternFill patternType="none">
          <bgColor auto="1"/>
        </patternFill>
      </fill>
    </dxf>
    <dxf>
      <font>
        <b/>
        <i val="0"/>
        <color rgb="FFFF0000"/>
      </font>
    </dxf>
    <dxf>
      <fill>
        <patternFill>
          <bgColor theme="0"/>
        </patternFill>
      </fill>
    </dxf>
    <dxf>
      <fill>
        <patternFill>
          <bgColor theme="0" tint="-0.1499679555650502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b/>
        <i val="0"/>
        <color rgb="FF00B050"/>
      </font>
      <fill>
        <patternFill patternType="none">
          <bgColor auto="1"/>
        </patternFill>
      </fill>
    </dxf>
    <dxf>
      <font>
        <b/>
        <i val="0"/>
        <color rgb="FFFF0000"/>
      </font>
    </dxf>
    <dxf>
      <font>
        <b/>
        <i val="0"/>
        <color rgb="FF00B050"/>
      </font>
      <fill>
        <patternFill patternType="none">
          <bgColor auto="1"/>
        </patternFill>
      </fill>
    </dxf>
    <dxf>
      <font>
        <b/>
        <i val="0"/>
        <color rgb="FFFF0000"/>
      </font>
    </dxf>
    <dxf>
      <font>
        <b/>
        <i val="0"/>
        <color rgb="FF00B050"/>
      </font>
      <fill>
        <patternFill patternType="none">
          <bgColor auto="1"/>
        </patternFill>
      </fill>
    </dxf>
    <dxf>
      <font>
        <b/>
        <i val="0"/>
        <color rgb="FFFF0000"/>
      </font>
    </dxf>
    <dxf>
      <fill>
        <patternFill>
          <bgColor rgb="FF92D050"/>
        </patternFill>
      </fill>
    </dxf>
  </dxfs>
  <tableStyles count="0" defaultTableStyle="TableStyleMedium2" defaultPivotStyle="PivotStyleLight16"/>
  <colors>
    <mruColors>
      <color rgb="FFFF1D1D"/>
      <color rgb="FF00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422"/>
  <sheetViews>
    <sheetView showGridLines="0" tabSelected="1" zoomScaleNormal="100" workbookViewId="0">
      <pane ySplit="10" topLeftCell="A32" activePane="bottomLeft" state="frozen"/>
      <selection activeCell="A9" sqref="A9"/>
      <selection pane="bottomLeft" activeCell="U39" sqref="U39:U40"/>
    </sheetView>
  </sheetViews>
  <sheetFormatPr defaultRowHeight="15" x14ac:dyDescent="0.25"/>
  <cols>
    <col min="1" max="1" width="0.42578125" customWidth="1"/>
    <col min="2" max="2" width="1.140625" style="7" customWidth="1"/>
    <col min="3" max="3" width="10.5703125" style="25" customWidth="1"/>
    <col min="4" max="4" width="5.140625" style="68" customWidth="1"/>
    <col min="5" max="5" width="28.140625" style="33" customWidth="1"/>
    <col min="6" max="6" width="10.85546875" style="27" customWidth="1"/>
    <col min="7" max="7" width="10.5703125" style="27" customWidth="1"/>
    <col min="8" max="8" width="8.28515625" style="29" customWidth="1"/>
    <col min="9" max="9" width="9.42578125" style="25" customWidth="1"/>
    <col min="10" max="10" width="10.85546875" style="34" customWidth="1"/>
    <col min="11" max="11" width="8.140625" style="34" customWidth="1"/>
    <col min="12" max="12" width="4" style="34" bestFit="1" customWidth="1"/>
    <col min="13" max="13" width="4.5703125" style="35" bestFit="1" customWidth="1"/>
    <col min="14" max="14" width="7.28515625" style="25" customWidth="1"/>
    <col min="15" max="15" width="4.28515625" style="35" customWidth="1"/>
    <col min="16" max="16" width="6.5703125" style="32" customWidth="1"/>
    <col min="17" max="17" width="10.140625" style="32" customWidth="1"/>
    <col min="18" max="18" width="9.140625" style="23" customWidth="1"/>
    <col min="19" max="19" width="9.7109375" bestFit="1" customWidth="1"/>
    <col min="20" max="20" width="9.140625" style="7"/>
    <col min="21" max="21" width="14.85546875" bestFit="1" customWidth="1"/>
  </cols>
  <sheetData>
    <row r="1" spans="1:21" hidden="1" x14ac:dyDescent="0.25">
      <c r="C1" s="7"/>
      <c r="D1" s="7"/>
      <c r="E1" s="8"/>
      <c r="F1" s="7"/>
      <c r="G1" s="7"/>
      <c r="H1" s="7"/>
      <c r="I1" s="7"/>
      <c r="J1" s="17"/>
      <c r="K1" s="21"/>
      <c r="L1" s="21"/>
      <c r="M1"/>
      <c r="N1" s="7"/>
      <c r="O1"/>
      <c r="P1"/>
      <c r="Q1"/>
      <c r="R1"/>
    </row>
    <row r="2" spans="1:21" ht="15.75" thickBot="1" x14ac:dyDescent="0.3">
      <c r="C2" s="47" t="s">
        <v>63</v>
      </c>
      <c r="D2" s="48" t="s">
        <v>64</v>
      </c>
      <c r="E2" s="55"/>
      <c r="F2" s="49"/>
      <c r="G2" s="49"/>
      <c r="H2" s="49"/>
      <c r="I2" s="49"/>
      <c r="J2" s="49"/>
      <c r="K2" s="51"/>
      <c r="L2" s="51"/>
      <c r="M2" s="52"/>
      <c r="N2" s="49"/>
      <c r="O2" s="52"/>
      <c r="P2" s="52"/>
      <c r="Q2" s="52"/>
      <c r="R2" s="52"/>
    </row>
    <row r="3" spans="1:21" x14ac:dyDescent="0.25">
      <c r="C3" s="77" t="s">
        <v>38</v>
      </c>
      <c r="D3" s="77"/>
      <c r="E3" s="50" t="str">
        <f>IFERROR(VLOOKUP(E2,SERVIDORES.!C1:I10105,7,0),"")</f>
        <v/>
      </c>
      <c r="F3" s="10" t="s">
        <v>37</v>
      </c>
      <c r="G3" s="81" t="str">
        <f>IF(G4="","",VLOOKUP(G4,SERVIDORES.!A1:E10105,3,0))</f>
        <v/>
      </c>
      <c r="H3" s="81"/>
      <c r="I3" s="81"/>
      <c r="J3" s="82"/>
      <c r="K3" s="53" t="s">
        <v>77</v>
      </c>
      <c r="L3" s="54">
        <v>3</v>
      </c>
      <c r="M3" s="89" t="s">
        <v>41</v>
      </c>
      <c r="N3" s="90"/>
      <c r="O3" s="58" t="s">
        <v>107</v>
      </c>
      <c r="P3" s="89" t="s">
        <v>108</v>
      </c>
      <c r="Q3" s="90"/>
      <c r="R3" s="52"/>
    </row>
    <row r="4" spans="1:21" ht="15.75" thickBot="1" x14ac:dyDescent="0.3">
      <c r="C4" s="74" t="s">
        <v>177</v>
      </c>
      <c r="D4" s="74"/>
      <c r="E4" s="71" t="s">
        <v>169</v>
      </c>
      <c r="F4" s="39" t="s">
        <v>38</v>
      </c>
      <c r="G4" s="56"/>
      <c r="H4" s="11"/>
      <c r="I4" s="11" t="s">
        <v>106</v>
      </c>
      <c r="J4" s="57" t="s">
        <v>81</v>
      </c>
      <c r="K4" s="53" t="s">
        <v>78</v>
      </c>
      <c r="L4" s="54">
        <v>4</v>
      </c>
      <c r="M4" s="87">
        <v>45001</v>
      </c>
      <c r="N4" s="88"/>
      <c r="O4" s="61">
        <v>60</v>
      </c>
      <c r="P4" s="85">
        <f>M4+O4-1</f>
        <v>45060</v>
      </c>
      <c r="Q4" s="86"/>
      <c r="R4" s="52"/>
    </row>
    <row r="5" spans="1:21" ht="16.5" thickBot="1" x14ac:dyDescent="0.3">
      <c r="C5" s="91">
        <f>VLOOKUP($E$4,LISTA!E:G,2,0)</f>
        <v>45047</v>
      </c>
      <c r="D5" s="92"/>
      <c r="E5" s="93">
        <f>VLOOKUP($E$4,LISTA!E:G,3,0)</f>
        <v>45077</v>
      </c>
      <c r="F5" s="39" t="s">
        <v>39</v>
      </c>
      <c r="G5" s="56"/>
      <c r="H5" s="11"/>
      <c r="I5" s="59" t="s">
        <v>124</v>
      </c>
      <c r="J5" s="16" t="s">
        <v>77</v>
      </c>
      <c r="K5" s="53"/>
      <c r="L5" s="53"/>
      <c r="M5" s="52"/>
      <c r="N5" s="49"/>
      <c r="O5" s="52"/>
      <c r="P5" s="52"/>
      <c r="Q5" s="52"/>
      <c r="R5" s="52"/>
    </row>
    <row r="6" spans="1:21" x14ac:dyDescent="0.25">
      <c r="C6" s="13" t="s">
        <v>59</v>
      </c>
      <c r="D6" s="36" t="s">
        <v>60</v>
      </c>
      <c r="E6" s="40"/>
      <c r="F6" s="78" t="s">
        <v>61</v>
      </c>
      <c r="G6" s="79"/>
      <c r="H6" s="11" t="str">
        <f>IFERROR(IF(G5="","",IF(G4="","",SUMIFS(H11:H1048576,C11:C1048576,G4,D11:D1048576,G5,I11:I1048576,"INTEGRAL",O11:O1048576,J4,K11:K1048576,J5,B11:B1048576,D7))),"")</f>
        <v/>
      </c>
      <c r="I6" s="11"/>
      <c r="J6" s="16"/>
      <c r="K6" s="53"/>
      <c r="L6" s="53"/>
      <c r="M6" s="52"/>
      <c r="N6" s="49"/>
      <c r="O6" s="52"/>
      <c r="P6" s="52"/>
      <c r="Q6" s="52"/>
      <c r="R6" s="52"/>
    </row>
    <row r="7" spans="1:21" ht="15.75" thickBot="1" x14ac:dyDescent="0.3">
      <c r="C7" s="37">
        <f ca="1">TODAY()</f>
        <v>45058</v>
      </c>
      <c r="D7" s="38" t="s">
        <v>36</v>
      </c>
      <c r="E7" s="41"/>
      <c r="F7" s="15"/>
      <c r="G7" s="12"/>
      <c r="H7" s="12"/>
      <c r="I7" s="12"/>
      <c r="J7" s="14"/>
      <c r="K7" s="53"/>
      <c r="L7" s="53"/>
      <c r="M7" s="52"/>
      <c r="N7" s="49"/>
      <c r="O7" s="52"/>
      <c r="P7" s="52"/>
      <c r="Q7" s="52"/>
      <c r="R7" s="52"/>
    </row>
    <row r="8" spans="1:21" s="24" customFormat="1" x14ac:dyDescent="0.25">
      <c r="A8" s="42"/>
      <c r="B8" s="43"/>
      <c r="C8" s="44"/>
      <c r="D8" s="45"/>
      <c r="E8" s="41"/>
      <c r="F8" s="45"/>
      <c r="G8" s="45"/>
      <c r="H8" s="45"/>
      <c r="I8" s="45"/>
      <c r="J8" s="45"/>
      <c r="K8" s="46"/>
      <c r="L8" s="46"/>
      <c r="M8" s="42"/>
      <c r="N8" s="43"/>
      <c r="O8" s="42"/>
      <c r="P8" s="69"/>
      <c r="Q8" s="42"/>
      <c r="R8" s="42"/>
      <c r="T8" s="95"/>
    </row>
    <row r="9" spans="1:21" x14ac:dyDescent="0.25">
      <c r="A9" s="76"/>
      <c r="B9" s="75" t="s">
        <v>40</v>
      </c>
      <c r="C9" s="73" t="s">
        <v>38</v>
      </c>
      <c r="D9" s="73" t="s">
        <v>39</v>
      </c>
      <c r="E9" s="73" t="s">
        <v>37</v>
      </c>
      <c r="F9" s="73" t="s">
        <v>41</v>
      </c>
      <c r="G9" s="83" t="s">
        <v>66</v>
      </c>
      <c r="H9" s="84" t="s">
        <v>42</v>
      </c>
      <c r="I9" s="73" t="s">
        <v>96</v>
      </c>
      <c r="J9" s="73" t="s">
        <v>97</v>
      </c>
      <c r="K9" s="73" t="s">
        <v>79</v>
      </c>
      <c r="L9" s="73" t="s">
        <v>102</v>
      </c>
      <c r="M9" s="73" t="s">
        <v>101</v>
      </c>
      <c r="N9" s="73" t="s">
        <v>88</v>
      </c>
      <c r="O9" s="73" t="s">
        <v>103</v>
      </c>
      <c r="P9" s="73" t="s">
        <v>99</v>
      </c>
      <c r="Q9" s="80" t="s">
        <v>100</v>
      </c>
      <c r="R9" s="73" t="s">
        <v>72</v>
      </c>
      <c r="S9" s="73" t="s">
        <v>1</v>
      </c>
      <c r="T9" s="94" t="s">
        <v>215</v>
      </c>
    </row>
    <row r="10" spans="1:21" ht="15" customHeight="1" x14ac:dyDescent="0.25">
      <c r="A10" s="76"/>
      <c r="B10" s="75"/>
      <c r="C10" s="73"/>
      <c r="D10" s="73" t="s">
        <v>82</v>
      </c>
      <c r="E10" s="73" t="s">
        <v>37</v>
      </c>
      <c r="F10" s="73" t="s">
        <v>41</v>
      </c>
      <c r="G10" s="83" t="s">
        <v>66</v>
      </c>
      <c r="H10" s="84" t="s">
        <v>83</v>
      </c>
      <c r="I10" s="73" t="s">
        <v>71</v>
      </c>
      <c r="J10" s="73" t="s">
        <v>84</v>
      </c>
      <c r="K10" s="73" t="s">
        <v>79</v>
      </c>
      <c r="L10" s="73" t="s">
        <v>80</v>
      </c>
      <c r="M10" s="73"/>
      <c r="N10" s="73" t="s">
        <v>88</v>
      </c>
      <c r="O10" s="73"/>
      <c r="P10" s="73"/>
      <c r="Q10" s="80" t="s">
        <v>95</v>
      </c>
      <c r="R10" s="73" t="s">
        <v>72</v>
      </c>
      <c r="S10" s="73"/>
      <c r="T10" s="94"/>
      <c r="U10" t="s">
        <v>214</v>
      </c>
    </row>
    <row r="11" spans="1:21" ht="15" customHeight="1" x14ac:dyDescent="0.25">
      <c r="B11" s="7">
        <f ca="1">IF($F11="","",$C$7-$F11+1)</f>
        <v>9</v>
      </c>
      <c r="C11" s="25">
        <v>389651</v>
      </c>
      <c r="D11" s="68" t="s">
        <v>45</v>
      </c>
      <c r="E11" s="26" t="str">
        <f>IFERROR(VLOOKUP(C11,SERVIDORES.!A:K,3,0),"")</f>
        <v>SANDRA</v>
      </c>
      <c r="F11" s="27">
        <v>45050</v>
      </c>
      <c r="G11" s="28">
        <v>45050</v>
      </c>
      <c r="H11" s="29" t="str">
        <f t="shared" ref="H11:H51" si="0">IF(G11="","",IF(F11="","",IF(AND(P11&lt;36,I11&lt;&gt;"HS"),G11-F11+1,IF(I11="INTEGRAL",G11-F11+1,IF(I11="FÉRIAS",G11-F11+1,"-")))))</f>
        <v>-</v>
      </c>
      <c r="I11" s="27" t="s">
        <v>74</v>
      </c>
      <c r="J11" s="30" t="str">
        <f>IFERROR(IF(F11="","",F11+H11),"-")</f>
        <v>-</v>
      </c>
      <c r="K11" s="34" t="s">
        <v>77</v>
      </c>
      <c r="L11" s="31" t="s">
        <v>75</v>
      </c>
      <c r="M11" s="31" t="s">
        <v>75</v>
      </c>
      <c r="N11" s="25" t="s">
        <v>90</v>
      </c>
      <c r="O11" s="31" t="s">
        <v>81</v>
      </c>
      <c r="P11" s="32">
        <f>IFERROR(VLOOKUP(C11,SERVIDORES.!$A$1:$K$10105,10,0),"")</f>
        <v>40</v>
      </c>
      <c r="Q11" s="32" t="str">
        <f>IFERROR(VLOOKUP(C11,SERVIDORES.!$A$1:$K$10105,11,0),"")</f>
        <v>CONCURSO</v>
      </c>
      <c r="R11" s="22" t="str">
        <f t="shared" ref="R11:R52" si="1">IF(G11="","",IF(F11="","",IF(I11="FÉRIAS","OK",IF(AND(F11&lt;&gt;G11,I11&lt;&gt;"INTEGRAL"),"ERRO","OK"))))</f>
        <v>OK</v>
      </c>
      <c r="S11" s="22" t="str">
        <f>IF($C11="","",CONCATENATE($C11,"/",$D11))</f>
        <v>389651/02</v>
      </c>
      <c r="T11" s="7" t="str">
        <f>IF(AND($F11&gt;=$C$5,$G11&lt;=$E$5),"VERDADEIRO","FALSO")</f>
        <v>VERDADEIRO</v>
      </c>
      <c r="U11" s="7" t="s">
        <v>216</v>
      </c>
    </row>
    <row r="12" spans="1:21" x14ac:dyDescent="0.25">
      <c r="B12" s="7">
        <f ca="1">IF($F12="","",$C$7-$F12+1)</f>
        <v>5</v>
      </c>
      <c r="C12" s="25">
        <v>418481</v>
      </c>
      <c r="D12" s="68" t="s">
        <v>43</v>
      </c>
      <c r="E12" s="26" t="str">
        <f>IFERROR(VLOOKUP(C12,SERVIDORES.!A:K,3,0),"")</f>
        <v>PAULO</v>
      </c>
      <c r="F12" s="27">
        <v>45054</v>
      </c>
      <c r="G12" s="28">
        <v>45069</v>
      </c>
      <c r="H12" s="29">
        <f t="shared" si="0"/>
        <v>16</v>
      </c>
      <c r="I12" s="27" t="s">
        <v>76</v>
      </c>
      <c r="J12" s="30">
        <f t="shared" ref="J12:J17" si="2">IFERROR(IF(F12="","",F12+H12),"-")</f>
        <v>45070</v>
      </c>
      <c r="K12" s="34" t="s">
        <v>86</v>
      </c>
      <c r="L12" s="31" t="s">
        <v>81</v>
      </c>
      <c r="M12" s="31" t="s">
        <v>75</v>
      </c>
      <c r="N12" s="25" t="s">
        <v>98</v>
      </c>
      <c r="O12" s="31" t="s">
        <v>75</v>
      </c>
      <c r="P12" s="32">
        <f>IFERROR(VLOOKUP(C12,SERVIDORES.!$A$1:$K$10105,10,0),"")</f>
        <v>40</v>
      </c>
      <c r="Q12" s="32" t="str">
        <f>IFERROR(VLOOKUP(C12,SERVIDORES.!$A$1:$K$10105,11,0),"")</f>
        <v>CONCURSO</v>
      </c>
      <c r="R12" s="22" t="str">
        <f t="shared" si="1"/>
        <v>OK</v>
      </c>
      <c r="S12" s="22" t="str">
        <f t="shared" ref="S12:S75" si="3">IF($C12="","",CONCATENATE($C12,"/",$D12))</f>
        <v>418481/01</v>
      </c>
      <c r="T12" s="7" t="str">
        <f t="shared" ref="T12:T56" si="4">IF(AND($F12&gt;=$C$5,$G12&lt;=$E$5),"VERDADEIRO","FALSO")</f>
        <v>VERDADEIRO</v>
      </c>
      <c r="U12" s="7" t="s">
        <v>216</v>
      </c>
    </row>
    <row r="13" spans="1:21" x14ac:dyDescent="0.25">
      <c r="B13" s="7">
        <f t="shared" ref="B13:B73" ca="1" si="5">IF($F13="","",$C$7-$F13+1)</f>
        <v>7</v>
      </c>
      <c r="C13" s="25">
        <v>378864</v>
      </c>
      <c r="D13" s="68" t="s">
        <v>43</v>
      </c>
      <c r="E13" s="26" t="str">
        <f>IFERROR(VLOOKUP(C13,SERVIDORES.!A:K,3,0),"")</f>
        <v>KAIKE</v>
      </c>
      <c r="F13" s="27">
        <v>45052</v>
      </c>
      <c r="G13" s="28">
        <v>45058</v>
      </c>
      <c r="H13" s="29">
        <f t="shared" si="0"/>
        <v>7</v>
      </c>
      <c r="I13" s="27" t="s">
        <v>76</v>
      </c>
      <c r="J13" s="30">
        <f t="shared" si="2"/>
        <v>45059</v>
      </c>
      <c r="K13" s="34" t="s">
        <v>78</v>
      </c>
      <c r="L13" s="31" t="s">
        <v>81</v>
      </c>
      <c r="M13" s="31" t="s">
        <v>75</v>
      </c>
      <c r="N13" s="25" t="s">
        <v>85</v>
      </c>
      <c r="O13" s="31" t="s">
        <v>75</v>
      </c>
      <c r="P13" s="32">
        <f>IFERROR(VLOOKUP(C13,SERVIDORES.!$A$1:$K$10105,10,0),"")</f>
        <v>40</v>
      </c>
      <c r="Q13" s="32" t="str">
        <f>IFERROR(VLOOKUP(C13,SERVIDORES.!$A$1:$K$10105,11,0),"")</f>
        <v>CONCURSO</v>
      </c>
      <c r="R13" s="22" t="str">
        <f t="shared" si="1"/>
        <v>OK</v>
      </c>
      <c r="S13" s="22" t="str">
        <f t="shared" si="3"/>
        <v>378864/01</v>
      </c>
      <c r="T13" s="7" t="str">
        <f t="shared" si="4"/>
        <v>VERDADEIRO</v>
      </c>
      <c r="U13" s="7" t="s">
        <v>216</v>
      </c>
    </row>
    <row r="14" spans="1:21" x14ac:dyDescent="0.25">
      <c r="B14" s="7">
        <f t="shared" ca="1" si="5"/>
        <v>9</v>
      </c>
      <c r="C14" s="25">
        <v>420872</v>
      </c>
      <c r="D14" s="68" t="s">
        <v>49</v>
      </c>
      <c r="E14" s="26" t="str">
        <f>IFERROR(VLOOKUP(C14,SERVIDORES.!A:K,3,0),"")</f>
        <v>FELIPA</v>
      </c>
      <c r="F14" s="27">
        <v>45050</v>
      </c>
      <c r="G14" s="28">
        <v>45051</v>
      </c>
      <c r="H14" s="29">
        <f t="shared" si="0"/>
        <v>2</v>
      </c>
      <c r="I14" s="27" t="s">
        <v>76</v>
      </c>
      <c r="J14" s="30">
        <f t="shared" si="2"/>
        <v>45052</v>
      </c>
      <c r="K14" s="34" t="s">
        <v>77</v>
      </c>
      <c r="L14" s="31" t="s">
        <v>81</v>
      </c>
      <c r="M14" s="31" t="s">
        <v>75</v>
      </c>
      <c r="N14" s="25" t="s">
        <v>87</v>
      </c>
      <c r="O14" s="31" t="s">
        <v>81</v>
      </c>
      <c r="P14" s="32">
        <f>IFERROR(VLOOKUP(C14,SERVIDORES.!$A$1:$K$10105,10,0),"")</f>
        <v>24</v>
      </c>
      <c r="Q14" s="32" t="str">
        <f>IFERROR(VLOOKUP(C14,SERVIDORES.!$A$1:$K$10105,11,0),"")</f>
        <v>CONVOCAÇÃO</v>
      </c>
      <c r="R14" s="22" t="str">
        <f t="shared" si="1"/>
        <v>OK</v>
      </c>
      <c r="S14" s="22" t="str">
        <f t="shared" si="3"/>
        <v>420872/03</v>
      </c>
      <c r="T14" s="7" t="str">
        <f t="shared" si="4"/>
        <v>VERDADEIRO</v>
      </c>
      <c r="U14" s="7" t="s">
        <v>216</v>
      </c>
    </row>
    <row r="15" spans="1:21" x14ac:dyDescent="0.25">
      <c r="B15" s="7">
        <f t="shared" ca="1" si="5"/>
        <v>5</v>
      </c>
      <c r="C15" s="25">
        <v>387538</v>
      </c>
      <c r="D15" s="68" t="s">
        <v>47</v>
      </c>
      <c r="E15" s="26" t="str">
        <f>IFERROR(VLOOKUP(C15,SERVIDORES.!A:K,3,0),"")</f>
        <v>KARINA</v>
      </c>
      <c r="F15" s="27">
        <v>45054</v>
      </c>
      <c r="G15" s="28">
        <v>45054</v>
      </c>
      <c r="H15" s="29">
        <f t="shared" si="0"/>
        <v>1</v>
      </c>
      <c r="I15" s="27" t="s">
        <v>76</v>
      </c>
      <c r="J15" s="30">
        <f t="shared" si="2"/>
        <v>45055</v>
      </c>
      <c r="K15" s="34" t="s">
        <v>77</v>
      </c>
      <c r="L15" s="31" t="s">
        <v>75</v>
      </c>
      <c r="M15" s="31" t="s">
        <v>75</v>
      </c>
      <c r="N15" s="25" t="s">
        <v>89</v>
      </c>
      <c r="O15" s="31" t="s">
        <v>81</v>
      </c>
      <c r="P15" s="32">
        <f>IFERROR(VLOOKUP(C15,SERVIDORES.!$A$1:$K$10105,10,0),"")</f>
        <v>12</v>
      </c>
      <c r="Q15" s="32" t="str">
        <f>IFERROR(VLOOKUP(C15,SERVIDORES.!$A$1:$K$10105,11,0),"")</f>
        <v>CONCURSO</v>
      </c>
      <c r="R15" s="22" t="str">
        <f t="shared" si="1"/>
        <v>OK</v>
      </c>
      <c r="S15" s="22" t="str">
        <f t="shared" si="3"/>
        <v>387538/06</v>
      </c>
      <c r="T15" s="7" t="str">
        <f t="shared" si="4"/>
        <v>VERDADEIRO</v>
      </c>
      <c r="U15" s="7" t="s">
        <v>216</v>
      </c>
    </row>
    <row r="16" spans="1:21" x14ac:dyDescent="0.25">
      <c r="B16" s="7">
        <f t="shared" ca="1" si="5"/>
        <v>-3</v>
      </c>
      <c r="C16" s="25">
        <v>418460</v>
      </c>
      <c r="D16" s="68" t="s">
        <v>164</v>
      </c>
      <c r="E16" s="26" t="str">
        <f>IFERROR(VLOOKUP(C16,SERVIDORES.!A:K,3,0),"")</f>
        <v>LUIS</v>
      </c>
      <c r="F16" s="27">
        <v>45062</v>
      </c>
      <c r="G16" s="28">
        <v>45076</v>
      </c>
      <c r="H16" s="29">
        <f t="shared" si="0"/>
        <v>15</v>
      </c>
      <c r="I16" s="27" t="s">
        <v>104</v>
      </c>
      <c r="J16" s="30">
        <f t="shared" si="2"/>
        <v>45077</v>
      </c>
      <c r="K16" s="34" t="s">
        <v>105</v>
      </c>
      <c r="L16" s="31" t="s">
        <v>81</v>
      </c>
      <c r="M16" s="31" t="s">
        <v>81</v>
      </c>
      <c r="N16" s="25" t="s">
        <v>65</v>
      </c>
      <c r="O16" s="31" t="s">
        <v>81</v>
      </c>
      <c r="P16" s="32">
        <f>IFERROR(VLOOKUP(C16,SERVIDORES.!$A$1:$K$10105,10,0),"")</f>
        <v>40</v>
      </c>
      <c r="Q16" s="32" t="str">
        <f>IFERROR(VLOOKUP(C16,SERVIDORES.!$A$1:$K$10105,11,0),"")</f>
        <v>CONCURSO</v>
      </c>
      <c r="R16" s="22" t="str">
        <f t="shared" si="1"/>
        <v>OK</v>
      </c>
      <c r="S16" s="22" t="str">
        <f t="shared" si="3"/>
        <v>418460/1</v>
      </c>
      <c r="T16" s="7" t="str">
        <f t="shared" si="4"/>
        <v>VERDADEIRO</v>
      </c>
      <c r="U16" s="7" t="s">
        <v>216</v>
      </c>
    </row>
    <row r="17" spans="2:21" x14ac:dyDescent="0.25">
      <c r="B17" s="7">
        <f t="shared" ca="1" si="5"/>
        <v>-54</v>
      </c>
      <c r="C17" s="25">
        <v>402913</v>
      </c>
      <c r="D17" s="68" t="s">
        <v>48</v>
      </c>
      <c r="E17" s="26" t="str">
        <f>IFERROR(VLOOKUP(C17,SERVIDORES.!A:K,3,0),"")</f>
        <v>CINTIA</v>
      </c>
      <c r="F17" s="27">
        <v>45113</v>
      </c>
      <c r="G17" s="28">
        <v>45142</v>
      </c>
      <c r="H17" s="29">
        <f t="shared" si="0"/>
        <v>30</v>
      </c>
      <c r="I17" s="27" t="s">
        <v>104</v>
      </c>
      <c r="J17" s="30">
        <f t="shared" si="2"/>
        <v>45143</v>
      </c>
      <c r="K17" s="34" t="s">
        <v>105</v>
      </c>
      <c r="L17" s="31" t="s">
        <v>81</v>
      </c>
      <c r="M17" s="31" t="s">
        <v>81</v>
      </c>
      <c r="N17" s="25" t="s">
        <v>65</v>
      </c>
      <c r="O17" s="31" t="s">
        <v>81</v>
      </c>
      <c r="P17" s="32">
        <f>IFERROR(VLOOKUP(C17,SERVIDORES.!$A$1:$K$10105,10,0),"")</f>
        <v>24</v>
      </c>
      <c r="Q17" s="32" t="str">
        <f>IFERROR(VLOOKUP(C17,SERVIDORES.!$A$1:$K$10105,11,0),"")</f>
        <v>CONCURSO</v>
      </c>
      <c r="R17" s="22" t="str">
        <f t="shared" si="1"/>
        <v>OK</v>
      </c>
      <c r="S17" s="22" t="str">
        <f t="shared" si="3"/>
        <v>402913/15</v>
      </c>
      <c r="T17" s="7" t="str">
        <f t="shared" si="4"/>
        <v>FALSO</v>
      </c>
      <c r="U17" s="7" t="s">
        <v>217</v>
      </c>
    </row>
    <row r="18" spans="2:21" x14ac:dyDescent="0.25">
      <c r="B18" s="7">
        <f t="shared" ca="1" si="5"/>
        <v>-51</v>
      </c>
      <c r="C18" s="25">
        <v>413724</v>
      </c>
      <c r="D18" s="68" t="s">
        <v>51</v>
      </c>
      <c r="E18" s="26" t="str">
        <f>IFERROR(VLOOKUP(C18,SERVIDORES.!A:K,3,0),"")</f>
        <v>RITA</v>
      </c>
      <c r="F18" s="27">
        <v>45110</v>
      </c>
      <c r="G18" s="28">
        <v>45124</v>
      </c>
      <c r="H18" s="29">
        <f t="shared" si="0"/>
        <v>15</v>
      </c>
      <c r="I18" s="27" t="s">
        <v>104</v>
      </c>
      <c r="J18" s="30">
        <f>IFERROR(IF(F18="","",F18+H18),"-")</f>
        <v>45125</v>
      </c>
      <c r="K18" s="34" t="s">
        <v>105</v>
      </c>
      <c r="L18" s="31" t="s">
        <v>81</v>
      </c>
      <c r="M18" s="31" t="s">
        <v>81</v>
      </c>
      <c r="N18" s="25" t="s">
        <v>65</v>
      </c>
      <c r="O18" s="31" t="s">
        <v>81</v>
      </c>
      <c r="P18" s="32">
        <f>IFERROR(VLOOKUP(C18,SERVIDORES.!$A$1:$K$10105,10,0),"")</f>
        <v>24</v>
      </c>
      <c r="Q18" s="32" t="str">
        <f>IFERROR(VLOOKUP(C18,SERVIDORES.!$A$1:$K$10105,11,0),"")</f>
        <v>CONCURSO</v>
      </c>
      <c r="R18" s="22" t="str">
        <f t="shared" si="1"/>
        <v>OK</v>
      </c>
      <c r="S18" s="22" t="str">
        <f t="shared" si="3"/>
        <v>413724/13</v>
      </c>
      <c r="T18" s="7" t="str">
        <f t="shared" si="4"/>
        <v>FALSO</v>
      </c>
      <c r="U18" s="7" t="s">
        <v>217</v>
      </c>
    </row>
    <row r="19" spans="2:21" x14ac:dyDescent="0.25">
      <c r="B19" s="7">
        <f t="shared" ca="1" si="5"/>
        <v>-234</v>
      </c>
      <c r="C19" s="25">
        <v>413724</v>
      </c>
      <c r="D19" s="68" t="s">
        <v>51</v>
      </c>
      <c r="E19" s="26" t="str">
        <f>IFERROR(VLOOKUP(C19,SERVIDORES.!A:K,3,0),"")</f>
        <v>RITA</v>
      </c>
      <c r="F19" s="27">
        <v>45293</v>
      </c>
      <c r="G19" s="28">
        <v>45307</v>
      </c>
      <c r="H19" s="29">
        <f t="shared" si="0"/>
        <v>15</v>
      </c>
      <c r="I19" s="27" t="s">
        <v>104</v>
      </c>
      <c r="J19" s="30">
        <f>IFERROR(IF(F19="","",F19+H19),"-")</f>
        <v>45308</v>
      </c>
      <c r="K19" s="34" t="s">
        <v>105</v>
      </c>
      <c r="L19" s="31" t="s">
        <v>81</v>
      </c>
      <c r="M19" s="31" t="s">
        <v>81</v>
      </c>
      <c r="N19" s="25" t="s">
        <v>65</v>
      </c>
      <c r="O19" s="31" t="s">
        <v>81</v>
      </c>
      <c r="P19" s="32">
        <f>IFERROR(VLOOKUP(C19,SERVIDORES.!$A$1:$K$10105,10,0),"")</f>
        <v>24</v>
      </c>
      <c r="Q19" s="32" t="str">
        <f>IFERROR(VLOOKUP(C19,SERVIDORES.!$A$1:$K$10105,11,0),"")</f>
        <v>CONCURSO</v>
      </c>
      <c r="R19" s="22" t="str">
        <f t="shared" si="1"/>
        <v>OK</v>
      </c>
      <c r="S19" s="22" t="str">
        <f t="shared" si="3"/>
        <v>413724/13</v>
      </c>
      <c r="T19" s="7" t="str">
        <f t="shared" si="4"/>
        <v>FALSO</v>
      </c>
      <c r="U19" s="7" t="s">
        <v>217</v>
      </c>
    </row>
    <row r="20" spans="2:21" x14ac:dyDescent="0.25">
      <c r="B20" s="7">
        <f t="shared" ca="1" si="5"/>
        <v>-51</v>
      </c>
      <c r="C20" s="25">
        <v>392837</v>
      </c>
      <c r="D20" s="68" t="s">
        <v>43</v>
      </c>
      <c r="E20" s="26" t="str">
        <f>IFERROR(VLOOKUP(C20,SERVIDORES.!A:K,3,0),"")</f>
        <v>MONICA</v>
      </c>
      <c r="F20" s="27">
        <v>45110</v>
      </c>
      <c r="G20" s="28">
        <v>45124</v>
      </c>
      <c r="H20" s="29">
        <f t="shared" si="0"/>
        <v>15</v>
      </c>
      <c r="I20" s="27" t="s">
        <v>104</v>
      </c>
      <c r="J20" s="30">
        <f t="shared" ref="J20:J83" si="6">IFERROR(IF(F20="","",F20+H20),"-")</f>
        <v>45125</v>
      </c>
      <c r="K20" s="34" t="s">
        <v>105</v>
      </c>
      <c r="L20" s="31" t="s">
        <v>81</v>
      </c>
      <c r="M20" s="31" t="s">
        <v>81</v>
      </c>
      <c r="N20" s="25" t="s">
        <v>65</v>
      </c>
      <c r="O20" s="31" t="s">
        <v>81</v>
      </c>
      <c r="P20" s="32">
        <f>IFERROR(VLOOKUP(C20,SERVIDORES.!$A$1:$K$10105,10,0),"")</f>
        <v>40</v>
      </c>
      <c r="Q20" s="32" t="str">
        <f>IFERROR(VLOOKUP(C20,SERVIDORES.!$A$1:$K$10105,11,0),"")</f>
        <v>CONCURSO</v>
      </c>
      <c r="R20" s="22" t="str">
        <f t="shared" si="1"/>
        <v>OK</v>
      </c>
      <c r="S20" s="22" t="str">
        <f t="shared" si="3"/>
        <v>392837/01</v>
      </c>
      <c r="T20" s="7" t="str">
        <f t="shared" si="4"/>
        <v>FALSO</v>
      </c>
      <c r="U20" s="7" t="s">
        <v>217</v>
      </c>
    </row>
    <row r="21" spans="2:21" x14ac:dyDescent="0.25">
      <c r="B21" s="7">
        <f t="shared" ca="1" si="5"/>
        <v>-234</v>
      </c>
      <c r="C21" s="25">
        <v>392837</v>
      </c>
      <c r="D21" s="68" t="s">
        <v>43</v>
      </c>
      <c r="E21" s="26" t="str">
        <f>IFERROR(VLOOKUP(C21,SERVIDORES.!A:K,3,0),"")</f>
        <v>MONICA</v>
      </c>
      <c r="F21" s="27">
        <v>45293</v>
      </c>
      <c r="G21" s="28">
        <v>45307</v>
      </c>
      <c r="H21" s="29">
        <f t="shared" si="0"/>
        <v>15</v>
      </c>
      <c r="I21" s="27" t="s">
        <v>104</v>
      </c>
      <c r="J21" s="30">
        <f t="shared" si="6"/>
        <v>45308</v>
      </c>
      <c r="K21" s="34" t="s">
        <v>105</v>
      </c>
      <c r="L21" s="31" t="s">
        <v>81</v>
      </c>
      <c r="M21" s="31" t="s">
        <v>81</v>
      </c>
      <c r="N21" s="25" t="s">
        <v>65</v>
      </c>
      <c r="O21" s="31" t="s">
        <v>81</v>
      </c>
      <c r="P21" s="32">
        <f>IFERROR(VLOOKUP(C21,SERVIDORES.!$A$1:$K$10105,10,0),"")</f>
        <v>40</v>
      </c>
      <c r="Q21" s="32" t="str">
        <f>IFERROR(VLOOKUP(C21,SERVIDORES.!$A$1:$K$10105,11,0),"")</f>
        <v>CONCURSO</v>
      </c>
      <c r="R21" s="22" t="str">
        <f t="shared" si="1"/>
        <v>OK</v>
      </c>
      <c r="S21" s="22" t="str">
        <f t="shared" si="3"/>
        <v>392837/01</v>
      </c>
      <c r="T21" s="7" t="str">
        <f t="shared" si="4"/>
        <v>FALSO</v>
      </c>
      <c r="U21" s="7" t="s">
        <v>217</v>
      </c>
    </row>
    <row r="22" spans="2:21" x14ac:dyDescent="0.25">
      <c r="B22" s="7">
        <f t="shared" ca="1" si="5"/>
        <v>-51</v>
      </c>
      <c r="C22" s="25">
        <v>387538</v>
      </c>
      <c r="D22" s="68" t="s">
        <v>47</v>
      </c>
      <c r="E22" s="26" t="str">
        <f>IFERROR(VLOOKUP(C22,SERVIDORES.!A:K,3,0),"")</f>
        <v>KARINA</v>
      </c>
      <c r="F22" s="27">
        <v>45110</v>
      </c>
      <c r="G22" s="28">
        <v>45124</v>
      </c>
      <c r="H22" s="29">
        <f t="shared" si="0"/>
        <v>15</v>
      </c>
      <c r="I22" s="27" t="s">
        <v>104</v>
      </c>
      <c r="J22" s="30">
        <f t="shared" si="6"/>
        <v>45125</v>
      </c>
      <c r="K22" s="34" t="s">
        <v>105</v>
      </c>
      <c r="L22" s="31" t="s">
        <v>81</v>
      </c>
      <c r="M22" s="31" t="s">
        <v>81</v>
      </c>
      <c r="N22" s="25" t="s">
        <v>65</v>
      </c>
      <c r="O22" s="31" t="s">
        <v>81</v>
      </c>
      <c r="P22" s="32">
        <f>IFERROR(VLOOKUP(C22,SERVIDORES.!$A$1:$K$10105,10,0),"")</f>
        <v>12</v>
      </c>
      <c r="Q22" s="32" t="str">
        <f>IFERROR(VLOOKUP(C22,SERVIDORES.!$A$1:$K$10105,11,0),"")</f>
        <v>CONCURSO</v>
      </c>
      <c r="R22" s="22" t="str">
        <f t="shared" si="1"/>
        <v>OK</v>
      </c>
      <c r="S22" s="22" t="str">
        <f t="shared" si="3"/>
        <v>387538/06</v>
      </c>
      <c r="T22" s="7" t="str">
        <f t="shared" si="4"/>
        <v>FALSO</v>
      </c>
      <c r="U22" s="7" t="s">
        <v>217</v>
      </c>
    </row>
    <row r="23" spans="2:21" x14ac:dyDescent="0.25">
      <c r="B23" s="7">
        <f t="shared" ca="1" si="5"/>
        <v>-202</v>
      </c>
      <c r="C23" s="25">
        <v>387538</v>
      </c>
      <c r="D23" s="68" t="s">
        <v>47</v>
      </c>
      <c r="E23" s="26" t="str">
        <f>IFERROR(VLOOKUP(C23,SERVIDORES.!A:K,3,0),"")</f>
        <v>KARINA</v>
      </c>
      <c r="F23" s="27">
        <v>45261</v>
      </c>
      <c r="G23" s="28">
        <v>45275</v>
      </c>
      <c r="H23" s="29">
        <f t="shared" si="0"/>
        <v>15</v>
      </c>
      <c r="I23" s="27" t="s">
        <v>104</v>
      </c>
      <c r="J23" s="30">
        <f t="shared" si="6"/>
        <v>45276</v>
      </c>
      <c r="K23" s="34" t="s">
        <v>105</v>
      </c>
      <c r="L23" s="31" t="s">
        <v>81</v>
      </c>
      <c r="M23" s="31" t="s">
        <v>81</v>
      </c>
      <c r="N23" s="25" t="s">
        <v>65</v>
      </c>
      <c r="O23" s="31" t="s">
        <v>81</v>
      </c>
      <c r="P23" s="32">
        <f>IFERROR(VLOOKUP(C23,SERVIDORES.!$A$1:$K$10105,10,0),"")</f>
        <v>12</v>
      </c>
      <c r="Q23" s="32" t="str">
        <f>IFERROR(VLOOKUP(C23,SERVIDORES.!$A$1:$K$10105,11,0),"")</f>
        <v>CONCURSO</v>
      </c>
      <c r="R23" s="22" t="str">
        <f t="shared" si="1"/>
        <v>OK</v>
      </c>
      <c r="S23" s="22" t="str">
        <f t="shared" si="3"/>
        <v>387538/06</v>
      </c>
      <c r="T23" s="7" t="str">
        <f t="shared" si="4"/>
        <v>FALSO</v>
      </c>
      <c r="U23" s="7" t="s">
        <v>217</v>
      </c>
    </row>
    <row r="24" spans="2:21" x14ac:dyDescent="0.25">
      <c r="B24" s="7">
        <f t="shared" ca="1" si="5"/>
        <v>-65</v>
      </c>
      <c r="C24" s="25">
        <v>165220</v>
      </c>
      <c r="D24" s="68" t="s">
        <v>45</v>
      </c>
      <c r="E24" s="26" t="str">
        <f>IFERROR(VLOOKUP(C24,SERVIDORES.!A:K,3,0),"")</f>
        <v>KAKA</v>
      </c>
      <c r="F24" s="27">
        <v>45124</v>
      </c>
      <c r="G24" s="28">
        <v>45138</v>
      </c>
      <c r="H24" s="29">
        <f t="shared" si="0"/>
        <v>15</v>
      </c>
      <c r="I24" s="27" t="s">
        <v>104</v>
      </c>
      <c r="J24" s="30">
        <f t="shared" si="6"/>
        <v>45139</v>
      </c>
      <c r="K24" s="34" t="s">
        <v>105</v>
      </c>
      <c r="L24" s="31" t="s">
        <v>81</v>
      </c>
      <c r="M24" s="31" t="s">
        <v>81</v>
      </c>
      <c r="N24" s="25" t="s">
        <v>65</v>
      </c>
      <c r="O24" s="31" t="s">
        <v>81</v>
      </c>
      <c r="P24" s="32">
        <f>IFERROR(VLOOKUP(C24,SERVIDORES.!$A$1:$K$10105,10,0),"")</f>
        <v>20</v>
      </c>
      <c r="Q24" s="32" t="str">
        <f>IFERROR(VLOOKUP(C24,SERVIDORES.!$A$1:$K$10105,11,0),"")</f>
        <v>CONCURSO</v>
      </c>
      <c r="R24" s="22" t="str">
        <f t="shared" si="1"/>
        <v>OK</v>
      </c>
      <c r="S24" s="22" t="str">
        <f t="shared" si="3"/>
        <v>165220/02</v>
      </c>
      <c r="T24" s="7" t="str">
        <f t="shared" si="4"/>
        <v>FALSO</v>
      </c>
      <c r="U24" s="7" t="s">
        <v>217</v>
      </c>
    </row>
    <row r="25" spans="2:21" x14ac:dyDescent="0.25">
      <c r="B25" s="7">
        <f t="shared" ca="1" si="5"/>
        <v>-234</v>
      </c>
      <c r="C25" s="25">
        <v>165220</v>
      </c>
      <c r="D25" s="68" t="s">
        <v>45</v>
      </c>
      <c r="E25" s="26" t="str">
        <f>IFERROR(VLOOKUP(C25,SERVIDORES.!A:K,3,0),"")</f>
        <v>KAKA</v>
      </c>
      <c r="F25" s="27">
        <v>45293</v>
      </c>
      <c r="G25" s="28">
        <v>45307</v>
      </c>
      <c r="H25" s="29">
        <f t="shared" si="0"/>
        <v>15</v>
      </c>
      <c r="I25" s="27" t="s">
        <v>104</v>
      </c>
      <c r="J25" s="30">
        <f t="shared" si="6"/>
        <v>45308</v>
      </c>
      <c r="K25" s="34" t="s">
        <v>105</v>
      </c>
      <c r="L25" s="31" t="s">
        <v>81</v>
      </c>
      <c r="M25" s="31" t="s">
        <v>81</v>
      </c>
      <c r="N25" s="25" t="s">
        <v>65</v>
      </c>
      <c r="O25" s="31" t="s">
        <v>81</v>
      </c>
      <c r="P25" s="32">
        <f>IFERROR(VLOOKUP(C25,SERVIDORES.!$A$1:$K$10105,10,0),"")</f>
        <v>20</v>
      </c>
      <c r="Q25" s="32" t="str">
        <f>IFERROR(VLOOKUP(C25,SERVIDORES.!$A$1:$K$10105,11,0),"")</f>
        <v>CONCURSO</v>
      </c>
      <c r="R25" s="22" t="str">
        <f t="shared" si="1"/>
        <v>OK</v>
      </c>
      <c r="S25" s="22" t="str">
        <f t="shared" si="3"/>
        <v>165220/02</v>
      </c>
      <c r="T25" s="7" t="str">
        <f t="shared" si="4"/>
        <v>FALSO</v>
      </c>
      <c r="U25" s="7" t="s">
        <v>217</v>
      </c>
    </row>
    <row r="26" spans="2:21" x14ac:dyDescent="0.25">
      <c r="B26" s="7">
        <f t="shared" ca="1" si="5"/>
        <v>-51</v>
      </c>
      <c r="C26" s="25">
        <v>379067</v>
      </c>
      <c r="D26" s="68" t="s">
        <v>43</v>
      </c>
      <c r="E26" s="26" t="str">
        <f>IFERROR(VLOOKUP(C26,SERVIDORES.!A:K,3,0),"")</f>
        <v>RICARDO</v>
      </c>
      <c r="F26" s="27">
        <v>45110</v>
      </c>
      <c r="G26" s="28">
        <v>45124</v>
      </c>
      <c r="H26" s="29">
        <f t="shared" si="0"/>
        <v>15</v>
      </c>
      <c r="I26" s="27" t="s">
        <v>104</v>
      </c>
      <c r="J26" s="30">
        <f t="shared" si="6"/>
        <v>45125</v>
      </c>
      <c r="K26" s="34" t="s">
        <v>105</v>
      </c>
      <c r="L26" s="31" t="s">
        <v>81</v>
      </c>
      <c r="M26" s="31" t="s">
        <v>81</v>
      </c>
      <c r="N26" s="25" t="s">
        <v>65</v>
      </c>
      <c r="O26" s="31" t="s">
        <v>81</v>
      </c>
      <c r="P26" s="32">
        <f>IFERROR(VLOOKUP(C26,SERVIDORES.!$A$1:$K$10105,10,0),"")</f>
        <v>40</v>
      </c>
      <c r="Q26" s="32" t="str">
        <f>IFERROR(VLOOKUP(C26,SERVIDORES.!$A$1:$K$10105,11,0),"")</f>
        <v>CONCURSO</v>
      </c>
      <c r="R26" s="22" t="str">
        <f t="shared" si="1"/>
        <v>OK</v>
      </c>
      <c r="S26" s="22" t="str">
        <f t="shared" si="3"/>
        <v>379067/01</v>
      </c>
      <c r="T26" s="7" t="str">
        <f t="shared" si="4"/>
        <v>FALSO</v>
      </c>
      <c r="U26" s="7" t="s">
        <v>217</v>
      </c>
    </row>
    <row r="27" spans="2:21" x14ac:dyDescent="0.25">
      <c r="B27" s="7">
        <f t="shared" ca="1" si="5"/>
        <v>-234</v>
      </c>
      <c r="C27" s="25">
        <v>379067</v>
      </c>
      <c r="D27" s="68" t="s">
        <v>43</v>
      </c>
      <c r="E27" s="26" t="str">
        <f>IFERROR(VLOOKUP(C27,SERVIDORES.!A:K,3,0),"")</f>
        <v>RICARDO</v>
      </c>
      <c r="F27" s="27">
        <v>45293</v>
      </c>
      <c r="G27" s="28">
        <v>45307</v>
      </c>
      <c r="H27" s="29">
        <f t="shared" si="0"/>
        <v>15</v>
      </c>
      <c r="I27" s="27" t="s">
        <v>104</v>
      </c>
      <c r="J27" s="30">
        <f t="shared" si="6"/>
        <v>45308</v>
      </c>
      <c r="K27" s="34" t="s">
        <v>105</v>
      </c>
      <c r="L27" s="31" t="s">
        <v>81</v>
      </c>
      <c r="M27" s="31" t="s">
        <v>81</v>
      </c>
      <c r="N27" s="25" t="s">
        <v>65</v>
      </c>
      <c r="O27" s="31" t="s">
        <v>81</v>
      </c>
      <c r="P27" s="32">
        <f>IFERROR(VLOOKUP(C27,SERVIDORES.!$A$1:$K$10105,10,0),"")</f>
        <v>40</v>
      </c>
      <c r="Q27" s="32" t="str">
        <f>IFERROR(VLOOKUP(C27,SERVIDORES.!$A$1:$K$10105,11,0),"")</f>
        <v>CONCURSO</v>
      </c>
      <c r="R27" s="22" t="str">
        <f t="shared" si="1"/>
        <v>OK</v>
      </c>
      <c r="S27" s="22" t="str">
        <f t="shared" si="3"/>
        <v>379067/01</v>
      </c>
      <c r="T27" s="7" t="str">
        <f t="shared" si="4"/>
        <v>FALSO</v>
      </c>
      <c r="U27" s="7" t="s">
        <v>217</v>
      </c>
    </row>
    <row r="28" spans="2:21" x14ac:dyDescent="0.25">
      <c r="B28" s="7">
        <f t="shared" ca="1" si="5"/>
        <v>-65</v>
      </c>
      <c r="C28" s="25">
        <v>374046</v>
      </c>
      <c r="D28" s="68" t="s">
        <v>45</v>
      </c>
      <c r="E28" s="26" t="str">
        <f>IFERROR(VLOOKUP(C28,SERVIDORES.!A:K,3,0),"")</f>
        <v>MARILIA</v>
      </c>
      <c r="F28" s="27">
        <v>45124</v>
      </c>
      <c r="G28" s="28">
        <v>45138</v>
      </c>
      <c r="H28" s="29">
        <f t="shared" si="0"/>
        <v>15</v>
      </c>
      <c r="I28" s="27" t="s">
        <v>104</v>
      </c>
      <c r="J28" s="30">
        <f t="shared" si="6"/>
        <v>45139</v>
      </c>
      <c r="K28" s="34" t="s">
        <v>105</v>
      </c>
      <c r="L28" s="31" t="s">
        <v>81</v>
      </c>
      <c r="M28" s="31" t="s">
        <v>81</v>
      </c>
      <c r="N28" s="25" t="s">
        <v>65</v>
      </c>
      <c r="O28" s="31" t="s">
        <v>81</v>
      </c>
      <c r="P28" s="32">
        <f>IFERROR(VLOOKUP(C28,SERVIDORES.!$A$1:$K$10105,10,0),"")</f>
        <v>40</v>
      </c>
      <c r="Q28" s="32" t="str">
        <f>IFERROR(VLOOKUP(C28,SERVIDORES.!$A$1:$K$10105,11,0),"")</f>
        <v>CONCURSO</v>
      </c>
      <c r="R28" s="22" t="str">
        <f t="shared" si="1"/>
        <v>OK</v>
      </c>
      <c r="S28" s="22" t="str">
        <f t="shared" si="3"/>
        <v>374046/02</v>
      </c>
      <c r="T28" s="7" t="str">
        <f t="shared" si="4"/>
        <v>FALSO</v>
      </c>
      <c r="U28" s="7" t="s">
        <v>217</v>
      </c>
    </row>
    <row r="29" spans="2:21" x14ac:dyDescent="0.25">
      <c r="B29" s="7">
        <f t="shared" ca="1" si="5"/>
        <v>-234</v>
      </c>
      <c r="C29" s="25">
        <v>374046</v>
      </c>
      <c r="D29" s="68" t="s">
        <v>45</v>
      </c>
      <c r="E29" s="26" t="str">
        <f>IFERROR(VLOOKUP(C29,SERVIDORES.!A:K,3,0),"")</f>
        <v>MARILIA</v>
      </c>
      <c r="F29" s="27">
        <v>45293</v>
      </c>
      <c r="G29" s="28">
        <v>45307</v>
      </c>
      <c r="H29" s="29">
        <f t="shared" si="0"/>
        <v>15</v>
      </c>
      <c r="I29" s="27" t="s">
        <v>104</v>
      </c>
      <c r="J29" s="30">
        <f t="shared" si="6"/>
        <v>45308</v>
      </c>
      <c r="K29" s="34" t="s">
        <v>105</v>
      </c>
      <c r="L29" s="31" t="s">
        <v>81</v>
      </c>
      <c r="M29" s="31" t="s">
        <v>81</v>
      </c>
      <c r="N29" s="25" t="s">
        <v>65</v>
      </c>
      <c r="O29" s="31" t="s">
        <v>81</v>
      </c>
      <c r="P29" s="32">
        <f>IFERROR(VLOOKUP(C29,SERVIDORES.!$A$1:$K$10105,10,0),"")</f>
        <v>40</v>
      </c>
      <c r="Q29" s="32" t="str">
        <f>IFERROR(VLOOKUP(C29,SERVIDORES.!$A$1:$K$10105,11,0),"")</f>
        <v>CONCURSO</v>
      </c>
      <c r="R29" s="22" t="str">
        <f t="shared" si="1"/>
        <v>OK</v>
      </c>
      <c r="S29" s="22" t="str">
        <f t="shared" si="3"/>
        <v>374046/02</v>
      </c>
      <c r="T29" s="7" t="str">
        <f t="shared" si="4"/>
        <v>FALSO</v>
      </c>
      <c r="U29" s="7" t="s">
        <v>217</v>
      </c>
    </row>
    <row r="30" spans="2:21" x14ac:dyDescent="0.25">
      <c r="B30" s="7">
        <f t="shared" ca="1" si="5"/>
        <v>-65</v>
      </c>
      <c r="C30" s="25">
        <v>379066</v>
      </c>
      <c r="D30" s="68" t="s">
        <v>43</v>
      </c>
      <c r="E30" s="26" t="str">
        <f>IFERROR(VLOOKUP(C30,SERVIDORES.!A:K,3,0),"")</f>
        <v>RENAN</v>
      </c>
      <c r="F30" s="27">
        <v>45124</v>
      </c>
      <c r="G30" s="28">
        <v>45138</v>
      </c>
      <c r="H30" s="29">
        <f t="shared" si="0"/>
        <v>15</v>
      </c>
      <c r="I30" s="27" t="s">
        <v>104</v>
      </c>
      <c r="J30" s="30">
        <f t="shared" si="6"/>
        <v>45139</v>
      </c>
      <c r="K30" s="34" t="s">
        <v>105</v>
      </c>
      <c r="L30" s="31" t="s">
        <v>81</v>
      </c>
      <c r="M30" s="31" t="s">
        <v>81</v>
      </c>
      <c r="N30" s="25" t="s">
        <v>65</v>
      </c>
      <c r="O30" s="31" t="s">
        <v>81</v>
      </c>
      <c r="P30" s="32">
        <f>IFERROR(VLOOKUP(C30,SERVIDORES.!$A$1:$K$10105,10,0),"")</f>
        <v>40</v>
      </c>
      <c r="Q30" s="32" t="str">
        <f>IFERROR(VLOOKUP(C30,SERVIDORES.!$A$1:$K$10105,11,0),"")</f>
        <v>CONCURSO</v>
      </c>
      <c r="R30" s="22" t="str">
        <f t="shared" si="1"/>
        <v>OK</v>
      </c>
      <c r="S30" s="22" t="str">
        <f t="shared" si="3"/>
        <v>379066/01</v>
      </c>
      <c r="T30" s="7" t="str">
        <f t="shared" si="4"/>
        <v>FALSO</v>
      </c>
      <c r="U30" s="7" t="s">
        <v>217</v>
      </c>
    </row>
    <row r="31" spans="2:21" x14ac:dyDescent="0.25">
      <c r="B31" s="7">
        <f t="shared" ca="1" si="5"/>
        <v>-249</v>
      </c>
      <c r="C31" s="25">
        <v>379066</v>
      </c>
      <c r="D31" s="68" t="s">
        <v>43</v>
      </c>
      <c r="E31" s="26" t="str">
        <f>IFERROR(VLOOKUP(C31,SERVIDORES.!A:K,3,0),"")</f>
        <v>RENAN</v>
      </c>
      <c r="F31" s="27">
        <v>45308</v>
      </c>
      <c r="G31" s="28">
        <v>45322</v>
      </c>
      <c r="H31" s="29">
        <f t="shared" si="0"/>
        <v>15</v>
      </c>
      <c r="I31" s="27" t="s">
        <v>104</v>
      </c>
      <c r="J31" s="30">
        <f t="shared" si="6"/>
        <v>45323</v>
      </c>
      <c r="K31" s="34" t="s">
        <v>105</v>
      </c>
      <c r="L31" s="31" t="s">
        <v>81</v>
      </c>
      <c r="M31" s="31" t="s">
        <v>81</v>
      </c>
      <c r="N31" s="25" t="s">
        <v>65</v>
      </c>
      <c r="O31" s="31" t="s">
        <v>81</v>
      </c>
      <c r="P31" s="32">
        <f>IFERROR(VLOOKUP(C31,SERVIDORES.!$A$1:$K$10105,10,0),"")</f>
        <v>40</v>
      </c>
      <c r="Q31" s="32" t="str">
        <f>IFERROR(VLOOKUP(C31,SERVIDORES.!$A$1:$K$10105,11,0),"")</f>
        <v>CONCURSO</v>
      </c>
      <c r="R31" s="22" t="str">
        <f t="shared" si="1"/>
        <v>OK</v>
      </c>
      <c r="S31" s="22" t="str">
        <f t="shared" si="3"/>
        <v>379066/01</v>
      </c>
      <c r="T31" s="7" t="str">
        <f t="shared" si="4"/>
        <v>FALSO</v>
      </c>
      <c r="U31" s="7" t="s">
        <v>217</v>
      </c>
    </row>
    <row r="32" spans="2:21" x14ac:dyDescent="0.25">
      <c r="B32" s="7">
        <f t="shared" ca="1" si="5"/>
        <v>-34</v>
      </c>
      <c r="C32" s="25">
        <v>385009</v>
      </c>
      <c r="D32" s="68" t="s">
        <v>47</v>
      </c>
      <c r="E32" s="26" t="str">
        <f>IFERROR(VLOOKUP(C32,SERVIDORES.!A:K,3,0),"")</f>
        <v>NELSON</v>
      </c>
      <c r="F32" s="27">
        <v>45093</v>
      </c>
      <c r="G32" s="28">
        <v>45107</v>
      </c>
      <c r="H32" s="29">
        <f t="shared" si="0"/>
        <v>15</v>
      </c>
      <c r="I32" s="27" t="s">
        <v>104</v>
      </c>
      <c r="J32" s="30">
        <f t="shared" si="6"/>
        <v>45108</v>
      </c>
      <c r="K32" s="34" t="s">
        <v>105</v>
      </c>
      <c r="L32" s="31" t="s">
        <v>81</v>
      </c>
      <c r="M32" s="31" t="s">
        <v>81</v>
      </c>
      <c r="N32" s="25" t="s">
        <v>65</v>
      </c>
      <c r="O32" s="31" t="s">
        <v>81</v>
      </c>
      <c r="P32" s="32">
        <f>IFERROR(VLOOKUP(C32,SERVIDORES.!$A$1:$K$10105,10,0),"")</f>
        <v>24</v>
      </c>
      <c r="Q32" s="32" t="str">
        <f>IFERROR(VLOOKUP(C32,SERVIDORES.!$A$1:$K$10105,11,0),"")</f>
        <v>CONCURSO</v>
      </c>
      <c r="R32" s="22" t="str">
        <f t="shared" si="1"/>
        <v>OK</v>
      </c>
      <c r="S32" s="22" t="str">
        <f t="shared" si="3"/>
        <v>385009/06</v>
      </c>
      <c r="T32" s="7" t="str">
        <f t="shared" si="4"/>
        <v>FALSO</v>
      </c>
      <c r="U32" s="7" t="s">
        <v>217</v>
      </c>
    </row>
    <row r="33" spans="2:21" x14ac:dyDescent="0.25">
      <c r="B33" s="7">
        <f t="shared" ca="1" si="5"/>
        <v>-34</v>
      </c>
      <c r="C33" s="25">
        <v>385009</v>
      </c>
      <c r="D33" s="68" t="s">
        <v>46</v>
      </c>
      <c r="E33" s="26" t="str">
        <f>IFERROR(VLOOKUP(C33,SERVIDORES.!A:K,3,0),"")</f>
        <v>NELSON</v>
      </c>
      <c r="F33" s="27">
        <v>45093</v>
      </c>
      <c r="G33" s="28">
        <v>45107</v>
      </c>
      <c r="H33" s="29">
        <f t="shared" si="0"/>
        <v>15</v>
      </c>
      <c r="I33" s="27" t="s">
        <v>104</v>
      </c>
      <c r="J33" s="30">
        <f t="shared" si="6"/>
        <v>45108</v>
      </c>
      <c r="K33" s="34" t="s">
        <v>105</v>
      </c>
      <c r="L33" s="31" t="s">
        <v>81</v>
      </c>
      <c r="M33" s="31" t="s">
        <v>81</v>
      </c>
      <c r="N33" s="25" t="s">
        <v>65</v>
      </c>
      <c r="O33" s="31" t="s">
        <v>81</v>
      </c>
      <c r="P33" s="32">
        <f>IFERROR(VLOOKUP(C33,SERVIDORES.!$A$1:$K$10105,10,0),"")</f>
        <v>24</v>
      </c>
      <c r="Q33" s="32" t="str">
        <f>IFERROR(VLOOKUP(C33,SERVIDORES.!$A$1:$K$10105,11,0),"")</f>
        <v>CONCURSO</v>
      </c>
      <c r="R33" s="22" t="str">
        <f t="shared" si="1"/>
        <v>OK</v>
      </c>
      <c r="S33" s="22" t="str">
        <f t="shared" si="3"/>
        <v>385009/21</v>
      </c>
      <c r="T33" s="7" t="str">
        <f t="shared" si="4"/>
        <v>FALSO</v>
      </c>
      <c r="U33" s="7" t="s">
        <v>217</v>
      </c>
    </row>
    <row r="34" spans="2:21" x14ac:dyDescent="0.25">
      <c r="B34" s="7">
        <f t="shared" ca="1" si="5"/>
        <v>126</v>
      </c>
      <c r="C34" s="25">
        <v>402913</v>
      </c>
      <c r="D34" s="68">
        <v>15</v>
      </c>
      <c r="E34" s="26" t="str">
        <f>IFERROR(VLOOKUP(C34,SERVIDORES.!A:K,3,0),"")</f>
        <v>CINTIA</v>
      </c>
      <c r="F34" s="27">
        <v>44933</v>
      </c>
      <c r="G34" s="27">
        <v>45052</v>
      </c>
      <c r="H34" s="29">
        <f t="shared" si="0"/>
        <v>120</v>
      </c>
      <c r="I34" s="27" t="s">
        <v>76</v>
      </c>
      <c r="J34" s="30">
        <f t="shared" si="6"/>
        <v>45053</v>
      </c>
      <c r="K34" s="34" t="s">
        <v>109</v>
      </c>
      <c r="L34" s="31" t="s">
        <v>75</v>
      </c>
      <c r="M34" s="31" t="s">
        <v>75</v>
      </c>
      <c r="N34" s="25" t="s">
        <v>110</v>
      </c>
      <c r="O34" s="31" t="s">
        <v>75</v>
      </c>
      <c r="P34" s="32">
        <f>IFERROR(VLOOKUP(C34,SERVIDORES.!$A$1:$K$10105,10,0),"")</f>
        <v>24</v>
      </c>
      <c r="Q34" s="32" t="str">
        <f>IFERROR(VLOOKUP(C34,SERVIDORES.!$A$1:$K$10105,11,0),"")</f>
        <v>CONCURSO</v>
      </c>
      <c r="R34" s="22" t="str">
        <f t="shared" si="1"/>
        <v>OK</v>
      </c>
      <c r="S34" s="22" t="str">
        <f t="shared" si="3"/>
        <v>402913/15</v>
      </c>
      <c r="T34" s="7" t="str">
        <f t="shared" si="4"/>
        <v>FALSO</v>
      </c>
      <c r="U34" s="98" t="b">
        <v>1</v>
      </c>
    </row>
    <row r="35" spans="2:21" x14ac:dyDescent="0.25">
      <c r="B35" s="7">
        <f t="shared" ca="1" si="5"/>
        <v>6</v>
      </c>
      <c r="C35" s="25">
        <v>402913</v>
      </c>
      <c r="D35" s="68">
        <v>15</v>
      </c>
      <c r="E35" s="26" t="str">
        <f>IFERROR(VLOOKUP(C35,SERVIDORES.!A:K,3,0),"")</f>
        <v>CINTIA</v>
      </c>
      <c r="F35" s="27">
        <v>45053</v>
      </c>
      <c r="G35" s="27">
        <v>45112</v>
      </c>
      <c r="H35" s="29">
        <f t="shared" si="0"/>
        <v>60</v>
      </c>
      <c r="I35" s="27" t="s">
        <v>76</v>
      </c>
      <c r="J35" s="30">
        <f t="shared" si="6"/>
        <v>45113</v>
      </c>
      <c r="K35" s="34" t="s">
        <v>109</v>
      </c>
      <c r="L35" s="31" t="s">
        <v>75</v>
      </c>
      <c r="M35" s="31" t="s">
        <v>81</v>
      </c>
      <c r="N35" s="25" t="s">
        <v>111</v>
      </c>
      <c r="O35" s="31" t="s">
        <v>75</v>
      </c>
      <c r="P35" s="32">
        <f>IFERROR(VLOOKUP(C35,SERVIDORES.!$A$1:$K$10105,10,0),"")</f>
        <v>24</v>
      </c>
      <c r="Q35" s="32" t="str">
        <f>IFERROR(VLOOKUP(C35,SERVIDORES.!$A$1:$K$10105,11,0),"")</f>
        <v>CONCURSO</v>
      </c>
      <c r="R35" s="22" t="str">
        <f t="shared" si="1"/>
        <v>OK</v>
      </c>
      <c r="S35" s="22" t="str">
        <f t="shared" si="3"/>
        <v>402913/15</v>
      </c>
      <c r="T35" s="7" t="str">
        <f t="shared" si="4"/>
        <v>FALSO</v>
      </c>
      <c r="U35" s="98" t="b">
        <v>1</v>
      </c>
    </row>
    <row r="36" spans="2:21" ht="17.25" x14ac:dyDescent="0.3">
      <c r="B36" s="7">
        <f t="shared" ca="1" si="5"/>
        <v>144</v>
      </c>
      <c r="C36" s="25">
        <v>403141</v>
      </c>
      <c r="D36" s="68" t="s">
        <v>44</v>
      </c>
      <c r="E36" s="26" t="str">
        <f>IFERROR(VLOOKUP(C36,SERVIDORES.!A:K,3,0),"")</f>
        <v>ANA</v>
      </c>
      <c r="F36" s="27">
        <v>44915</v>
      </c>
      <c r="G36" s="27">
        <v>45034</v>
      </c>
      <c r="H36" s="29">
        <f t="shared" si="0"/>
        <v>120</v>
      </c>
      <c r="I36" s="27" t="s">
        <v>76</v>
      </c>
      <c r="J36" s="30">
        <f t="shared" si="6"/>
        <v>45035</v>
      </c>
      <c r="K36" s="34" t="s">
        <v>109</v>
      </c>
      <c r="L36" s="31" t="s">
        <v>75</v>
      </c>
      <c r="M36" s="31" t="s">
        <v>75</v>
      </c>
      <c r="N36" s="25" t="s">
        <v>112</v>
      </c>
      <c r="O36" s="31" t="s">
        <v>75</v>
      </c>
      <c r="P36" s="32">
        <f>IFERROR(VLOOKUP(C36,SERVIDORES.!$A$1:$K$10105,10,0),"")</f>
        <v>24</v>
      </c>
      <c r="Q36" s="32" t="str">
        <f>IFERROR(VLOOKUP(C36,SERVIDORES.!$A$1:$K$10105,11,0),"")</f>
        <v>CONCURSO</v>
      </c>
      <c r="R36" s="22" t="str">
        <f t="shared" si="1"/>
        <v>OK</v>
      </c>
      <c r="S36" s="22" t="str">
        <f t="shared" si="3"/>
        <v>403141/07</v>
      </c>
      <c r="T36" s="7" t="str">
        <f t="shared" si="4"/>
        <v>FALSO</v>
      </c>
      <c r="U36" s="72" t="b">
        <v>0</v>
      </c>
    </row>
    <row r="37" spans="2:21" ht="17.25" x14ac:dyDescent="0.3">
      <c r="B37" s="7">
        <f t="shared" ca="1" si="5"/>
        <v>24</v>
      </c>
      <c r="C37" s="25">
        <v>403141</v>
      </c>
      <c r="D37" s="68" t="s">
        <v>44</v>
      </c>
      <c r="E37" s="26" t="str">
        <f>IFERROR(VLOOKUP(C37,SERVIDORES.!A:K,3,0),"")</f>
        <v>ANA</v>
      </c>
      <c r="F37" s="96">
        <v>45035</v>
      </c>
      <c r="G37" s="96">
        <v>45094</v>
      </c>
      <c r="H37" s="97">
        <f t="shared" si="0"/>
        <v>60</v>
      </c>
      <c r="I37" s="96" t="s">
        <v>76</v>
      </c>
      <c r="J37" s="30">
        <f t="shared" si="6"/>
        <v>45095</v>
      </c>
      <c r="K37" s="34" t="s">
        <v>109</v>
      </c>
      <c r="L37" s="31" t="s">
        <v>75</v>
      </c>
      <c r="M37" s="31" t="s">
        <v>81</v>
      </c>
      <c r="N37" s="25" t="s">
        <v>111</v>
      </c>
      <c r="O37" s="31" t="s">
        <v>75</v>
      </c>
      <c r="P37" s="32">
        <f>IFERROR(VLOOKUP(C37,SERVIDORES.!$A$1:$K$10105,10,0),"")</f>
        <v>24</v>
      </c>
      <c r="Q37" s="32" t="str">
        <f>IFERROR(VLOOKUP(C37,SERVIDORES.!$A$1:$K$10105,11,0),"")</f>
        <v>CONCURSO</v>
      </c>
      <c r="R37" s="22" t="str">
        <f t="shared" si="1"/>
        <v>OK</v>
      </c>
      <c r="S37" s="22" t="str">
        <f t="shared" si="3"/>
        <v>403141/07</v>
      </c>
      <c r="T37" s="7" t="str">
        <f t="shared" si="4"/>
        <v>FALSO</v>
      </c>
      <c r="U37" s="99" t="b">
        <v>1</v>
      </c>
    </row>
    <row r="38" spans="2:21" ht="17.25" x14ac:dyDescent="0.3">
      <c r="B38" s="7">
        <f t="shared" ca="1" si="5"/>
        <v>50</v>
      </c>
      <c r="C38" s="25">
        <v>418460</v>
      </c>
      <c r="D38" s="68" t="s">
        <v>43</v>
      </c>
      <c r="E38" s="26" t="str">
        <f>IFERROR(VLOOKUP(C38,SERVIDORES.!A:K,3,0),"")</f>
        <v>LUIS</v>
      </c>
      <c r="F38" s="27">
        <v>45009</v>
      </c>
      <c r="G38" s="27">
        <v>45010</v>
      </c>
      <c r="H38" s="29">
        <f t="shared" si="0"/>
        <v>2</v>
      </c>
      <c r="I38" s="27" t="s">
        <v>76</v>
      </c>
      <c r="J38" s="30">
        <f t="shared" si="6"/>
        <v>45011</v>
      </c>
      <c r="K38" s="34" t="s">
        <v>77</v>
      </c>
      <c r="L38" s="31" t="s">
        <v>75</v>
      </c>
      <c r="M38" s="31" t="s">
        <v>75</v>
      </c>
      <c r="N38" s="25" t="s">
        <v>113</v>
      </c>
      <c r="O38" s="31" t="s">
        <v>81</v>
      </c>
      <c r="P38" s="32">
        <f>IFERROR(VLOOKUP(C38,SERVIDORES.!$A$1:$K$10105,10,0),"")</f>
        <v>40</v>
      </c>
      <c r="Q38" s="32" t="str">
        <f>IFERROR(VLOOKUP(C38,SERVIDORES.!$A$1:$K$10105,11,0),"")</f>
        <v>CONCURSO</v>
      </c>
      <c r="R38" s="22" t="str">
        <f t="shared" si="1"/>
        <v>OK</v>
      </c>
      <c r="S38" s="22" t="str">
        <f t="shared" si="3"/>
        <v>418460/01</v>
      </c>
      <c r="T38" s="7" t="str">
        <f t="shared" si="4"/>
        <v>FALSO</v>
      </c>
      <c r="U38" s="72" t="b">
        <v>0</v>
      </c>
    </row>
    <row r="39" spans="2:21" ht="17.25" x14ac:dyDescent="0.3">
      <c r="B39" s="7">
        <f t="shared" ca="1" si="5"/>
        <v>58</v>
      </c>
      <c r="C39" s="25">
        <v>385009</v>
      </c>
      <c r="D39" s="68">
        <v>21</v>
      </c>
      <c r="E39" s="26" t="str">
        <f>IFERROR(VLOOKUP(C39,SERVIDORES.!A:K,3,0),"")</f>
        <v>NELSON</v>
      </c>
      <c r="F39" s="27">
        <v>45001</v>
      </c>
      <c r="G39" s="27">
        <v>45060</v>
      </c>
      <c r="H39" s="29">
        <f t="shared" si="0"/>
        <v>60</v>
      </c>
      <c r="I39" s="27" t="s">
        <v>76</v>
      </c>
      <c r="J39" s="30">
        <f t="shared" si="6"/>
        <v>45061</v>
      </c>
      <c r="K39" s="34" t="s">
        <v>78</v>
      </c>
      <c r="L39" s="31" t="s">
        <v>75</v>
      </c>
      <c r="M39" s="31" t="s">
        <v>75</v>
      </c>
      <c r="N39" s="25" t="s">
        <v>114</v>
      </c>
      <c r="O39" s="31" t="s">
        <v>75</v>
      </c>
      <c r="P39" s="32">
        <f>IFERROR(VLOOKUP(C39,SERVIDORES.!$A$1:$K$10105,10,0),"")</f>
        <v>24</v>
      </c>
      <c r="Q39" s="32" t="str">
        <f>IFERROR(VLOOKUP(C39,SERVIDORES.!$A$1:$K$10105,11,0),"")</f>
        <v>CONCURSO</v>
      </c>
      <c r="R39" s="22" t="str">
        <f t="shared" si="1"/>
        <v>OK</v>
      </c>
      <c r="S39" s="22" t="str">
        <f t="shared" si="3"/>
        <v>385009/21</v>
      </c>
      <c r="T39" s="7" t="str">
        <f t="shared" si="4"/>
        <v>FALSO</v>
      </c>
      <c r="U39" s="99" t="b">
        <v>1</v>
      </c>
    </row>
    <row r="40" spans="2:21" ht="17.25" x14ac:dyDescent="0.3">
      <c r="B40" s="7">
        <f t="shared" ca="1" si="5"/>
        <v>58</v>
      </c>
      <c r="C40" s="25">
        <v>385009</v>
      </c>
      <c r="D40" s="68" t="s">
        <v>47</v>
      </c>
      <c r="E40" s="26" t="str">
        <f>IFERROR(VLOOKUP(C40,SERVIDORES.!A:K,3,0),"")</f>
        <v>NELSON</v>
      </c>
      <c r="F40" s="27">
        <v>45001</v>
      </c>
      <c r="G40" s="27">
        <v>45060</v>
      </c>
      <c r="H40" s="29">
        <f t="shared" si="0"/>
        <v>60</v>
      </c>
      <c r="I40" s="27" t="s">
        <v>76</v>
      </c>
      <c r="J40" s="30">
        <f t="shared" si="6"/>
        <v>45061</v>
      </c>
      <c r="K40" s="34" t="s">
        <v>78</v>
      </c>
      <c r="L40" s="31" t="s">
        <v>75</v>
      </c>
      <c r="M40" s="31" t="s">
        <v>75</v>
      </c>
      <c r="N40" s="25" t="s">
        <v>114</v>
      </c>
      <c r="O40" s="31" t="s">
        <v>75</v>
      </c>
      <c r="P40" s="32">
        <f>IFERROR(VLOOKUP(C40,SERVIDORES.!$A$1:$K$10105,10,0),"")</f>
        <v>24</v>
      </c>
      <c r="Q40" s="32" t="str">
        <f>IFERROR(VLOOKUP(C40,SERVIDORES.!$A$1:$K$10105,11,0),"")</f>
        <v>CONCURSO</v>
      </c>
      <c r="R40" s="22" t="str">
        <f t="shared" si="1"/>
        <v>OK</v>
      </c>
      <c r="S40" s="22" t="str">
        <f t="shared" si="3"/>
        <v>385009/06</v>
      </c>
      <c r="T40" s="7" t="str">
        <f t="shared" si="4"/>
        <v>FALSO</v>
      </c>
      <c r="U40" s="99" t="b">
        <v>1</v>
      </c>
    </row>
    <row r="41" spans="2:21" ht="17.25" x14ac:dyDescent="0.3">
      <c r="B41" s="7">
        <f t="shared" ca="1" si="5"/>
        <v>53</v>
      </c>
      <c r="C41" s="25">
        <v>413202</v>
      </c>
      <c r="D41" s="68" t="s">
        <v>45</v>
      </c>
      <c r="E41" s="26" t="str">
        <f>IFERROR(VLOOKUP(C41,SERVIDORES.!A:K,3,0),"")</f>
        <v>LUCAS</v>
      </c>
      <c r="F41" s="27">
        <v>45006</v>
      </c>
      <c r="G41" s="27">
        <v>45006</v>
      </c>
      <c r="H41" s="29">
        <f t="shared" si="0"/>
        <v>1</v>
      </c>
      <c r="I41" s="27" t="s">
        <v>76</v>
      </c>
      <c r="J41" s="30">
        <f t="shared" si="6"/>
        <v>45007</v>
      </c>
      <c r="K41" s="34" t="s">
        <v>77</v>
      </c>
      <c r="L41" s="31" t="s">
        <v>75</v>
      </c>
      <c r="M41" s="31" t="s">
        <v>75</v>
      </c>
      <c r="N41" s="25" t="s">
        <v>115</v>
      </c>
      <c r="O41" s="31" t="s">
        <v>81</v>
      </c>
      <c r="P41" s="32">
        <f>IFERROR(VLOOKUP(C41,SERVIDORES.!$A$1:$K$10105,10,0),"")</f>
        <v>30</v>
      </c>
      <c r="Q41" s="32" t="str">
        <f>IFERROR(VLOOKUP(C41,SERVIDORES.!$A$1:$K$10105,11,0),"")</f>
        <v>CONCURSO</v>
      </c>
      <c r="R41" s="22" t="str">
        <f t="shared" si="1"/>
        <v>OK</v>
      </c>
      <c r="S41" s="22" t="str">
        <f t="shared" si="3"/>
        <v>413202/02</v>
      </c>
      <c r="T41" s="7" t="str">
        <f t="shared" si="4"/>
        <v>FALSO</v>
      </c>
      <c r="U41" s="72" t="b">
        <v>0</v>
      </c>
    </row>
    <row r="42" spans="2:21" ht="17.25" x14ac:dyDescent="0.3">
      <c r="B42" s="7">
        <f t="shared" ca="1" si="5"/>
        <v>61</v>
      </c>
      <c r="C42" s="25">
        <v>391328</v>
      </c>
      <c r="D42" s="68" t="s">
        <v>43</v>
      </c>
      <c r="E42" s="26" t="str">
        <f>IFERROR(VLOOKUP(C42,SERVIDORES.!A:K,3,0),"")</f>
        <v>ANTONIO</v>
      </c>
      <c r="F42" s="27">
        <v>44998</v>
      </c>
      <c r="G42" s="27">
        <v>45016</v>
      </c>
      <c r="H42" s="29">
        <f t="shared" si="0"/>
        <v>19</v>
      </c>
      <c r="I42" s="27" t="s">
        <v>76</v>
      </c>
      <c r="J42" s="30">
        <f t="shared" si="6"/>
        <v>45017</v>
      </c>
      <c r="K42" s="34" t="s">
        <v>78</v>
      </c>
      <c r="L42" s="31" t="s">
        <v>75</v>
      </c>
      <c r="M42" s="31" t="s">
        <v>75</v>
      </c>
      <c r="N42" s="25" t="s">
        <v>116</v>
      </c>
      <c r="O42" s="31" t="s">
        <v>75</v>
      </c>
      <c r="P42" s="32">
        <f>IFERROR(VLOOKUP(C42,SERVIDORES.!$A$1:$K$10105,10,0),"")</f>
        <v>40</v>
      </c>
      <c r="Q42" s="32" t="str">
        <f>IFERROR(VLOOKUP(C42,SERVIDORES.!$A$1:$K$10105,11,0),"")</f>
        <v>CONCURSO</v>
      </c>
      <c r="R42" s="22" t="str">
        <f t="shared" si="1"/>
        <v>OK</v>
      </c>
      <c r="S42" s="22" t="str">
        <f t="shared" si="3"/>
        <v>391328/01</v>
      </c>
      <c r="T42" s="7" t="str">
        <f t="shared" si="4"/>
        <v>FALSO</v>
      </c>
      <c r="U42" s="72" t="b">
        <v>0</v>
      </c>
    </row>
    <row r="43" spans="2:21" ht="17.25" x14ac:dyDescent="0.3">
      <c r="B43" s="7">
        <f t="shared" ca="1" si="5"/>
        <v>47</v>
      </c>
      <c r="C43" s="25">
        <v>423957</v>
      </c>
      <c r="D43" s="68" t="s">
        <v>45</v>
      </c>
      <c r="E43" s="26" t="str">
        <f>IFERROR(VLOOKUP(C43,SERVIDORES.!A:K,3,0),"")</f>
        <v>CARLOS</v>
      </c>
      <c r="F43" s="27">
        <v>45012</v>
      </c>
      <c r="G43" s="27">
        <v>45013</v>
      </c>
      <c r="H43" s="29">
        <f t="shared" si="0"/>
        <v>2</v>
      </c>
      <c r="I43" s="27" t="s">
        <v>76</v>
      </c>
      <c r="J43" s="30">
        <f t="shared" si="6"/>
        <v>45014</v>
      </c>
      <c r="K43" s="34" t="s">
        <v>77</v>
      </c>
      <c r="L43" s="31" t="s">
        <v>75</v>
      </c>
      <c r="M43" s="31" t="s">
        <v>75</v>
      </c>
      <c r="N43" s="25" t="s">
        <v>65</v>
      </c>
      <c r="O43" s="31" t="s">
        <v>81</v>
      </c>
      <c r="P43" s="32">
        <f>IFERROR(VLOOKUP(C43,SERVIDORES.!$A$1:$K$10105,10,0),"")</f>
        <v>24</v>
      </c>
      <c r="Q43" s="32" t="str">
        <f>IFERROR(VLOOKUP(C43,SERVIDORES.!$A$1:$K$10105,11,0),"")</f>
        <v>CONVOCAÇÃO</v>
      </c>
      <c r="R43" s="22" t="str">
        <f t="shared" si="1"/>
        <v>OK</v>
      </c>
      <c r="S43" s="22" t="str">
        <f t="shared" si="3"/>
        <v>423957/02</v>
      </c>
      <c r="T43" s="7" t="str">
        <f t="shared" si="4"/>
        <v>FALSO</v>
      </c>
      <c r="U43" s="72" t="b">
        <v>0</v>
      </c>
    </row>
    <row r="44" spans="2:21" ht="17.25" x14ac:dyDescent="0.3">
      <c r="B44" s="7">
        <f t="shared" ca="1" si="5"/>
        <v>57</v>
      </c>
      <c r="C44" s="25">
        <v>420872</v>
      </c>
      <c r="D44" s="68" t="s">
        <v>49</v>
      </c>
      <c r="E44" s="26" t="str">
        <f>IFERROR(VLOOKUP(C44,SERVIDORES.!A:K,3,0),"")</f>
        <v>FELIPA</v>
      </c>
      <c r="F44" s="27">
        <v>45002</v>
      </c>
      <c r="G44" s="27">
        <v>45002</v>
      </c>
      <c r="H44" s="29">
        <f t="shared" si="0"/>
        <v>1</v>
      </c>
      <c r="I44" s="27" t="s">
        <v>76</v>
      </c>
      <c r="J44" s="30">
        <f t="shared" si="6"/>
        <v>45003</v>
      </c>
      <c r="K44" s="34" t="s">
        <v>77</v>
      </c>
      <c r="L44" s="31" t="s">
        <v>75</v>
      </c>
      <c r="M44" s="31" t="s">
        <v>75</v>
      </c>
      <c r="N44" s="25" t="s">
        <v>117</v>
      </c>
      <c r="O44" s="31" t="s">
        <v>81</v>
      </c>
      <c r="P44" s="32">
        <f>IFERROR(VLOOKUP(C44,SERVIDORES.!$A$1:$K$10105,10,0),"")</f>
        <v>24</v>
      </c>
      <c r="Q44" s="32" t="str">
        <f>IFERROR(VLOOKUP(C44,SERVIDORES.!$A$1:$K$10105,11,0),"")</f>
        <v>CONVOCAÇÃO</v>
      </c>
      <c r="R44" s="22" t="str">
        <f t="shared" si="1"/>
        <v>OK</v>
      </c>
      <c r="S44" s="22" t="str">
        <f t="shared" si="3"/>
        <v>420872/03</v>
      </c>
      <c r="T44" s="7" t="str">
        <f t="shared" si="4"/>
        <v>FALSO</v>
      </c>
      <c r="U44" s="72" t="b">
        <v>0</v>
      </c>
    </row>
    <row r="45" spans="2:21" ht="17.25" x14ac:dyDescent="0.3">
      <c r="B45" s="7">
        <f t="shared" ca="1" si="5"/>
        <v>43</v>
      </c>
      <c r="C45" s="25">
        <v>374046</v>
      </c>
      <c r="D45" s="68" t="s">
        <v>45</v>
      </c>
      <c r="E45" s="26" t="str">
        <f>IFERROR(VLOOKUP(C45,SERVIDORES.!A:K,3,0),"")</f>
        <v>MARILIA</v>
      </c>
      <c r="F45" s="27">
        <v>45016</v>
      </c>
      <c r="G45" s="27">
        <v>45017</v>
      </c>
      <c r="H45" s="29">
        <f t="shared" si="0"/>
        <v>2</v>
      </c>
      <c r="I45" s="27" t="s">
        <v>76</v>
      </c>
      <c r="J45" s="30">
        <f t="shared" si="6"/>
        <v>45018</v>
      </c>
      <c r="K45" s="34" t="s">
        <v>118</v>
      </c>
      <c r="L45" s="31" t="s">
        <v>75</v>
      </c>
      <c r="M45" s="31" t="s">
        <v>75</v>
      </c>
      <c r="N45" s="25" t="s">
        <v>121</v>
      </c>
      <c r="O45" s="31" t="s">
        <v>81</v>
      </c>
      <c r="P45" s="32">
        <f>IFERROR(VLOOKUP(C45,SERVIDORES.!$A$1:$K$10105,10,0),"")</f>
        <v>40</v>
      </c>
      <c r="Q45" s="32" t="str">
        <f>IFERROR(VLOOKUP(C45,SERVIDORES.!$A$1:$K$10105,11,0),"")</f>
        <v>CONCURSO</v>
      </c>
      <c r="R45" s="22" t="str">
        <f t="shared" si="1"/>
        <v>OK</v>
      </c>
      <c r="S45" s="22" t="str">
        <f t="shared" si="3"/>
        <v>374046/02</v>
      </c>
      <c r="T45" s="7" t="str">
        <f t="shared" si="4"/>
        <v>FALSO</v>
      </c>
      <c r="U45" s="72" t="b">
        <v>0</v>
      </c>
    </row>
    <row r="46" spans="2:21" ht="17.25" x14ac:dyDescent="0.3">
      <c r="B46" s="7">
        <f t="shared" ca="1" si="5"/>
        <v>59</v>
      </c>
      <c r="C46" s="25">
        <v>379067</v>
      </c>
      <c r="D46" s="68" t="s">
        <v>43</v>
      </c>
      <c r="E46" s="26" t="str">
        <f>IFERROR(VLOOKUP(C46,SERVIDORES.!A:K,3,0),"")</f>
        <v>RICARDO</v>
      </c>
      <c r="F46" s="27">
        <v>45000</v>
      </c>
      <c r="G46" s="27">
        <v>45000</v>
      </c>
      <c r="H46" s="29" t="str">
        <f t="shared" si="0"/>
        <v>-</v>
      </c>
      <c r="I46" s="27" t="s">
        <v>119</v>
      </c>
      <c r="J46" s="30" t="str">
        <f t="shared" si="6"/>
        <v>-</v>
      </c>
      <c r="K46" s="34" t="s">
        <v>120</v>
      </c>
      <c r="L46" s="31" t="s">
        <v>75</v>
      </c>
      <c r="M46" s="31" t="s">
        <v>75</v>
      </c>
      <c r="N46" s="25" t="s">
        <v>65</v>
      </c>
      <c r="O46" s="31" t="s">
        <v>81</v>
      </c>
      <c r="P46" s="32">
        <f>IFERROR(VLOOKUP(C46,SERVIDORES.!$A$1:$K$10105,10,0),"")</f>
        <v>40</v>
      </c>
      <c r="Q46" s="32" t="str">
        <f>IFERROR(VLOOKUP(C46,SERVIDORES.!$A$1:$K$10105,11,0),"")</f>
        <v>CONCURSO</v>
      </c>
      <c r="R46" s="22" t="str">
        <f t="shared" si="1"/>
        <v>OK</v>
      </c>
      <c r="S46" s="22" t="str">
        <f t="shared" si="3"/>
        <v>379067/01</v>
      </c>
      <c r="T46" s="7" t="str">
        <f t="shared" si="4"/>
        <v>FALSO</v>
      </c>
      <c r="U46" s="72" t="b">
        <v>0</v>
      </c>
    </row>
    <row r="47" spans="2:21" ht="17.25" x14ac:dyDescent="0.3">
      <c r="B47" s="7">
        <f t="shared" ca="1" si="5"/>
        <v>52</v>
      </c>
      <c r="C47" s="25">
        <v>379067</v>
      </c>
      <c r="D47" s="68" t="s">
        <v>43</v>
      </c>
      <c r="E47" s="26" t="str">
        <f>IFERROR(VLOOKUP(C47,SERVIDORES.!A:K,3,0),"")</f>
        <v>RICARDO</v>
      </c>
      <c r="F47" s="27">
        <v>45007</v>
      </c>
      <c r="G47" s="27">
        <v>45007</v>
      </c>
      <c r="H47" s="29" t="str">
        <f t="shared" si="0"/>
        <v>-</v>
      </c>
      <c r="I47" s="27" t="s">
        <v>119</v>
      </c>
      <c r="J47" s="30" t="str">
        <f t="shared" si="6"/>
        <v>-</v>
      </c>
      <c r="K47" s="34" t="s">
        <v>120</v>
      </c>
      <c r="L47" s="31" t="s">
        <v>75</v>
      </c>
      <c r="M47" s="31" t="s">
        <v>75</v>
      </c>
      <c r="N47" s="25" t="s">
        <v>65</v>
      </c>
      <c r="O47" s="31" t="s">
        <v>81</v>
      </c>
      <c r="P47" s="32">
        <f>IFERROR(VLOOKUP(C47,SERVIDORES.!$A$1:$K$10105,10,0),"")</f>
        <v>40</v>
      </c>
      <c r="Q47" s="32" t="str">
        <f>IFERROR(VLOOKUP(C47,SERVIDORES.!$A$1:$K$10105,11,0),"")</f>
        <v>CONCURSO</v>
      </c>
      <c r="R47" s="22" t="str">
        <f t="shared" si="1"/>
        <v>OK</v>
      </c>
      <c r="S47" s="22" t="str">
        <f t="shared" si="3"/>
        <v>379067/01</v>
      </c>
      <c r="T47" s="7" t="str">
        <f t="shared" si="4"/>
        <v>FALSO</v>
      </c>
      <c r="U47" s="72" t="b">
        <v>0</v>
      </c>
    </row>
    <row r="48" spans="2:21" ht="17.25" x14ac:dyDescent="0.3">
      <c r="B48" s="7">
        <f t="shared" ca="1" si="5"/>
        <v>45</v>
      </c>
      <c r="C48" s="25">
        <v>379067</v>
      </c>
      <c r="D48" s="68" t="s">
        <v>43</v>
      </c>
      <c r="E48" s="26" t="str">
        <f>IFERROR(VLOOKUP(C48,SERVIDORES.!A:K,3,0),"")</f>
        <v>RICARDO</v>
      </c>
      <c r="F48" s="27">
        <v>45014</v>
      </c>
      <c r="G48" s="27">
        <v>45014</v>
      </c>
      <c r="H48" s="29" t="str">
        <f t="shared" si="0"/>
        <v>-</v>
      </c>
      <c r="I48" s="27" t="s">
        <v>119</v>
      </c>
      <c r="J48" s="30" t="str">
        <f t="shared" si="6"/>
        <v>-</v>
      </c>
      <c r="K48" s="34" t="s">
        <v>120</v>
      </c>
      <c r="L48" s="31" t="s">
        <v>75</v>
      </c>
      <c r="M48" s="31" t="s">
        <v>75</v>
      </c>
      <c r="N48" s="25" t="s">
        <v>65</v>
      </c>
      <c r="O48" s="31" t="s">
        <v>81</v>
      </c>
      <c r="P48" s="32">
        <f>IFERROR(VLOOKUP(C48,SERVIDORES.!$A$1:$K$10105,10,0),"")</f>
        <v>40</v>
      </c>
      <c r="Q48" s="32" t="str">
        <f>IFERROR(VLOOKUP(C48,SERVIDORES.!$A$1:$K$10105,11,0),"")</f>
        <v>CONCURSO</v>
      </c>
      <c r="R48" s="22" t="str">
        <f t="shared" si="1"/>
        <v>OK</v>
      </c>
      <c r="S48" s="22" t="str">
        <f t="shared" si="3"/>
        <v>379067/01</v>
      </c>
      <c r="T48" s="7" t="str">
        <f t="shared" si="4"/>
        <v>FALSO</v>
      </c>
      <c r="U48" s="72" t="b">
        <v>0</v>
      </c>
    </row>
    <row r="49" spans="2:21" ht="17.25" x14ac:dyDescent="0.3">
      <c r="B49" s="7">
        <f t="shared" ca="1" si="5"/>
        <v>58</v>
      </c>
      <c r="C49" s="25">
        <v>379066</v>
      </c>
      <c r="D49" s="68" t="s">
        <v>43</v>
      </c>
      <c r="E49" s="26" t="str">
        <f>IFERROR(VLOOKUP(C49,SERVIDORES.!A:K,3,0),"")</f>
        <v>RENAN</v>
      </c>
      <c r="F49" s="27">
        <v>45001</v>
      </c>
      <c r="G49" s="27">
        <v>45002</v>
      </c>
      <c r="H49" s="29">
        <f t="shared" si="0"/>
        <v>2</v>
      </c>
      <c r="I49" s="27" t="s">
        <v>76</v>
      </c>
      <c r="J49" s="30">
        <f t="shared" si="6"/>
        <v>45003</v>
      </c>
      <c r="K49" s="34" t="s">
        <v>118</v>
      </c>
      <c r="L49" s="31" t="s">
        <v>75</v>
      </c>
      <c r="M49" s="31" t="s">
        <v>75</v>
      </c>
      <c r="N49" s="25" t="s">
        <v>121</v>
      </c>
      <c r="O49" s="31" t="s">
        <v>81</v>
      </c>
      <c r="P49" s="32">
        <f>IFERROR(VLOOKUP(C49,SERVIDORES.!$A$1:$K$10105,10,0),"")</f>
        <v>40</v>
      </c>
      <c r="Q49" s="32" t="str">
        <f>IFERROR(VLOOKUP(C49,SERVIDORES.!$A$1:$K$10105,11,0),"")</f>
        <v>CONCURSO</v>
      </c>
      <c r="R49" s="22" t="str">
        <f t="shared" si="1"/>
        <v>OK</v>
      </c>
      <c r="S49" s="22" t="str">
        <f t="shared" si="3"/>
        <v>379066/01</v>
      </c>
      <c r="T49" s="7" t="str">
        <f t="shared" si="4"/>
        <v>FALSO</v>
      </c>
      <c r="U49" s="72" t="b">
        <v>0</v>
      </c>
    </row>
    <row r="50" spans="2:21" ht="17.25" x14ac:dyDescent="0.3">
      <c r="B50" s="7">
        <f t="shared" ca="1" si="5"/>
        <v>60</v>
      </c>
      <c r="C50" s="25">
        <v>379066</v>
      </c>
      <c r="D50" s="68" t="s">
        <v>43</v>
      </c>
      <c r="E50" s="26" t="str">
        <f>IFERROR(VLOOKUP(C50,SERVIDORES.!A:K,3,0),"")</f>
        <v>RENAN</v>
      </c>
      <c r="F50" s="27">
        <v>44999</v>
      </c>
      <c r="G50" s="27">
        <v>44999</v>
      </c>
      <c r="H50" s="29" t="str">
        <f t="shared" si="0"/>
        <v>-</v>
      </c>
      <c r="I50" s="27" t="s">
        <v>119</v>
      </c>
      <c r="J50" s="30" t="str">
        <f t="shared" si="6"/>
        <v>-</v>
      </c>
      <c r="K50" s="34" t="s">
        <v>120</v>
      </c>
      <c r="L50" s="31" t="s">
        <v>75</v>
      </c>
      <c r="M50" s="31" t="s">
        <v>75</v>
      </c>
      <c r="N50" s="25" t="s">
        <v>122</v>
      </c>
      <c r="O50" s="31" t="s">
        <v>81</v>
      </c>
      <c r="P50" s="32">
        <f>IFERROR(VLOOKUP(C50,SERVIDORES.!$A$1:$K$10105,10,0),"")</f>
        <v>40</v>
      </c>
      <c r="Q50" s="32" t="str">
        <f>IFERROR(VLOOKUP(C50,SERVIDORES.!$A$1:$K$10105,11,0),"")</f>
        <v>CONCURSO</v>
      </c>
      <c r="R50" s="22" t="str">
        <f t="shared" si="1"/>
        <v>OK</v>
      </c>
      <c r="S50" s="22" t="str">
        <f t="shared" si="3"/>
        <v>379066/01</v>
      </c>
      <c r="T50" s="7" t="str">
        <f t="shared" si="4"/>
        <v>FALSO</v>
      </c>
      <c r="U50" s="72" t="b">
        <v>0</v>
      </c>
    </row>
    <row r="51" spans="2:21" ht="17.25" x14ac:dyDescent="0.3">
      <c r="B51" s="7">
        <f t="shared" ca="1" si="5"/>
        <v>46</v>
      </c>
      <c r="C51" s="25">
        <v>389651</v>
      </c>
      <c r="D51" s="68" t="s">
        <v>45</v>
      </c>
      <c r="E51" s="26" t="str">
        <f>IFERROR(VLOOKUP(C51,SERVIDORES.!A:K,3,0),"")</f>
        <v>SANDRA</v>
      </c>
      <c r="F51" s="27">
        <v>45013</v>
      </c>
      <c r="G51" s="27">
        <v>45013</v>
      </c>
      <c r="H51" s="29" t="str">
        <f t="shared" si="0"/>
        <v>-</v>
      </c>
      <c r="I51" s="27" t="s">
        <v>119</v>
      </c>
      <c r="J51" s="30" t="str">
        <f t="shared" si="6"/>
        <v>-</v>
      </c>
      <c r="K51" s="34" t="s">
        <v>120</v>
      </c>
      <c r="L51" s="31" t="s">
        <v>75</v>
      </c>
      <c r="M51" s="31" t="s">
        <v>75</v>
      </c>
      <c r="N51" s="25" t="s">
        <v>123</v>
      </c>
      <c r="O51" s="31" t="s">
        <v>81</v>
      </c>
      <c r="P51" s="32">
        <f>IFERROR(VLOOKUP(C51,SERVIDORES.!$A$1:$K$10105,10,0),"")</f>
        <v>40</v>
      </c>
      <c r="Q51" s="32" t="str">
        <f>IFERROR(VLOOKUP(C51,SERVIDORES.!$A$1:$K$10105,11,0),"")</f>
        <v>CONCURSO</v>
      </c>
      <c r="R51" s="22" t="str">
        <f t="shared" si="1"/>
        <v>OK</v>
      </c>
      <c r="S51" s="22" t="str">
        <f t="shared" si="3"/>
        <v>389651/02</v>
      </c>
      <c r="T51" s="7" t="str">
        <f t="shared" si="4"/>
        <v>FALSO</v>
      </c>
      <c r="U51" s="72" t="b">
        <v>0</v>
      </c>
    </row>
    <row r="52" spans="2:21" ht="17.25" x14ac:dyDescent="0.3">
      <c r="B52" s="7">
        <f t="shared" ca="1" si="5"/>
        <v>8</v>
      </c>
      <c r="C52" s="7">
        <v>418053</v>
      </c>
      <c r="D52" s="68" t="s">
        <v>43</v>
      </c>
      <c r="E52" s="60" t="str">
        <f>IFERROR(VLOOKUP(C52,SERVIDORES.!A:K,3,0),"")</f>
        <v>MARIA</v>
      </c>
      <c r="F52" s="27">
        <v>45051</v>
      </c>
      <c r="G52" s="27">
        <v>45051</v>
      </c>
      <c r="H52" s="29" t="str">
        <f>IF(G52="","",IF(F52="","",IF(AND(P52&lt;36,I52&lt;&gt;"HS"),G52-F52+1,IF(I52="INTEGRAL",G52-F52+1,IF(I52="FÉRIAS",G52-F52+1,"-")))))</f>
        <v>-</v>
      </c>
      <c r="I52" s="27" t="s">
        <v>74</v>
      </c>
      <c r="J52" s="30" t="str">
        <f t="shared" si="6"/>
        <v>-</v>
      </c>
      <c r="K52" s="34" t="s">
        <v>77</v>
      </c>
      <c r="L52" s="31" t="s">
        <v>75</v>
      </c>
      <c r="M52" s="31" t="s">
        <v>75</v>
      </c>
      <c r="N52" s="25" t="s">
        <v>136</v>
      </c>
      <c r="O52" s="31" t="s">
        <v>81</v>
      </c>
      <c r="P52" s="32">
        <f>IFERROR(VLOOKUP(C52,SERVIDORES.!$A$1:$K$10105,10,0),"")</f>
        <v>40</v>
      </c>
      <c r="Q52" s="32" t="str">
        <f>IFERROR(VLOOKUP(C52,SERVIDORES.!$A$1:$K$10105,11,0),"")</f>
        <v>CONCURSO</v>
      </c>
      <c r="R52" s="22" t="str">
        <f t="shared" si="1"/>
        <v>OK</v>
      </c>
      <c r="S52" s="22" t="str">
        <f t="shared" si="3"/>
        <v>418053/01</v>
      </c>
      <c r="T52" s="7" t="str">
        <f t="shared" si="4"/>
        <v>VERDADEIRO</v>
      </c>
      <c r="U52" s="72" t="b">
        <v>1</v>
      </c>
    </row>
    <row r="53" spans="2:21" ht="17.25" x14ac:dyDescent="0.3">
      <c r="B53" s="7">
        <f t="shared" ca="1" si="5"/>
        <v>3</v>
      </c>
      <c r="C53" s="7">
        <v>418053</v>
      </c>
      <c r="D53" s="68" t="s">
        <v>43</v>
      </c>
      <c r="E53" s="26" t="str">
        <f>IFERROR(VLOOKUP(C53,SERVIDORES.!A:K,3,0),"")</f>
        <v>MARIA</v>
      </c>
      <c r="F53" s="27">
        <v>45056</v>
      </c>
      <c r="G53" s="27">
        <v>45056</v>
      </c>
      <c r="H53" s="29" t="str">
        <f>IF(G53="","",IF(F53="","",IF(AND(P53&lt;36,I53&lt;&gt;"HS"),G53-F53+1,IF(I53="INTEGRAL",G53-F53+1,IF(I53="FÉRIAS",G53-F53+1,"-")))))</f>
        <v>-</v>
      </c>
      <c r="I53" s="27" t="s">
        <v>119</v>
      </c>
      <c r="J53" s="30" t="str">
        <f t="shared" si="6"/>
        <v>-</v>
      </c>
      <c r="K53" s="34" t="s">
        <v>120</v>
      </c>
      <c r="L53" s="31" t="s">
        <v>75</v>
      </c>
      <c r="M53" s="31" t="s">
        <v>75</v>
      </c>
      <c r="O53" s="31" t="s">
        <v>81</v>
      </c>
      <c r="P53" s="32">
        <f>IFERROR(VLOOKUP(C53,SERVIDORES.!$A$1:$K$10105,10,0),"")</f>
        <v>40</v>
      </c>
      <c r="Q53" s="32" t="str">
        <f>IFERROR(VLOOKUP(C53,SERVIDORES.!$A$1:$K$10105,11,0),"")</f>
        <v>CONCURSO</v>
      </c>
      <c r="R53" s="22" t="str">
        <f>IF(G53="","",IF(F53="","",IF(I53="FÉRIAS","OK",IF(AND(F53&lt;&gt;G53,I53&lt;&gt;"INTEGRAL"),"ERRO","OK"))))</f>
        <v>OK</v>
      </c>
      <c r="S53" s="22" t="str">
        <f t="shared" si="3"/>
        <v>418053/01</v>
      </c>
      <c r="T53" s="7" t="str">
        <f t="shared" si="4"/>
        <v>VERDADEIRO</v>
      </c>
      <c r="U53" s="72" t="b">
        <v>1</v>
      </c>
    </row>
    <row r="54" spans="2:21" ht="17.25" x14ac:dyDescent="0.3">
      <c r="B54" s="7">
        <f t="shared" ca="1" si="5"/>
        <v>5</v>
      </c>
      <c r="C54" s="7">
        <v>374046</v>
      </c>
      <c r="D54" s="68" t="s">
        <v>45</v>
      </c>
      <c r="E54" s="26" t="str">
        <f>IFERROR(VLOOKUP(C54,SERVIDORES.!A:K,3,0),"")</f>
        <v>MARILIA</v>
      </c>
      <c r="F54" s="27">
        <v>45054</v>
      </c>
      <c r="G54" s="27">
        <v>45054</v>
      </c>
      <c r="H54" s="29" t="str">
        <f t="shared" ref="H54:H117" si="7">IF(G54="","",IF(F54="","",IF(AND(P54&lt;36,I54&lt;&gt;"HS"),G54-F54+1,IF(I54="INTEGRAL",G54-F54+1,IF(I54="FÉRIAS",G54-F54+1,"-")))))</f>
        <v>-</v>
      </c>
      <c r="I54" s="27" t="s">
        <v>126</v>
      </c>
      <c r="J54" s="30" t="str">
        <f t="shared" si="6"/>
        <v>-</v>
      </c>
      <c r="K54" s="34" t="s">
        <v>77</v>
      </c>
      <c r="L54" s="31" t="s">
        <v>75</v>
      </c>
      <c r="M54" s="31" t="s">
        <v>75</v>
      </c>
      <c r="N54" s="34" t="s">
        <v>89</v>
      </c>
      <c r="O54" s="31" t="s">
        <v>81</v>
      </c>
      <c r="P54" s="32">
        <f>IFERROR(VLOOKUP(C54,SERVIDORES.!$A$1:$K$10105,10,0),"")</f>
        <v>40</v>
      </c>
      <c r="Q54" s="32" t="str">
        <f>IFERROR(VLOOKUP(C54,SERVIDORES.!$A$1:$K$10105,11,0),"")</f>
        <v>CONCURSO</v>
      </c>
      <c r="R54" s="23" t="str">
        <f>IF(G54="","",IF(F54="","",IF(I54="FÉRIAS","OK",IF(AND(F54&lt;&gt;G54,I54&lt;&gt;"INTEGRAL"),"ERRO","OK"))))</f>
        <v>OK</v>
      </c>
      <c r="S54" s="22" t="str">
        <f t="shared" si="3"/>
        <v>374046/02</v>
      </c>
      <c r="T54" s="7" t="str">
        <f t="shared" si="4"/>
        <v>VERDADEIRO</v>
      </c>
      <c r="U54" s="72" t="b">
        <v>1</v>
      </c>
    </row>
    <row r="55" spans="2:21" ht="17.25" x14ac:dyDescent="0.3">
      <c r="B55" s="7">
        <f t="shared" ca="1" si="5"/>
        <v>3</v>
      </c>
      <c r="C55" s="25">
        <v>379067</v>
      </c>
      <c r="D55" s="68" t="s">
        <v>43</v>
      </c>
      <c r="E55" s="26" t="str">
        <f>IFERROR(VLOOKUP(C55,SERVIDORES.!A:K,3,0),"")</f>
        <v>RICARDO</v>
      </c>
      <c r="F55" s="27">
        <v>45056</v>
      </c>
      <c r="G55" s="27">
        <v>45056</v>
      </c>
      <c r="H55" s="29" t="str">
        <f t="shared" si="7"/>
        <v>-</v>
      </c>
      <c r="I55" s="27" t="s">
        <v>74</v>
      </c>
      <c r="J55" s="30" t="str">
        <f t="shared" si="6"/>
        <v>-</v>
      </c>
      <c r="K55" s="34" t="s">
        <v>77</v>
      </c>
      <c r="L55" s="31" t="s">
        <v>75</v>
      </c>
      <c r="M55" s="31" t="s">
        <v>75</v>
      </c>
      <c r="N55" s="34" t="s">
        <v>137</v>
      </c>
      <c r="O55" s="31" t="s">
        <v>81</v>
      </c>
      <c r="P55" s="32">
        <f>IFERROR(VLOOKUP(C55,SERVIDORES.!$A$1:$K$10105,10,0),"")</f>
        <v>40</v>
      </c>
      <c r="Q55" s="32" t="str">
        <f>IFERROR(VLOOKUP(C55,SERVIDORES.!$A$1:$K$10105,11,0),"")</f>
        <v>CONCURSO</v>
      </c>
      <c r="R55" s="23" t="str">
        <f>IF(G55="","",IF(F55="","",IF(I55="FÉRIAS","OK",IF(AND(F55&lt;&gt;G55,I55&lt;&gt;"INTEGRAL"),"ERRO","OK"))))</f>
        <v>OK</v>
      </c>
      <c r="S55" s="22" t="str">
        <f t="shared" si="3"/>
        <v>379067/01</v>
      </c>
      <c r="T55" s="7" t="str">
        <f t="shared" si="4"/>
        <v>VERDADEIRO</v>
      </c>
      <c r="U55" s="72" t="b">
        <v>1</v>
      </c>
    </row>
    <row r="56" spans="2:21" ht="17.25" x14ac:dyDescent="0.3">
      <c r="B56" s="7">
        <f t="shared" ca="1" si="5"/>
        <v>3</v>
      </c>
      <c r="C56" s="25">
        <v>379067</v>
      </c>
      <c r="D56" s="68" t="s">
        <v>43</v>
      </c>
      <c r="E56" s="26" t="str">
        <f>IFERROR(VLOOKUP(C56,SERVIDORES.!A:K,3,0),"")</f>
        <v>RICARDO</v>
      </c>
      <c r="F56" s="27">
        <v>45056</v>
      </c>
      <c r="G56" s="27">
        <v>45056</v>
      </c>
      <c r="H56" s="29" t="str">
        <f t="shared" si="7"/>
        <v>-</v>
      </c>
      <c r="I56" s="27" t="s">
        <v>119</v>
      </c>
      <c r="J56" s="30" t="str">
        <f t="shared" si="6"/>
        <v>-</v>
      </c>
      <c r="K56" s="34" t="s">
        <v>120</v>
      </c>
      <c r="L56" s="31" t="s">
        <v>75</v>
      </c>
      <c r="M56" s="31" t="s">
        <v>75</v>
      </c>
      <c r="N56" s="25" t="s">
        <v>137</v>
      </c>
      <c r="O56" s="31" t="s">
        <v>81</v>
      </c>
      <c r="P56" s="32">
        <f>IFERROR(VLOOKUP(C56,SERVIDORES.!$A$1:$K$10105,10,0),"")</f>
        <v>40</v>
      </c>
      <c r="Q56" s="32" t="str">
        <f>IFERROR(VLOOKUP(C56,SERVIDORES.!$A$1:$K$10105,11,0),"")</f>
        <v>CONCURSO</v>
      </c>
      <c r="R56" s="23" t="str">
        <f>IF(G56="","",IF(F56="","",IF(I56="FÉRIAS","OK",IF(AND(F56&lt;&gt;G56,I56&lt;&gt;"INTEGRAL"),"ERRO","OK"))))</f>
        <v>OK</v>
      </c>
      <c r="S56" s="22" t="str">
        <f t="shared" si="3"/>
        <v>379067/01</v>
      </c>
      <c r="T56" s="7" t="str">
        <f t="shared" si="4"/>
        <v>VERDADEIRO</v>
      </c>
      <c r="U56" s="72" t="b">
        <v>1</v>
      </c>
    </row>
    <row r="57" spans="2:21" ht="17.25" x14ac:dyDescent="0.3">
      <c r="B57" s="7" t="str">
        <f t="shared" si="5"/>
        <v/>
      </c>
      <c r="E57" s="26" t="str">
        <f>IFERROR(VLOOKUP(C57,SERVIDORES.!A:K,3,0),"")</f>
        <v/>
      </c>
      <c r="H57" s="29" t="str">
        <f t="shared" si="7"/>
        <v/>
      </c>
      <c r="I57" s="27"/>
      <c r="J57" s="30" t="str">
        <f t="shared" si="6"/>
        <v/>
      </c>
      <c r="L57" s="31"/>
      <c r="M57" s="31"/>
      <c r="O57" s="31"/>
      <c r="P57" s="32" t="str">
        <f>IFERROR(VLOOKUP(C57,SERVIDORES.!$A$1:$K$10105,10,0),"")</f>
        <v/>
      </c>
      <c r="Q57" s="32" t="str">
        <f>IFERROR(VLOOKUP(C57,SERVIDORES.!$A$1:$K$10105,11,0),"")</f>
        <v/>
      </c>
      <c r="R57" s="23" t="str">
        <f>IF(G57="","",IF(F57="","",IF(I57="FÉRIAS","OK",IF(AND(F57&lt;&gt;G57,I57&lt;&gt;"INTEGRAL"),"ERRO","OK"))))</f>
        <v/>
      </c>
      <c r="S57" s="22" t="str">
        <f t="shared" si="3"/>
        <v/>
      </c>
      <c r="U57" s="72"/>
    </row>
    <row r="58" spans="2:21" ht="17.25" x14ac:dyDescent="0.3">
      <c r="B58" s="7" t="str">
        <f t="shared" si="5"/>
        <v/>
      </c>
      <c r="E58" s="26" t="str">
        <f>IFERROR(VLOOKUP(C58,SERVIDORES.!A:K,3,0),"")</f>
        <v/>
      </c>
      <c r="H58" s="29" t="str">
        <f t="shared" si="7"/>
        <v/>
      </c>
      <c r="I58" s="27"/>
      <c r="J58" s="30" t="str">
        <f t="shared" si="6"/>
        <v/>
      </c>
      <c r="L58" s="31"/>
      <c r="M58" s="31"/>
      <c r="O58" s="31"/>
      <c r="P58" s="32" t="str">
        <f>IFERROR(VLOOKUP(C58,SERVIDORES.!$A$1:$K$10105,10,0),"")</f>
        <v/>
      </c>
      <c r="Q58" s="32" t="str">
        <f>IFERROR(VLOOKUP(C58,SERVIDORES.!$A$1:$K$10105,11,0),"")</f>
        <v/>
      </c>
      <c r="S58" s="22" t="str">
        <f t="shared" si="3"/>
        <v/>
      </c>
      <c r="U58" s="72"/>
    </row>
    <row r="59" spans="2:21" ht="17.25" x14ac:dyDescent="0.3">
      <c r="B59" s="7" t="str">
        <f t="shared" si="5"/>
        <v/>
      </c>
      <c r="E59" s="26" t="str">
        <f>IFERROR(VLOOKUP(C59,SERVIDORES.!A:K,3,0),"")</f>
        <v/>
      </c>
      <c r="H59" s="29" t="str">
        <f t="shared" si="7"/>
        <v/>
      </c>
      <c r="I59" s="27"/>
      <c r="J59" s="30" t="str">
        <f t="shared" si="6"/>
        <v/>
      </c>
      <c r="L59" s="31"/>
      <c r="M59" s="31"/>
      <c r="O59" s="31"/>
      <c r="P59" s="32" t="str">
        <f>IFERROR(VLOOKUP(C59,SERVIDORES.!$A$1:$K$10105,10,0),"")</f>
        <v/>
      </c>
      <c r="Q59" s="32" t="str">
        <f>IFERROR(VLOOKUP(C59,SERVIDORES.!$A$1:$K$10105,11,0),"")</f>
        <v/>
      </c>
      <c r="S59" s="22" t="str">
        <f t="shared" si="3"/>
        <v/>
      </c>
      <c r="U59" s="72"/>
    </row>
    <row r="60" spans="2:21" ht="17.25" x14ac:dyDescent="0.3">
      <c r="B60" s="7" t="str">
        <f t="shared" si="5"/>
        <v/>
      </c>
      <c r="E60" s="26" t="str">
        <f>IFERROR(VLOOKUP(C60,SERVIDORES.!A:K,3,0),"")</f>
        <v/>
      </c>
      <c r="H60" s="29" t="str">
        <f t="shared" si="7"/>
        <v/>
      </c>
      <c r="I60" s="27"/>
      <c r="J60" s="30" t="str">
        <f t="shared" si="6"/>
        <v/>
      </c>
      <c r="L60" s="31"/>
      <c r="M60" s="31"/>
      <c r="O60" s="31"/>
      <c r="P60" s="32" t="str">
        <f>IFERROR(VLOOKUP(C60,SERVIDORES.!$A$1:$K$10105,10,0),"")</f>
        <v/>
      </c>
      <c r="Q60" s="32" t="str">
        <f>IFERROR(VLOOKUP(C60,SERVIDORES.!$A$1:$K$10105,11,0),"")</f>
        <v/>
      </c>
      <c r="S60" s="22" t="str">
        <f t="shared" si="3"/>
        <v/>
      </c>
      <c r="U60" s="72"/>
    </row>
    <row r="61" spans="2:21" ht="17.25" x14ac:dyDescent="0.3">
      <c r="B61" s="7" t="str">
        <f t="shared" si="5"/>
        <v/>
      </c>
      <c r="E61" s="26" t="str">
        <f>IFERROR(VLOOKUP(C61,SERVIDORES.!A:K,3,0),"")</f>
        <v/>
      </c>
      <c r="H61" s="29" t="str">
        <f t="shared" si="7"/>
        <v/>
      </c>
      <c r="I61" s="27"/>
      <c r="J61" s="30" t="str">
        <f t="shared" si="6"/>
        <v/>
      </c>
      <c r="L61" s="31"/>
      <c r="M61" s="31"/>
      <c r="O61" s="31"/>
      <c r="P61" s="32" t="str">
        <f>IFERROR(VLOOKUP(C61,SERVIDORES.!$A$1:$K$10105,10,0),"")</f>
        <v/>
      </c>
      <c r="Q61" s="32" t="str">
        <f>IFERROR(VLOOKUP(C61,SERVIDORES.!$A$1:$K$10105,11,0),"")</f>
        <v/>
      </c>
      <c r="S61" s="22" t="str">
        <f t="shared" si="3"/>
        <v/>
      </c>
      <c r="U61" s="72"/>
    </row>
    <row r="62" spans="2:21" ht="17.25" x14ac:dyDescent="0.3">
      <c r="B62" s="7" t="str">
        <f t="shared" si="5"/>
        <v/>
      </c>
      <c r="E62" s="26" t="str">
        <f>IFERROR(VLOOKUP(C62,SERVIDORES.!A:K,3,0),"")</f>
        <v/>
      </c>
      <c r="H62" s="29" t="str">
        <f t="shared" si="7"/>
        <v/>
      </c>
      <c r="I62" s="27"/>
      <c r="J62" s="30" t="str">
        <f t="shared" si="6"/>
        <v/>
      </c>
      <c r="L62" s="31"/>
      <c r="M62" s="31"/>
      <c r="O62" s="31"/>
      <c r="P62" s="32" t="str">
        <f>IFERROR(VLOOKUP(C62,SERVIDORES.!$A$1:$K$10105,10,0),"")</f>
        <v/>
      </c>
      <c r="Q62" s="32" t="str">
        <f>IFERROR(VLOOKUP(C62,SERVIDORES.!$A$1:$K$10105,11,0),"")</f>
        <v/>
      </c>
      <c r="S62" s="22" t="str">
        <f t="shared" si="3"/>
        <v/>
      </c>
      <c r="U62" s="72"/>
    </row>
    <row r="63" spans="2:21" ht="17.25" x14ac:dyDescent="0.3">
      <c r="B63" s="7" t="str">
        <f t="shared" si="5"/>
        <v/>
      </c>
      <c r="E63" s="26" t="str">
        <f>IFERROR(VLOOKUP(C63,SERVIDORES.!A:K,3,0),"")</f>
        <v/>
      </c>
      <c r="H63" s="29" t="str">
        <f t="shared" si="7"/>
        <v/>
      </c>
      <c r="I63" s="27"/>
      <c r="J63" s="30" t="str">
        <f t="shared" si="6"/>
        <v/>
      </c>
      <c r="L63" s="31"/>
      <c r="M63" s="31"/>
      <c r="O63" s="31"/>
      <c r="P63" s="32" t="str">
        <f>IFERROR(VLOOKUP(C63,SERVIDORES.!$A$1:$K$10105,10,0),"")</f>
        <v/>
      </c>
      <c r="Q63" s="32" t="str">
        <f>IFERROR(VLOOKUP(C63,SERVIDORES.!$A$1:$K$10105,11,0),"")</f>
        <v/>
      </c>
      <c r="S63" s="22" t="str">
        <f t="shared" si="3"/>
        <v/>
      </c>
      <c r="U63" s="72"/>
    </row>
    <row r="64" spans="2:21" ht="17.25" x14ac:dyDescent="0.3">
      <c r="B64" s="7" t="str">
        <f t="shared" si="5"/>
        <v/>
      </c>
      <c r="E64" s="26" t="str">
        <f>IFERROR(VLOOKUP(C64,SERVIDORES.!A:K,3,0),"")</f>
        <v/>
      </c>
      <c r="H64" s="29" t="str">
        <f t="shared" si="7"/>
        <v/>
      </c>
      <c r="I64" s="27"/>
      <c r="J64" s="30" t="str">
        <f t="shared" si="6"/>
        <v/>
      </c>
      <c r="L64" s="31"/>
      <c r="M64" s="31"/>
      <c r="O64" s="31"/>
      <c r="P64" s="32" t="str">
        <f>IFERROR(VLOOKUP(C64,SERVIDORES.!$A$1:$K$10105,10,0),"")</f>
        <v/>
      </c>
      <c r="Q64" s="32" t="str">
        <f>IFERROR(VLOOKUP(C64,SERVIDORES.!$A$1:$K$10105,11,0),"")</f>
        <v/>
      </c>
      <c r="S64" s="22" t="str">
        <f t="shared" si="3"/>
        <v/>
      </c>
      <c r="U64" s="72"/>
    </row>
    <row r="65" spans="2:21" ht="17.25" x14ac:dyDescent="0.3">
      <c r="B65" s="7" t="str">
        <f t="shared" si="5"/>
        <v/>
      </c>
      <c r="E65" s="26" t="str">
        <f>IFERROR(VLOOKUP(C65,SERVIDORES.!A:K,3,0),"")</f>
        <v/>
      </c>
      <c r="H65" s="29" t="str">
        <f t="shared" si="7"/>
        <v/>
      </c>
      <c r="I65" s="27"/>
      <c r="J65" s="30" t="str">
        <f t="shared" si="6"/>
        <v/>
      </c>
      <c r="L65" s="31"/>
      <c r="M65" s="31"/>
      <c r="O65" s="31"/>
      <c r="P65" s="32" t="str">
        <f>IFERROR(VLOOKUP(C65,SERVIDORES.!$A$1:$K$10105,10,0),"")</f>
        <v/>
      </c>
      <c r="Q65" s="32" t="str">
        <f>IFERROR(VLOOKUP(C65,SERVIDORES.!$A$1:$K$10105,11,0),"")</f>
        <v/>
      </c>
      <c r="S65" s="22" t="str">
        <f t="shared" si="3"/>
        <v/>
      </c>
      <c r="U65" s="72"/>
    </row>
    <row r="66" spans="2:21" ht="17.25" x14ac:dyDescent="0.3">
      <c r="B66" s="7" t="str">
        <f t="shared" si="5"/>
        <v/>
      </c>
      <c r="E66" s="26" t="str">
        <f>IFERROR(VLOOKUP(C66,SERVIDORES.!A:K,3,0),"")</f>
        <v/>
      </c>
      <c r="H66" s="29" t="str">
        <f t="shared" si="7"/>
        <v/>
      </c>
      <c r="I66" s="27"/>
      <c r="J66" s="30" t="str">
        <f t="shared" si="6"/>
        <v/>
      </c>
      <c r="L66" s="31"/>
      <c r="M66" s="31"/>
      <c r="O66" s="31"/>
      <c r="P66" s="32" t="str">
        <f>IFERROR(VLOOKUP(C66,SERVIDORES.!$A$1:$K$10105,10,0),"")</f>
        <v/>
      </c>
      <c r="Q66" s="32" t="str">
        <f>IFERROR(VLOOKUP(C66,SERVIDORES.!$A$1:$K$10105,11,0),"")</f>
        <v/>
      </c>
      <c r="S66" s="22" t="str">
        <f t="shared" si="3"/>
        <v/>
      </c>
      <c r="U66" s="72"/>
    </row>
    <row r="67" spans="2:21" ht="17.25" x14ac:dyDescent="0.3">
      <c r="B67" s="7" t="str">
        <f t="shared" si="5"/>
        <v/>
      </c>
      <c r="E67" s="26" t="str">
        <f>IFERROR(VLOOKUP(C67,SERVIDORES.!A:K,3,0),"")</f>
        <v/>
      </c>
      <c r="H67" s="29" t="str">
        <f t="shared" si="7"/>
        <v/>
      </c>
      <c r="I67" s="27"/>
      <c r="J67" s="30" t="str">
        <f t="shared" si="6"/>
        <v/>
      </c>
      <c r="L67" s="31"/>
      <c r="M67" s="31"/>
      <c r="O67" s="31"/>
      <c r="P67" s="32" t="str">
        <f>IFERROR(VLOOKUP(C67,SERVIDORES.!$A$1:$K$10105,10,0),"")</f>
        <v/>
      </c>
      <c r="Q67" s="32" t="str">
        <f>IFERROR(VLOOKUP(C67,SERVIDORES.!$A$1:$K$10105,11,0),"")</f>
        <v/>
      </c>
      <c r="S67" s="22" t="str">
        <f t="shared" si="3"/>
        <v/>
      </c>
      <c r="U67" s="72"/>
    </row>
    <row r="68" spans="2:21" ht="17.25" x14ac:dyDescent="0.3">
      <c r="B68" s="7" t="str">
        <f t="shared" si="5"/>
        <v/>
      </c>
      <c r="E68" s="26" t="str">
        <f>IFERROR(VLOOKUP(C68,SERVIDORES.!A:K,3,0),"")</f>
        <v/>
      </c>
      <c r="H68" s="29" t="str">
        <f t="shared" si="7"/>
        <v/>
      </c>
      <c r="I68" s="27"/>
      <c r="J68" s="30" t="str">
        <f t="shared" si="6"/>
        <v/>
      </c>
      <c r="L68" s="31"/>
      <c r="M68" s="31"/>
      <c r="O68" s="31"/>
      <c r="P68" s="32" t="str">
        <f>IFERROR(VLOOKUP(C68,SERVIDORES.!$A$1:$K$10105,10,0),"")</f>
        <v/>
      </c>
      <c r="Q68" s="32" t="str">
        <f>IFERROR(VLOOKUP(C68,SERVIDORES.!$A$1:$K$10105,11,0),"")</f>
        <v/>
      </c>
      <c r="S68" s="22" t="str">
        <f t="shared" si="3"/>
        <v/>
      </c>
      <c r="U68" s="72"/>
    </row>
    <row r="69" spans="2:21" ht="17.25" x14ac:dyDescent="0.3">
      <c r="B69" s="7" t="str">
        <f t="shared" si="5"/>
        <v/>
      </c>
      <c r="E69" s="26" t="str">
        <f>IFERROR(VLOOKUP(C69,SERVIDORES.!A:K,3,0),"")</f>
        <v/>
      </c>
      <c r="H69" s="29" t="str">
        <f t="shared" si="7"/>
        <v/>
      </c>
      <c r="I69" s="27"/>
      <c r="J69" s="30" t="str">
        <f t="shared" si="6"/>
        <v/>
      </c>
      <c r="L69" s="31"/>
      <c r="M69" s="31"/>
      <c r="O69" s="31"/>
      <c r="P69" s="32" t="str">
        <f>IFERROR(VLOOKUP(C69,SERVIDORES.!$A$1:$K$10105,10,0),"")</f>
        <v/>
      </c>
      <c r="Q69" s="32" t="str">
        <f>IFERROR(VLOOKUP(C69,SERVIDORES.!$A$1:$K$10105,11,0),"")</f>
        <v/>
      </c>
      <c r="S69" s="22" t="str">
        <f t="shared" si="3"/>
        <v/>
      </c>
      <c r="U69" s="72"/>
    </row>
    <row r="70" spans="2:21" ht="17.25" x14ac:dyDescent="0.3">
      <c r="B70" s="7" t="str">
        <f t="shared" si="5"/>
        <v/>
      </c>
      <c r="E70" s="26" t="str">
        <f>IFERROR(VLOOKUP(C70,SERVIDORES.!A:K,3,0),"")</f>
        <v/>
      </c>
      <c r="H70" s="29" t="str">
        <f t="shared" si="7"/>
        <v/>
      </c>
      <c r="I70" s="27"/>
      <c r="J70" s="30" t="str">
        <f t="shared" si="6"/>
        <v/>
      </c>
      <c r="L70" s="31"/>
      <c r="M70" s="31"/>
      <c r="O70" s="31"/>
      <c r="P70" s="32" t="str">
        <f>IFERROR(VLOOKUP(C70,SERVIDORES.!$A$1:$K$10105,10,0),"")</f>
        <v/>
      </c>
      <c r="Q70" s="32" t="str">
        <f>IFERROR(VLOOKUP(C70,SERVIDORES.!$A$1:$K$10105,11,0),"")</f>
        <v/>
      </c>
      <c r="S70" s="22" t="str">
        <f t="shared" si="3"/>
        <v/>
      </c>
      <c r="U70" s="72"/>
    </row>
    <row r="71" spans="2:21" ht="17.25" x14ac:dyDescent="0.3">
      <c r="B71" s="7" t="str">
        <f t="shared" si="5"/>
        <v/>
      </c>
      <c r="E71" s="26" t="str">
        <f>IFERROR(VLOOKUP(C71,SERVIDORES.!A:K,3,0),"")</f>
        <v/>
      </c>
      <c r="H71" s="29" t="str">
        <f t="shared" si="7"/>
        <v/>
      </c>
      <c r="I71" s="27"/>
      <c r="J71" s="30" t="str">
        <f t="shared" si="6"/>
        <v/>
      </c>
      <c r="L71" s="31"/>
      <c r="M71" s="31"/>
      <c r="O71" s="31"/>
      <c r="P71" s="32" t="str">
        <f>IFERROR(VLOOKUP(C71,SERVIDORES.!$A$1:$K$10105,10,0),"")</f>
        <v/>
      </c>
      <c r="Q71" s="32" t="str">
        <f>IFERROR(VLOOKUP(C71,SERVIDORES.!$A$1:$K$10105,11,0),"")</f>
        <v/>
      </c>
      <c r="S71" s="22" t="str">
        <f t="shared" si="3"/>
        <v/>
      </c>
      <c r="U71" s="72"/>
    </row>
    <row r="72" spans="2:21" ht="17.25" x14ac:dyDescent="0.3">
      <c r="B72" s="7" t="str">
        <f t="shared" si="5"/>
        <v/>
      </c>
      <c r="E72" s="26" t="str">
        <f>IFERROR(VLOOKUP(C72,SERVIDORES.!A:K,3,0),"")</f>
        <v/>
      </c>
      <c r="H72" s="29" t="str">
        <f t="shared" si="7"/>
        <v/>
      </c>
      <c r="I72" s="27"/>
      <c r="J72" s="30" t="str">
        <f t="shared" si="6"/>
        <v/>
      </c>
      <c r="L72" s="31"/>
      <c r="M72" s="31"/>
      <c r="O72" s="31"/>
      <c r="P72" s="32" t="str">
        <f>IFERROR(VLOOKUP(C72,SERVIDORES.!$A$1:$K$10105,10,0),"")</f>
        <v/>
      </c>
      <c r="Q72" s="32" t="str">
        <f>IFERROR(VLOOKUP(C72,SERVIDORES.!$A$1:$K$10105,11,0),"")</f>
        <v/>
      </c>
      <c r="S72" s="22" t="str">
        <f t="shared" si="3"/>
        <v/>
      </c>
      <c r="U72" s="72"/>
    </row>
    <row r="73" spans="2:21" ht="17.25" x14ac:dyDescent="0.3">
      <c r="B73" s="7" t="str">
        <f t="shared" si="5"/>
        <v/>
      </c>
      <c r="E73" s="26" t="str">
        <f>IFERROR(VLOOKUP(C73,SERVIDORES.!A:K,3,0),"")</f>
        <v/>
      </c>
      <c r="H73" s="29" t="str">
        <f t="shared" si="7"/>
        <v/>
      </c>
      <c r="I73" s="27"/>
      <c r="J73" s="30" t="str">
        <f t="shared" si="6"/>
        <v/>
      </c>
      <c r="L73" s="31"/>
      <c r="M73" s="31"/>
      <c r="O73" s="31"/>
      <c r="P73" s="32" t="str">
        <f>IFERROR(VLOOKUP(C73,SERVIDORES.!$A$1:$K$10105,10,0),"")</f>
        <v/>
      </c>
      <c r="Q73" s="32" t="str">
        <f>IFERROR(VLOOKUP(C73,SERVIDORES.!$A$1:$K$10105,11,0),"")</f>
        <v/>
      </c>
      <c r="S73" s="22" t="str">
        <f t="shared" si="3"/>
        <v/>
      </c>
      <c r="U73" s="72"/>
    </row>
    <row r="74" spans="2:21" ht="17.25" x14ac:dyDescent="0.3">
      <c r="B74" s="7" t="str">
        <f t="shared" ref="B74:B137" si="8">IF($F74="","",$C$7-$F74+1)</f>
        <v/>
      </c>
      <c r="E74" s="26" t="str">
        <f>IFERROR(VLOOKUP(C74,SERVIDORES.!A:K,3,0),"")</f>
        <v/>
      </c>
      <c r="H74" s="29" t="str">
        <f t="shared" si="7"/>
        <v/>
      </c>
      <c r="I74" s="27"/>
      <c r="J74" s="30" t="str">
        <f t="shared" si="6"/>
        <v/>
      </c>
      <c r="L74" s="31"/>
      <c r="M74" s="31"/>
      <c r="O74" s="31"/>
      <c r="P74" s="32" t="str">
        <f>IFERROR(VLOOKUP(C74,SERVIDORES.!$A$1:$K$10105,10,0),"")</f>
        <v/>
      </c>
      <c r="Q74" s="32" t="str">
        <f>IFERROR(VLOOKUP(C74,SERVIDORES.!$A$1:$K$10105,11,0),"")</f>
        <v/>
      </c>
      <c r="S74" s="22" t="str">
        <f t="shared" si="3"/>
        <v/>
      </c>
      <c r="U74" s="72"/>
    </row>
    <row r="75" spans="2:21" ht="17.25" x14ac:dyDescent="0.3">
      <c r="B75" s="7" t="str">
        <f t="shared" si="8"/>
        <v/>
      </c>
      <c r="E75" s="26" t="str">
        <f>IFERROR(VLOOKUP(C75,SERVIDORES.!A:K,3,0),"")</f>
        <v/>
      </c>
      <c r="H75" s="29" t="str">
        <f t="shared" si="7"/>
        <v/>
      </c>
      <c r="I75" s="27"/>
      <c r="J75" s="30" t="str">
        <f t="shared" si="6"/>
        <v/>
      </c>
      <c r="L75" s="31"/>
      <c r="M75" s="31"/>
      <c r="O75" s="31"/>
      <c r="P75" s="32" t="str">
        <f>IFERROR(VLOOKUP(C75,SERVIDORES.!$A$1:$K$10105,10,0),"")</f>
        <v/>
      </c>
      <c r="Q75" s="32" t="str">
        <f>IFERROR(VLOOKUP(C75,SERVIDORES.!$A$1:$K$10105,11,0),"")</f>
        <v/>
      </c>
      <c r="S75" s="22" t="str">
        <f t="shared" si="3"/>
        <v/>
      </c>
      <c r="U75" s="72"/>
    </row>
    <row r="76" spans="2:21" ht="17.25" x14ac:dyDescent="0.3">
      <c r="B76" s="7" t="str">
        <f t="shared" si="8"/>
        <v/>
      </c>
      <c r="E76" s="26" t="str">
        <f>IFERROR(VLOOKUP(C76,SERVIDORES.!A:K,3,0),"")</f>
        <v/>
      </c>
      <c r="H76" s="29" t="str">
        <f t="shared" si="7"/>
        <v/>
      </c>
      <c r="I76" s="27"/>
      <c r="J76" s="30" t="str">
        <f t="shared" si="6"/>
        <v/>
      </c>
      <c r="L76" s="31"/>
      <c r="M76" s="31"/>
      <c r="O76" s="31"/>
      <c r="P76" s="32" t="str">
        <f>IFERROR(VLOOKUP(C76,SERVIDORES.!$A$1:$K$10105,10,0),"")</f>
        <v/>
      </c>
      <c r="Q76" s="32" t="str">
        <f>IFERROR(VLOOKUP(C76,SERVIDORES.!$A$1:$K$10105,11,0),"")</f>
        <v/>
      </c>
      <c r="S76" s="22" t="str">
        <f t="shared" ref="S76:S139" si="9">IF($C76="","",CONCATENATE($C76,"/",$D76))</f>
        <v/>
      </c>
      <c r="U76" s="72"/>
    </row>
    <row r="77" spans="2:21" ht="17.25" x14ac:dyDescent="0.3">
      <c r="B77" s="7" t="str">
        <f t="shared" si="8"/>
        <v/>
      </c>
      <c r="E77" s="26" t="str">
        <f>IFERROR(VLOOKUP(C77,SERVIDORES.!A:K,3,0),"")</f>
        <v/>
      </c>
      <c r="H77" s="29" t="str">
        <f t="shared" si="7"/>
        <v/>
      </c>
      <c r="I77" s="27"/>
      <c r="J77" s="30" t="str">
        <f t="shared" si="6"/>
        <v/>
      </c>
      <c r="L77" s="31"/>
      <c r="M77" s="31"/>
      <c r="O77" s="31"/>
      <c r="P77" s="32" t="str">
        <f>IFERROR(VLOOKUP(C77,SERVIDORES.!$A$1:$K$10105,10,0),"")</f>
        <v/>
      </c>
      <c r="Q77" s="32" t="str">
        <f>IFERROR(VLOOKUP(C77,SERVIDORES.!$A$1:$K$10105,11,0),"")</f>
        <v/>
      </c>
      <c r="S77" s="22" t="str">
        <f t="shared" si="9"/>
        <v/>
      </c>
      <c r="U77" s="72"/>
    </row>
    <row r="78" spans="2:21" ht="17.25" x14ac:dyDescent="0.3">
      <c r="B78" s="7" t="str">
        <f t="shared" si="8"/>
        <v/>
      </c>
      <c r="E78" s="26" t="str">
        <f>IFERROR(VLOOKUP(C78,SERVIDORES.!A:K,3,0),"")</f>
        <v/>
      </c>
      <c r="H78" s="29" t="str">
        <f t="shared" si="7"/>
        <v/>
      </c>
      <c r="I78" s="27"/>
      <c r="J78" s="30" t="str">
        <f t="shared" si="6"/>
        <v/>
      </c>
      <c r="L78" s="31"/>
      <c r="M78" s="31"/>
      <c r="O78" s="31"/>
      <c r="P78" s="32" t="str">
        <f>IFERROR(VLOOKUP(C78,SERVIDORES.!$A$1:$K$10105,10,0),"")</f>
        <v/>
      </c>
      <c r="Q78" s="32" t="str">
        <f>IFERROR(VLOOKUP(C78,SERVIDORES.!$A$1:$K$10105,11,0),"")</f>
        <v/>
      </c>
      <c r="S78" s="22" t="str">
        <f t="shared" si="9"/>
        <v/>
      </c>
      <c r="U78" s="72"/>
    </row>
    <row r="79" spans="2:21" ht="17.25" x14ac:dyDescent="0.3">
      <c r="B79" s="7" t="str">
        <f t="shared" si="8"/>
        <v/>
      </c>
      <c r="E79" s="26" t="str">
        <f>IFERROR(VLOOKUP(C79,SERVIDORES.!A:K,3,0),"")</f>
        <v/>
      </c>
      <c r="H79" s="29" t="str">
        <f t="shared" si="7"/>
        <v/>
      </c>
      <c r="I79" s="27"/>
      <c r="J79" s="30" t="str">
        <f t="shared" si="6"/>
        <v/>
      </c>
      <c r="L79" s="31"/>
      <c r="M79" s="31"/>
      <c r="O79" s="31"/>
      <c r="P79" s="32" t="str">
        <f>IFERROR(VLOOKUP(C79,SERVIDORES.!$A$1:$K$10105,10,0),"")</f>
        <v/>
      </c>
      <c r="Q79" s="32" t="str">
        <f>IFERROR(VLOOKUP(C79,SERVIDORES.!$A$1:$K$10105,11,0),"")</f>
        <v/>
      </c>
      <c r="S79" s="22" t="str">
        <f t="shared" si="9"/>
        <v/>
      </c>
      <c r="U79" s="72"/>
    </row>
    <row r="80" spans="2:21" ht="17.25" x14ac:dyDescent="0.3">
      <c r="B80" s="7" t="str">
        <f t="shared" si="8"/>
        <v/>
      </c>
      <c r="E80" s="26" t="str">
        <f>IFERROR(VLOOKUP(C80,SERVIDORES.!A:K,3,0),"")</f>
        <v/>
      </c>
      <c r="H80" s="29" t="str">
        <f t="shared" si="7"/>
        <v/>
      </c>
      <c r="I80" s="27"/>
      <c r="J80" s="30" t="str">
        <f t="shared" si="6"/>
        <v/>
      </c>
      <c r="L80" s="31"/>
      <c r="M80" s="31"/>
      <c r="O80" s="31"/>
      <c r="P80" s="32" t="str">
        <f>IFERROR(VLOOKUP(C80,SERVIDORES.!$A$1:$K$10105,10,0),"")</f>
        <v/>
      </c>
      <c r="Q80" s="32" t="str">
        <f>IFERROR(VLOOKUP(C80,SERVIDORES.!$A$1:$K$10105,11,0),"")</f>
        <v/>
      </c>
      <c r="S80" s="22" t="str">
        <f t="shared" si="9"/>
        <v/>
      </c>
      <c r="U80" s="72"/>
    </row>
    <row r="81" spans="2:21" ht="17.25" x14ac:dyDescent="0.3">
      <c r="B81" s="7" t="str">
        <f t="shared" si="8"/>
        <v/>
      </c>
      <c r="E81" s="26" t="str">
        <f>IFERROR(VLOOKUP(C81,SERVIDORES.!A:K,3,0),"")</f>
        <v/>
      </c>
      <c r="H81" s="29" t="str">
        <f t="shared" si="7"/>
        <v/>
      </c>
      <c r="I81" s="27"/>
      <c r="J81" s="30" t="str">
        <f t="shared" si="6"/>
        <v/>
      </c>
      <c r="L81" s="31"/>
      <c r="M81" s="31"/>
      <c r="O81" s="31"/>
      <c r="P81" s="32" t="str">
        <f>IFERROR(VLOOKUP(C81,SERVIDORES.!$A$1:$K$10105,10,0),"")</f>
        <v/>
      </c>
      <c r="Q81" s="32" t="str">
        <f>IFERROR(VLOOKUP(C81,SERVIDORES.!$A$1:$K$10105,11,0),"")</f>
        <v/>
      </c>
      <c r="S81" s="22" t="str">
        <f t="shared" si="9"/>
        <v/>
      </c>
      <c r="U81" s="72"/>
    </row>
    <row r="82" spans="2:21" ht="17.25" x14ac:dyDescent="0.3">
      <c r="B82" s="7" t="str">
        <f t="shared" si="8"/>
        <v/>
      </c>
      <c r="E82" s="26" t="str">
        <f>IFERROR(VLOOKUP(C82,SERVIDORES.!A:K,3,0),"")</f>
        <v/>
      </c>
      <c r="H82" s="29" t="str">
        <f t="shared" si="7"/>
        <v/>
      </c>
      <c r="I82" s="27"/>
      <c r="J82" s="30" t="str">
        <f t="shared" si="6"/>
        <v/>
      </c>
      <c r="L82" s="31"/>
      <c r="M82" s="31"/>
      <c r="O82" s="31"/>
      <c r="P82" s="32" t="str">
        <f>IFERROR(VLOOKUP(C82,SERVIDORES.!$A$1:$K$10105,10,0),"")</f>
        <v/>
      </c>
      <c r="Q82" s="32" t="str">
        <f>IFERROR(VLOOKUP(C82,SERVIDORES.!$A$1:$K$10105,11,0),"")</f>
        <v/>
      </c>
      <c r="S82" s="22" t="str">
        <f t="shared" si="9"/>
        <v/>
      </c>
      <c r="U82" s="72"/>
    </row>
    <row r="83" spans="2:21" ht="17.25" x14ac:dyDescent="0.3">
      <c r="B83" s="7" t="str">
        <f t="shared" si="8"/>
        <v/>
      </c>
      <c r="E83" s="26" t="str">
        <f>IFERROR(VLOOKUP(C83,SERVIDORES.!A:K,3,0),"")</f>
        <v/>
      </c>
      <c r="H83" s="29" t="str">
        <f t="shared" si="7"/>
        <v/>
      </c>
      <c r="I83" s="27"/>
      <c r="J83" s="30" t="str">
        <f t="shared" si="6"/>
        <v/>
      </c>
      <c r="L83" s="31"/>
      <c r="M83" s="31"/>
      <c r="O83" s="31"/>
      <c r="P83" s="32" t="str">
        <f>IFERROR(VLOOKUP(C83,SERVIDORES.!$A$1:$K$10105,10,0),"")</f>
        <v/>
      </c>
      <c r="Q83" s="32" t="str">
        <f>IFERROR(VLOOKUP(C83,SERVIDORES.!$A$1:$K$10105,11,0),"")</f>
        <v/>
      </c>
      <c r="S83" s="22" t="str">
        <f t="shared" si="9"/>
        <v/>
      </c>
      <c r="U83" s="72"/>
    </row>
    <row r="84" spans="2:21" ht="17.25" x14ac:dyDescent="0.3">
      <c r="B84" s="7" t="str">
        <f t="shared" si="8"/>
        <v/>
      </c>
      <c r="E84" s="26" t="str">
        <f>IFERROR(VLOOKUP(C84,SERVIDORES.!A:K,3,0),"")</f>
        <v/>
      </c>
      <c r="H84" s="29" t="str">
        <f t="shared" si="7"/>
        <v/>
      </c>
      <c r="I84" s="27"/>
      <c r="J84" s="30" t="str">
        <f t="shared" ref="J84:J147" si="10">IFERROR(IF(F84="","",F84+H84),"-")</f>
        <v/>
      </c>
      <c r="L84" s="31"/>
      <c r="M84" s="31"/>
      <c r="O84" s="31"/>
      <c r="P84" s="32" t="str">
        <f>IFERROR(VLOOKUP(C84,SERVIDORES.!$A$1:$K$10105,10,0),"")</f>
        <v/>
      </c>
      <c r="Q84" s="32" t="str">
        <f>IFERROR(VLOOKUP(C84,SERVIDORES.!$A$1:$K$10105,11,0),"")</f>
        <v/>
      </c>
      <c r="S84" s="22" t="str">
        <f t="shared" si="9"/>
        <v/>
      </c>
      <c r="U84" s="72"/>
    </row>
    <row r="85" spans="2:21" ht="17.25" x14ac:dyDescent="0.3">
      <c r="B85" s="7" t="str">
        <f t="shared" si="8"/>
        <v/>
      </c>
      <c r="E85" s="26" t="str">
        <f>IFERROR(VLOOKUP(C85,SERVIDORES.!A:K,3,0),"")</f>
        <v/>
      </c>
      <c r="H85" s="29" t="str">
        <f t="shared" si="7"/>
        <v/>
      </c>
      <c r="I85" s="27"/>
      <c r="J85" s="30" t="str">
        <f t="shared" si="10"/>
        <v/>
      </c>
      <c r="L85" s="31"/>
      <c r="M85" s="31"/>
      <c r="O85" s="31"/>
      <c r="P85" s="32" t="str">
        <f>IFERROR(VLOOKUP(C85,SERVIDORES.!$A$1:$K$10105,10,0),"")</f>
        <v/>
      </c>
      <c r="Q85" s="32" t="str">
        <f>IFERROR(VLOOKUP(C85,SERVIDORES.!$A$1:$K$10105,11,0),"")</f>
        <v/>
      </c>
      <c r="S85" s="22" t="str">
        <f t="shared" si="9"/>
        <v/>
      </c>
      <c r="U85" s="72"/>
    </row>
    <row r="86" spans="2:21" ht="17.25" x14ac:dyDescent="0.3">
      <c r="B86" s="7" t="str">
        <f t="shared" si="8"/>
        <v/>
      </c>
      <c r="E86" s="26" t="str">
        <f>IFERROR(VLOOKUP(C86,SERVIDORES.!A:K,3,0),"")</f>
        <v/>
      </c>
      <c r="H86" s="29" t="str">
        <f t="shared" si="7"/>
        <v/>
      </c>
      <c r="I86" s="27"/>
      <c r="J86" s="30" t="str">
        <f t="shared" si="10"/>
        <v/>
      </c>
      <c r="L86" s="31"/>
      <c r="M86" s="31"/>
      <c r="O86" s="31"/>
      <c r="P86" s="32" t="str">
        <f>IFERROR(VLOOKUP(C86,SERVIDORES.!$A$1:$K$10105,10,0),"")</f>
        <v/>
      </c>
      <c r="Q86" s="32" t="str">
        <f>IFERROR(VLOOKUP(C86,SERVIDORES.!$A$1:$K$10105,11,0),"")</f>
        <v/>
      </c>
      <c r="S86" s="22" t="str">
        <f t="shared" si="9"/>
        <v/>
      </c>
      <c r="U86" s="72"/>
    </row>
    <row r="87" spans="2:21" ht="17.25" x14ac:dyDescent="0.3">
      <c r="B87" s="7" t="str">
        <f t="shared" si="8"/>
        <v/>
      </c>
      <c r="E87" s="26" t="str">
        <f>IFERROR(VLOOKUP(C87,SERVIDORES.!A:K,3,0),"")</f>
        <v/>
      </c>
      <c r="H87" s="29" t="str">
        <f t="shared" si="7"/>
        <v/>
      </c>
      <c r="I87" s="27"/>
      <c r="J87" s="30" t="str">
        <f t="shared" si="10"/>
        <v/>
      </c>
      <c r="L87" s="31"/>
      <c r="M87" s="31"/>
      <c r="O87" s="31"/>
      <c r="P87" s="32" t="str">
        <f>IFERROR(VLOOKUP(C87,SERVIDORES.!$A$1:$K$10105,10,0),"")</f>
        <v/>
      </c>
      <c r="Q87" s="32" t="str">
        <f>IFERROR(VLOOKUP(C87,SERVIDORES.!$A$1:$K$10105,11,0),"")</f>
        <v/>
      </c>
      <c r="S87" s="22" t="str">
        <f t="shared" si="9"/>
        <v/>
      </c>
      <c r="U87" s="72"/>
    </row>
    <row r="88" spans="2:21" ht="17.25" x14ac:dyDescent="0.3">
      <c r="B88" s="7" t="str">
        <f t="shared" si="8"/>
        <v/>
      </c>
      <c r="E88" s="26" t="str">
        <f>IFERROR(VLOOKUP(C88,SERVIDORES.!A:K,3,0),"")</f>
        <v/>
      </c>
      <c r="H88" s="29" t="str">
        <f t="shared" si="7"/>
        <v/>
      </c>
      <c r="I88" s="27"/>
      <c r="J88" s="30" t="str">
        <f t="shared" si="10"/>
        <v/>
      </c>
      <c r="L88" s="31"/>
      <c r="M88" s="31"/>
      <c r="O88" s="31"/>
      <c r="P88" s="32" t="str">
        <f>IFERROR(VLOOKUP(C88,SERVIDORES.!$A$1:$K$10105,10,0),"")</f>
        <v/>
      </c>
      <c r="Q88" s="32" t="str">
        <f>IFERROR(VLOOKUP(C88,SERVIDORES.!$A$1:$K$10105,11,0),"")</f>
        <v/>
      </c>
      <c r="S88" s="22" t="str">
        <f t="shared" si="9"/>
        <v/>
      </c>
      <c r="U88" s="72"/>
    </row>
    <row r="89" spans="2:21" ht="17.25" x14ac:dyDescent="0.3">
      <c r="B89" s="7" t="str">
        <f t="shared" si="8"/>
        <v/>
      </c>
      <c r="E89" s="26" t="str">
        <f>IFERROR(VLOOKUP(C89,SERVIDORES.!A:K,3,0),"")</f>
        <v/>
      </c>
      <c r="H89" s="29" t="str">
        <f t="shared" si="7"/>
        <v/>
      </c>
      <c r="I89" s="27"/>
      <c r="J89" s="30" t="str">
        <f t="shared" si="10"/>
        <v/>
      </c>
      <c r="L89" s="31"/>
      <c r="M89" s="31"/>
      <c r="O89" s="31"/>
      <c r="P89" s="32" t="str">
        <f>IFERROR(VLOOKUP(C89,SERVIDORES.!$A$1:$K$10105,10,0),"")</f>
        <v/>
      </c>
      <c r="Q89" s="32" t="str">
        <f>IFERROR(VLOOKUP(C89,SERVIDORES.!$A$1:$K$10105,11,0),"")</f>
        <v/>
      </c>
      <c r="S89" s="22" t="str">
        <f t="shared" si="9"/>
        <v/>
      </c>
      <c r="U89" s="72"/>
    </row>
    <row r="90" spans="2:21" ht="17.25" x14ac:dyDescent="0.3">
      <c r="B90" s="7" t="str">
        <f t="shared" si="8"/>
        <v/>
      </c>
      <c r="E90" s="26" t="str">
        <f>IFERROR(VLOOKUP(C90,SERVIDORES.!A:K,3,0),"")</f>
        <v/>
      </c>
      <c r="H90" s="29" t="str">
        <f t="shared" si="7"/>
        <v/>
      </c>
      <c r="I90" s="27"/>
      <c r="J90" s="30" t="str">
        <f t="shared" si="10"/>
        <v/>
      </c>
      <c r="L90" s="31"/>
      <c r="M90" s="31"/>
      <c r="O90" s="31"/>
      <c r="P90" s="32" t="str">
        <f>IFERROR(VLOOKUP(C90,SERVIDORES.!$A$1:$K$10105,10,0),"")</f>
        <v/>
      </c>
      <c r="Q90" s="32" t="str">
        <f>IFERROR(VLOOKUP(C90,SERVIDORES.!$A$1:$K$10105,11,0),"")</f>
        <v/>
      </c>
      <c r="S90" s="22" t="str">
        <f t="shared" si="9"/>
        <v/>
      </c>
      <c r="U90" s="72"/>
    </row>
    <row r="91" spans="2:21" ht="17.25" x14ac:dyDescent="0.3">
      <c r="B91" s="7" t="str">
        <f t="shared" si="8"/>
        <v/>
      </c>
      <c r="E91" s="26" t="str">
        <f>IFERROR(VLOOKUP(C91,SERVIDORES.!A:K,3,0),"")</f>
        <v/>
      </c>
      <c r="H91" s="29" t="str">
        <f t="shared" si="7"/>
        <v/>
      </c>
      <c r="I91" s="27"/>
      <c r="J91" s="30" t="str">
        <f t="shared" si="10"/>
        <v/>
      </c>
      <c r="L91" s="31"/>
      <c r="M91" s="31"/>
      <c r="O91" s="31"/>
      <c r="P91" s="32" t="str">
        <f>IFERROR(VLOOKUP(C91,SERVIDORES.!$A$1:$K$10105,10,0),"")</f>
        <v/>
      </c>
      <c r="Q91" s="32" t="str">
        <f>IFERROR(VLOOKUP(C91,SERVIDORES.!$A$1:$K$10105,11,0),"")</f>
        <v/>
      </c>
      <c r="S91" s="22" t="str">
        <f t="shared" si="9"/>
        <v/>
      </c>
      <c r="U91" s="72"/>
    </row>
    <row r="92" spans="2:21" ht="17.25" x14ac:dyDescent="0.3">
      <c r="B92" s="7" t="str">
        <f t="shared" si="8"/>
        <v/>
      </c>
      <c r="E92" s="26" t="str">
        <f>IFERROR(VLOOKUP(C92,SERVIDORES.!A:K,3,0),"")</f>
        <v/>
      </c>
      <c r="H92" s="29" t="str">
        <f t="shared" si="7"/>
        <v/>
      </c>
      <c r="I92" s="27"/>
      <c r="J92" s="30" t="str">
        <f t="shared" si="10"/>
        <v/>
      </c>
      <c r="L92" s="31"/>
      <c r="M92" s="31"/>
      <c r="O92" s="31"/>
      <c r="P92" s="32" t="str">
        <f>IFERROR(VLOOKUP(C92,SERVIDORES.!$A$1:$K$10105,10,0),"")</f>
        <v/>
      </c>
      <c r="Q92" s="32" t="str">
        <f>IFERROR(VLOOKUP(C92,SERVIDORES.!$A$1:$K$10105,11,0),"")</f>
        <v/>
      </c>
      <c r="S92" s="22" t="str">
        <f t="shared" si="9"/>
        <v/>
      </c>
      <c r="U92" s="72"/>
    </row>
    <row r="93" spans="2:21" ht="17.25" x14ac:dyDescent="0.3">
      <c r="B93" s="7" t="str">
        <f t="shared" si="8"/>
        <v/>
      </c>
      <c r="E93" s="26" t="str">
        <f>IFERROR(VLOOKUP(C93,SERVIDORES.!A:K,3,0),"")</f>
        <v/>
      </c>
      <c r="H93" s="29" t="str">
        <f t="shared" si="7"/>
        <v/>
      </c>
      <c r="I93" s="27"/>
      <c r="J93" s="30" t="str">
        <f t="shared" si="10"/>
        <v/>
      </c>
      <c r="L93" s="31"/>
      <c r="M93" s="31"/>
      <c r="O93" s="31"/>
      <c r="P93" s="32" t="str">
        <f>IFERROR(VLOOKUP(C93,SERVIDORES.!$A$1:$K$10105,10,0),"")</f>
        <v/>
      </c>
      <c r="Q93" s="32" t="str">
        <f>IFERROR(VLOOKUP(C93,SERVIDORES.!$A$1:$K$10105,11,0),"")</f>
        <v/>
      </c>
      <c r="S93" s="22" t="str">
        <f t="shared" si="9"/>
        <v/>
      </c>
      <c r="U93" s="72"/>
    </row>
    <row r="94" spans="2:21" ht="17.25" x14ac:dyDescent="0.3">
      <c r="B94" s="7" t="str">
        <f t="shared" si="8"/>
        <v/>
      </c>
      <c r="E94" s="26" t="str">
        <f>IFERROR(VLOOKUP(C94,SERVIDORES.!A:K,3,0),"")</f>
        <v/>
      </c>
      <c r="H94" s="29" t="str">
        <f t="shared" si="7"/>
        <v/>
      </c>
      <c r="I94" s="27"/>
      <c r="J94" s="30" t="str">
        <f t="shared" si="10"/>
        <v/>
      </c>
      <c r="L94" s="31"/>
      <c r="M94" s="31"/>
      <c r="O94" s="31"/>
      <c r="P94" s="32" t="str">
        <f>IFERROR(VLOOKUP(C94,SERVIDORES.!$A$1:$K$10105,10,0),"")</f>
        <v/>
      </c>
      <c r="Q94" s="32" t="str">
        <f>IFERROR(VLOOKUP(C94,SERVIDORES.!$A$1:$K$10105,11,0),"")</f>
        <v/>
      </c>
      <c r="S94" s="22" t="str">
        <f t="shared" si="9"/>
        <v/>
      </c>
      <c r="U94" s="72"/>
    </row>
    <row r="95" spans="2:21" ht="17.25" x14ac:dyDescent="0.3">
      <c r="B95" s="7" t="str">
        <f t="shared" si="8"/>
        <v/>
      </c>
      <c r="E95" s="26" t="str">
        <f>IFERROR(VLOOKUP(C95,SERVIDORES.!A:K,3,0),"")</f>
        <v/>
      </c>
      <c r="H95" s="29" t="str">
        <f t="shared" si="7"/>
        <v/>
      </c>
      <c r="I95" s="27"/>
      <c r="J95" s="30" t="str">
        <f t="shared" si="10"/>
        <v/>
      </c>
      <c r="L95" s="31"/>
      <c r="M95" s="31"/>
      <c r="O95" s="31"/>
      <c r="P95" s="32" t="str">
        <f>IFERROR(VLOOKUP(C95,SERVIDORES.!$A$1:$K$10105,10,0),"")</f>
        <v/>
      </c>
      <c r="Q95" s="32" t="str">
        <f>IFERROR(VLOOKUP(C95,SERVIDORES.!$A$1:$K$10105,11,0),"")</f>
        <v/>
      </c>
      <c r="S95" s="22" t="str">
        <f t="shared" si="9"/>
        <v/>
      </c>
      <c r="U95" s="72"/>
    </row>
    <row r="96" spans="2:21" ht="17.25" x14ac:dyDescent="0.3">
      <c r="B96" s="7" t="str">
        <f t="shared" si="8"/>
        <v/>
      </c>
      <c r="E96" s="26" t="str">
        <f>IFERROR(VLOOKUP(C96,SERVIDORES.!A:K,3,0),"")</f>
        <v/>
      </c>
      <c r="H96" s="29" t="str">
        <f t="shared" si="7"/>
        <v/>
      </c>
      <c r="I96" s="27"/>
      <c r="J96" s="30" t="str">
        <f t="shared" si="10"/>
        <v/>
      </c>
      <c r="L96" s="31"/>
      <c r="M96" s="31"/>
      <c r="O96" s="31"/>
      <c r="P96" s="32" t="str">
        <f>IFERROR(VLOOKUP(C96,SERVIDORES.!$A$1:$K$10105,10,0),"")</f>
        <v/>
      </c>
      <c r="Q96" s="32" t="str">
        <f>IFERROR(VLOOKUP(C96,SERVIDORES.!$A$1:$K$10105,11,0),"")</f>
        <v/>
      </c>
      <c r="S96" s="22" t="str">
        <f t="shared" si="9"/>
        <v/>
      </c>
      <c r="U96" s="72"/>
    </row>
    <row r="97" spans="2:21" ht="17.25" x14ac:dyDescent="0.3">
      <c r="B97" s="7" t="str">
        <f t="shared" si="8"/>
        <v/>
      </c>
      <c r="E97" s="26" t="str">
        <f>IFERROR(VLOOKUP(C97,SERVIDORES.!A:K,3,0),"")</f>
        <v/>
      </c>
      <c r="H97" s="29" t="str">
        <f t="shared" si="7"/>
        <v/>
      </c>
      <c r="I97" s="27"/>
      <c r="J97" s="30" t="str">
        <f t="shared" si="10"/>
        <v/>
      </c>
      <c r="L97" s="31"/>
      <c r="M97" s="31"/>
      <c r="O97" s="31"/>
      <c r="P97" s="32" t="str">
        <f>IFERROR(VLOOKUP(C97,SERVIDORES.!$A$1:$K$10105,10,0),"")</f>
        <v/>
      </c>
      <c r="Q97" s="32" t="str">
        <f>IFERROR(VLOOKUP(C97,SERVIDORES.!$A$1:$K$10105,11,0),"")</f>
        <v/>
      </c>
      <c r="S97" s="22" t="str">
        <f t="shared" si="9"/>
        <v/>
      </c>
      <c r="U97" s="72"/>
    </row>
    <row r="98" spans="2:21" ht="17.25" x14ac:dyDescent="0.3">
      <c r="B98" s="7" t="str">
        <f t="shared" si="8"/>
        <v/>
      </c>
      <c r="E98" s="26" t="str">
        <f>IFERROR(VLOOKUP(C98,SERVIDORES.!A:K,3,0),"")</f>
        <v/>
      </c>
      <c r="H98" s="29" t="str">
        <f t="shared" si="7"/>
        <v/>
      </c>
      <c r="I98" s="27"/>
      <c r="J98" s="30" t="str">
        <f t="shared" si="10"/>
        <v/>
      </c>
      <c r="L98" s="31"/>
      <c r="M98" s="31"/>
      <c r="O98" s="31"/>
      <c r="P98" s="32" t="str">
        <f>IFERROR(VLOOKUP(C98,SERVIDORES.!$A$1:$K$10105,10,0),"")</f>
        <v/>
      </c>
      <c r="Q98" s="32" t="str">
        <f>IFERROR(VLOOKUP(C98,SERVIDORES.!$A$1:$K$10105,11,0),"")</f>
        <v/>
      </c>
      <c r="S98" s="22" t="str">
        <f t="shared" si="9"/>
        <v/>
      </c>
      <c r="U98" s="72"/>
    </row>
    <row r="99" spans="2:21" ht="17.25" x14ac:dyDescent="0.3">
      <c r="B99" s="7" t="str">
        <f t="shared" si="8"/>
        <v/>
      </c>
      <c r="E99" s="26" t="str">
        <f>IFERROR(VLOOKUP(C99,SERVIDORES.!A:K,3,0),"")</f>
        <v/>
      </c>
      <c r="H99" s="29" t="str">
        <f t="shared" si="7"/>
        <v/>
      </c>
      <c r="I99" s="27"/>
      <c r="J99" s="30" t="str">
        <f t="shared" si="10"/>
        <v/>
      </c>
      <c r="L99" s="31"/>
      <c r="M99" s="31"/>
      <c r="O99" s="31"/>
      <c r="P99" s="32" t="str">
        <f>IFERROR(VLOOKUP(C99,SERVIDORES.!$A$1:$K$10105,10,0),"")</f>
        <v/>
      </c>
      <c r="Q99" s="32" t="str">
        <f>IFERROR(VLOOKUP(C99,SERVIDORES.!$A$1:$K$10105,11,0),"")</f>
        <v/>
      </c>
      <c r="S99" s="22" t="str">
        <f t="shared" si="9"/>
        <v/>
      </c>
      <c r="U99" s="72"/>
    </row>
    <row r="100" spans="2:21" ht="17.25" x14ac:dyDescent="0.3">
      <c r="B100" s="7" t="str">
        <f t="shared" si="8"/>
        <v/>
      </c>
      <c r="E100" s="26" t="str">
        <f>IFERROR(VLOOKUP(C100,SERVIDORES.!A:K,3,0),"")</f>
        <v/>
      </c>
      <c r="H100" s="29" t="str">
        <f t="shared" si="7"/>
        <v/>
      </c>
      <c r="I100" s="27"/>
      <c r="J100" s="30" t="str">
        <f t="shared" si="10"/>
        <v/>
      </c>
      <c r="L100" s="31"/>
      <c r="M100" s="31"/>
      <c r="O100" s="31"/>
      <c r="P100" s="32" t="str">
        <f>IFERROR(VLOOKUP(C100,SERVIDORES.!$A$1:$K$10105,10,0),"")</f>
        <v/>
      </c>
      <c r="Q100" s="32" t="str">
        <f>IFERROR(VLOOKUP(C100,SERVIDORES.!$A$1:$K$10105,11,0),"")</f>
        <v/>
      </c>
      <c r="S100" s="22" t="str">
        <f t="shared" si="9"/>
        <v/>
      </c>
      <c r="U100" s="72"/>
    </row>
    <row r="101" spans="2:21" ht="17.25" x14ac:dyDescent="0.3">
      <c r="B101" s="7" t="str">
        <f t="shared" si="8"/>
        <v/>
      </c>
      <c r="E101" s="26" t="str">
        <f>IFERROR(VLOOKUP(C101,SERVIDORES.!A:K,3,0),"")</f>
        <v/>
      </c>
      <c r="H101" s="29" t="str">
        <f t="shared" si="7"/>
        <v/>
      </c>
      <c r="I101" s="27"/>
      <c r="J101" s="30" t="str">
        <f t="shared" si="10"/>
        <v/>
      </c>
      <c r="L101" s="31"/>
      <c r="M101" s="31"/>
      <c r="O101" s="31"/>
      <c r="P101" s="32" t="str">
        <f>IFERROR(VLOOKUP(C101,SERVIDORES.!$A$1:$K$10105,10,0),"")</f>
        <v/>
      </c>
      <c r="Q101" s="32" t="str">
        <f>IFERROR(VLOOKUP(C101,SERVIDORES.!$A$1:$K$10105,11,0),"")</f>
        <v/>
      </c>
      <c r="S101" s="22" t="str">
        <f t="shared" si="9"/>
        <v/>
      </c>
      <c r="U101" s="72"/>
    </row>
    <row r="102" spans="2:21" ht="17.25" x14ac:dyDescent="0.3">
      <c r="B102" s="7" t="str">
        <f t="shared" si="8"/>
        <v/>
      </c>
      <c r="E102" s="26" t="str">
        <f>IFERROR(VLOOKUP(C102,SERVIDORES.!A:K,3,0),"")</f>
        <v/>
      </c>
      <c r="H102" s="29" t="str">
        <f t="shared" si="7"/>
        <v/>
      </c>
      <c r="I102" s="27"/>
      <c r="J102" s="30" t="str">
        <f t="shared" si="10"/>
        <v/>
      </c>
      <c r="L102" s="31"/>
      <c r="M102" s="31"/>
      <c r="O102" s="31"/>
      <c r="P102" s="32" t="str">
        <f>IFERROR(VLOOKUP(C102,SERVIDORES.!$A$1:$K$10105,10,0),"")</f>
        <v/>
      </c>
      <c r="Q102" s="32" t="str">
        <f>IFERROR(VLOOKUP(C102,SERVIDORES.!$A$1:$K$10105,11,0),"")</f>
        <v/>
      </c>
      <c r="S102" s="22" t="str">
        <f t="shared" si="9"/>
        <v/>
      </c>
      <c r="U102" s="72"/>
    </row>
    <row r="103" spans="2:21" ht="17.25" x14ac:dyDescent="0.3">
      <c r="B103" s="7" t="str">
        <f t="shared" si="8"/>
        <v/>
      </c>
      <c r="E103" s="26" t="str">
        <f>IFERROR(VLOOKUP(C103,SERVIDORES.!A:K,3,0),"")</f>
        <v/>
      </c>
      <c r="H103" s="29" t="str">
        <f t="shared" si="7"/>
        <v/>
      </c>
      <c r="I103" s="27"/>
      <c r="J103" s="30" t="str">
        <f t="shared" si="10"/>
        <v/>
      </c>
      <c r="L103" s="31"/>
      <c r="M103" s="31"/>
      <c r="O103" s="31"/>
      <c r="P103" s="32" t="str">
        <f>IFERROR(VLOOKUP(C103,SERVIDORES.!$A$1:$K$10105,10,0),"")</f>
        <v/>
      </c>
      <c r="Q103" s="32" t="str">
        <f>IFERROR(VLOOKUP(C103,SERVIDORES.!$A$1:$K$10105,11,0),"")</f>
        <v/>
      </c>
      <c r="S103" s="22" t="str">
        <f t="shared" si="9"/>
        <v/>
      </c>
      <c r="U103" s="72"/>
    </row>
    <row r="104" spans="2:21" ht="17.25" x14ac:dyDescent="0.3">
      <c r="B104" s="7" t="str">
        <f t="shared" si="8"/>
        <v/>
      </c>
      <c r="E104" s="26" t="str">
        <f>IFERROR(VLOOKUP(C104,SERVIDORES.!A:K,3,0),"")</f>
        <v/>
      </c>
      <c r="H104" s="29" t="str">
        <f t="shared" si="7"/>
        <v/>
      </c>
      <c r="I104" s="27"/>
      <c r="J104" s="30" t="str">
        <f t="shared" si="10"/>
        <v/>
      </c>
      <c r="L104" s="31"/>
      <c r="M104" s="31"/>
      <c r="O104" s="31"/>
      <c r="P104" s="32" t="str">
        <f>IFERROR(VLOOKUP(C104,SERVIDORES.!$A$1:$K$10105,10,0),"")</f>
        <v/>
      </c>
      <c r="Q104" s="32" t="str">
        <f>IFERROR(VLOOKUP(C104,SERVIDORES.!$A$1:$K$10105,11,0),"")</f>
        <v/>
      </c>
      <c r="S104" s="22" t="str">
        <f t="shared" si="9"/>
        <v/>
      </c>
      <c r="U104" s="72"/>
    </row>
    <row r="105" spans="2:21" ht="17.25" x14ac:dyDescent="0.3">
      <c r="B105" s="7" t="str">
        <f t="shared" si="8"/>
        <v/>
      </c>
      <c r="E105" s="26" t="str">
        <f>IFERROR(VLOOKUP(C105,SERVIDORES.!A:K,3,0),"")</f>
        <v/>
      </c>
      <c r="H105" s="29" t="str">
        <f t="shared" si="7"/>
        <v/>
      </c>
      <c r="I105" s="27"/>
      <c r="J105" s="30" t="str">
        <f t="shared" si="10"/>
        <v/>
      </c>
      <c r="L105" s="31"/>
      <c r="M105" s="31"/>
      <c r="O105" s="31"/>
      <c r="P105" s="32" t="str">
        <f>IFERROR(VLOOKUP(C105,SERVIDORES.!$A$1:$K$10105,10,0),"")</f>
        <v/>
      </c>
      <c r="Q105" s="32" t="str">
        <f>IFERROR(VLOOKUP(C105,SERVIDORES.!$A$1:$K$10105,11,0),"")</f>
        <v/>
      </c>
      <c r="S105" s="22" t="str">
        <f t="shared" si="9"/>
        <v/>
      </c>
      <c r="U105" s="72"/>
    </row>
    <row r="106" spans="2:21" ht="17.25" x14ac:dyDescent="0.3">
      <c r="B106" s="7" t="str">
        <f t="shared" si="8"/>
        <v/>
      </c>
      <c r="E106" s="26" t="str">
        <f>IFERROR(VLOOKUP(C106,SERVIDORES.!A:K,3,0),"")</f>
        <v/>
      </c>
      <c r="H106" s="29" t="str">
        <f t="shared" si="7"/>
        <v/>
      </c>
      <c r="I106" s="27"/>
      <c r="J106" s="30" t="str">
        <f t="shared" si="10"/>
        <v/>
      </c>
      <c r="L106" s="31"/>
      <c r="M106" s="31"/>
      <c r="O106" s="31"/>
      <c r="P106" s="32" t="str">
        <f>IFERROR(VLOOKUP(C106,SERVIDORES.!$A$1:$K$10105,10,0),"")</f>
        <v/>
      </c>
      <c r="Q106" s="32" t="str">
        <f>IFERROR(VLOOKUP(C106,SERVIDORES.!$A$1:$K$10105,11,0),"")</f>
        <v/>
      </c>
      <c r="S106" s="22" t="str">
        <f t="shared" si="9"/>
        <v/>
      </c>
      <c r="U106" s="72"/>
    </row>
    <row r="107" spans="2:21" ht="17.25" x14ac:dyDescent="0.3">
      <c r="B107" s="7" t="str">
        <f t="shared" si="8"/>
        <v/>
      </c>
      <c r="E107" s="26" t="str">
        <f>IFERROR(VLOOKUP(C107,SERVIDORES.!A:K,3,0),"")</f>
        <v/>
      </c>
      <c r="H107" s="29" t="str">
        <f t="shared" si="7"/>
        <v/>
      </c>
      <c r="I107" s="27"/>
      <c r="J107" s="30" t="str">
        <f t="shared" si="10"/>
        <v/>
      </c>
      <c r="L107" s="31"/>
      <c r="M107" s="31"/>
      <c r="O107" s="31"/>
      <c r="P107" s="32" t="str">
        <f>IFERROR(VLOOKUP(C107,SERVIDORES.!$A$1:$K$10105,10,0),"")</f>
        <v/>
      </c>
      <c r="Q107" s="32" t="str">
        <f>IFERROR(VLOOKUP(C107,SERVIDORES.!$A$1:$K$10105,11,0),"")</f>
        <v/>
      </c>
      <c r="S107" s="22" t="str">
        <f t="shared" si="9"/>
        <v/>
      </c>
      <c r="U107" s="72"/>
    </row>
    <row r="108" spans="2:21" ht="17.25" x14ac:dyDescent="0.3">
      <c r="B108" s="7" t="str">
        <f t="shared" si="8"/>
        <v/>
      </c>
      <c r="E108" s="26" t="str">
        <f>IFERROR(VLOOKUP(C108,SERVIDORES.!A:K,3,0),"")</f>
        <v/>
      </c>
      <c r="H108" s="29" t="str">
        <f t="shared" si="7"/>
        <v/>
      </c>
      <c r="I108" s="27"/>
      <c r="J108" s="30" t="str">
        <f t="shared" si="10"/>
        <v/>
      </c>
      <c r="L108" s="31"/>
      <c r="M108" s="31"/>
      <c r="O108" s="31"/>
      <c r="P108" s="32" t="str">
        <f>IFERROR(VLOOKUP(C108,SERVIDORES.!$A$1:$K$10105,10,0),"")</f>
        <v/>
      </c>
      <c r="Q108" s="32" t="str">
        <f>IFERROR(VLOOKUP(C108,SERVIDORES.!$A$1:$K$10105,11,0),"")</f>
        <v/>
      </c>
      <c r="S108" s="22" t="str">
        <f t="shared" si="9"/>
        <v/>
      </c>
      <c r="U108" s="72"/>
    </row>
    <row r="109" spans="2:21" ht="17.25" x14ac:dyDescent="0.3">
      <c r="B109" s="7" t="str">
        <f t="shared" si="8"/>
        <v/>
      </c>
      <c r="E109" s="26" t="str">
        <f>IFERROR(VLOOKUP(C109,SERVIDORES.!A:K,3,0),"")</f>
        <v/>
      </c>
      <c r="H109" s="29" t="str">
        <f t="shared" si="7"/>
        <v/>
      </c>
      <c r="I109" s="27"/>
      <c r="J109" s="30" t="str">
        <f t="shared" si="10"/>
        <v/>
      </c>
      <c r="L109" s="31"/>
      <c r="M109" s="31"/>
      <c r="O109" s="31"/>
      <c r="P109" s="32" t="str">
        <f>IFERROR(VLOOKUP(C109,SERVIDORES.!$A$1:$K$10105,10,0),"")</f>
        <v/>
      </c>
      <c r="Q109" s="32" t="str">
        <f>IFERROR(VLOOKUP(C109,SERVIDORES.!$A$1:$K$10105,11,0),"")</f>
        <v/>
      </c>
      <c r="S109" s="22" t="str">
        <f t="shared" si="9"/>
        <v/>
      </c>
      <c r="U109" s="72"/>
    </row>
    <row r="110" spans="2:21" ht="17.25" x14ac:dyDescent="0.3">
      <c r="B110" s="7" t="str">
        <f t="shared" si="8"/>
        <v/>
      </c>
      <c r="E110" s="26" t="str">
        <f>IFERROR(VLOOKUP(C110,SERVIDORES.!A:K,3,0),"")</f>
        <v/>
      </c>
      <c r="H110" s="29" t="str">
        <f t="shared" si="7"/>
        <v/>
      </c>
      <c r="I110" s="27"/>
      <c r="J110" s="30" t="str">
        <f t="shared" si="10"/>
        <v/>
      </c>
      <c r="L110" s="31"/>
      <c r="M110" s="31"/>
      <c r="O110" s="31"/>
      <c r="P110" s="32" t="str">
        <f>IFERROR(VLOOKUP(C110,SERVIDORES.!$A$1:$K$10105,10,0),"")</f>
        <v/>
      </c>
      <c r="Q110" s="32" t="str">
        <f>IFERROR(VLOOKUP(C110,SERVIDORES.!$A$1:$K$10105,11,0),"")</f>
        <v/>
      </c>
      <c r="S110" s="22" t="str">
        <f t="shared" si="9"/>
        <v/>
      </c>
      <c r="U110" s="72"/>
    </row>
    <row r="111" spans="2:21" ht="17.25" x14ac:dyDescent="0.3">
      <c r="B111" s="7" t="str">
        <f t="shared" si="8"/>
        <v/>
      </c>
      <c r="E111" s="26" t="str">
        <f>IFERROR(VLOOKUP(C111,SERVIDORES.!A:K,3,0),"")</f>
        <v/>
      </c>
      <c r="H111" s="29" t="str">
        <f t="shared" si="7"/>
        <v/>
      </c>
      <c r="I111" s="27"/>
      <c r="J111" s="30" t="str">
        <f t="shared" si="10"/>
        <v/>
      </c>
      <c r="L111" s="31"/>
      <c r="M111" s="31"/>
      <c r="O111" s="31"/>
      <c r="P111" s="32" t="str">
        <f>IFERROR(VLOOKUP(C111,SERVIDORES.!$A$1:$K$10105,10,0),"")</f>
        <v/>
      </c>
      <c r="Q111" s="32" t="str">
        <f>IFERROR(VLOOKUP(C111,SERVIDORES.!$A$1:$K$10105,11,0),"")</f>
        <v/>
      </c>
      <c r="S111" s="22" t="str">
        <f t="shared" si="9"/>
        <v/>
      </c>
      <c r="U111" s="72"/>
    </row>
    <row r="112" spans="2:21" ht="17.25" x14ac:dyDescent="0.3">
      <c r="B112" s="7" t="str">
        <f t="shared" si="8"/>
        <v/>
      </c>
      <c r="E112" s="26" t="str">
        <f>IFERROR(VLOOKUP(C112,SERVIDORES.!A:K,3,0),"")</f>
        <v/>
      </c>
      <c r="H112" s="29" t="str">
        <f t="shared" si="7"/>
        <v/>
      </c>
      <c r="I112" s="27"/>
      <c r="J112" s="30" t="str">
        <f t="shared" si="10"/>
        <v/>
      </c>
      <c r="L112" s="31"/>
      <c r="M112" s="31"/>
      <c r="O112" s="31"/>
      <c r="P112" s="32" t="str">
        <f>IFERROR(VLOOKUP(C112,SERVIDORES.!$A$1:$K$10105,10,0),"")</f>
        <v/>
      </c>
      <c r="Q112" s="32" t="str">
        <f>IFERROR(VLOOKUP(C112,SERVIDORES.!$A$1:$K$10105,11,0),"")</f>
        <v/>
      </c>
      <c r="S112" s="22" t="str">
        <f t="shared" si="9"/>
        <v/>
      </c>
      <c r="U112" s="72"/>
    </row>
    <row r="113" spans="2:21" ht="17.25" x14ac:dyDescent="0.3">
      <c r="B113" s="7" t="str">
        <f t="shared" si="8"/>
        <v/>
      </c>
      <c r="E113" s="26" t="str">
        <f>IFERROR(VLOOKUP(C113,SERVIDORES.!A:K,3,0),"")</f>
        <v/>
      </c>
      <c r="H113" s="29" t="str">
        <f t="shared" si="7"/>
        <v/>
      </c>
      <c r="I113" s="27"/>
      <c r="J113" s="30" t="str">
        <f t="shared" si="10"/>
        <v/>
      </c>
      <c r="L113" s="31"/>
      <c r="M113" s="31"/>
      <c r="O113" s="31"/>
      <c r="P113" s="32" t="str">
        <f>IFERROR(VLOOKUP(C113,SERVIDORES.!$A$1:$K$10105,10,0),"")</f>
        <v/>
      </c>
      <c r="Q113" s="32" t="str">
        <f>IFERROR(VLOOKUP(C113,SERVIDORES.!$A$1:$K$10105,11,0),"")</f>
        <v/>
      </c>
      <c r="S113" s="22" t="str">
        <f t="shared" si="9"/>
        <v/>
      </c>
      <c r="U113" s="72"/>
    </row>
    <row r="114" spans="2:21" ht="17.25" x14ac:dyDescent="0.3">
      <c r="B114" s="7" t="str">
        <f t="shared" si="8"/>
        <v/>
      </c>
      <c r="E114" s="26" t="str">
        <f>IFERROR(VLOOKUP(C114,SERVIDORES.!A:K,3,0),"")</f>
        <v/>
      </c>
      <c r="H114" s="29" t="str">
        <f t="shared" si="7"/>
        <v/>
      </c>
      <c r="I114" s="27"/>
      <c r="J114" s="30" t="str">
        <f t="shared" si="10"/>
        <v/>
      </c>
      <c r="L114" s="31"/>
      <c r="M114" s="31"/>
      <c r="O114" s="31"/>
      <c r="P114" s="32" t="str">
        <f>IFERROR(VLOOKUP(C114,SERVIDORES.!$A$1:$K$10105,10,0),"")</f>
        <v/>
      </c>
      <c r="Q114" s="32" t="str">
        <f>IFERROR(VLOOKUP(C114,SERVIDORES.!$A$1:$K$10105,11,0),"")</f>
        <v/>
      </c>
      <c r="S114" s="22" t="str">
        <f t="shared" si="9"/>
        <v/>
      </c>
      <c r="U114" s="72"/>
    </row>
    <row r="115" spans="2:21" ht="17.25" x14ac:dyDescent="0.3">
      <c r="B115" s="7" t="str">
        <f t="shared" si="8"/>
        <v/>
      </c>
      <c r="E115" s="26" t="str">
        <f>IFERROR(VLOOKUP(C115,SERVIDORES.!A:K,3,0),"")</f>
        <v/>
      </c>
      <c r="H115" s="29" t="str">
        <f t="shared" si="7"/>
        <v/>
      </c>
      <c r="I115" s="27"/>
      <c r="J115" s="30" t="str">
        <f t="shared" si="10"/>
        <v/>
      </c>
      <c r="L115" s="31"/>
      <c r="M115" s="31"/>
      <c r="O115" s="31"/>
      <c r="P115" s="32" t="str">
        <f>IFERROR(VLOOKUP(C115,SERVIDORES.!$A$1:$K$10105,10,0),"")</f>
        <v/>
      </c>
      <c r="Q115" s="32" t="str">
        <f>IFERROR(VLOOKUP(C115,SERVIDORES.!$A$1:$K$10105,11,0),"")</f>
        <v/>
      </c>
      <c r="S115" s="22" t="str">
        <f t="shared" si="9"/>
        <v/>
      </c>
      <c r="U115" s="72"/>
    </row>
    <row r="116" spans="2:21" ht="17.25" x14ac:dyDescent="0.3">
      <c r="B116" s="7" t="str">
        <f t="shared" si="8"/>
        <v/>
      </c>
      <c r="E116" s="26" t="str">
        <f>IFERROR(VLOOKUP(C116,SERVIDORES.!A:K,3,0),"")</f>
        <v/>
      </c>
      <c r="H116" s="29" t="str">
        <f t="shared" si="7"/>
        <v/>
      </c>
      <c r="I116" s="27"/>
      <c r="J116" s="30" t="str">
        <f t="shared" si="10"/>
        <v/>
      </c>
      <c r="L116" s="31"/>
      <c r="M116" s="31"/>
      <c r="O116" s="31"/>
      <c r="P116" s="32" t="str">
        <f>IFERROR(VLOOKUP(C116,SERVIDORES.!$A$1:$K$10105,10,0),"")</f>
        <v/>
      </c>
      <c r="Q116" s="32" t="str">
        <f>IFERROR(VLOOKUP(C116,SERVIDORES.!$A$1:$K$10105,11,0),"")</f>
        <v/>
      </c>
      <c r="S116" s="22" t="str">
        <f t="shared" si="9"/>
        <v/>
      </c>
      <c r="U116" s="72"/>
    </row>
    <row r="117" spans="2:21" ht="17.25" x14ac:dyDescent="0.3">
      <c r="B117" s="7" t="str">
        <f t="shared" si="8"/>
        <v/>
      </c>
      <c r="E117" s="26" t="str">
        <f>IFERROR(VLOOKUP(C117,SERVIDORES.!A:K,3,0),"")</f>
        <v/>
      </c>
      <c r="H117" s="29" t="str">
        <f t="shared" si="7"/>
        <v/>
      </c>
      <c r="I117" s="27"/>
      <c r="J117" s="30" t="str">
        <f t="shared" si="10"/>
        <v/>
      </c>
      <c r="L117" s="31"/>
      <c r="M117" s="31"/>
      <c r="O117" s="31"/>
      <c r="P117" s="32" t="str">
        <f>IFERROR(VLOOKUP(C117,SERVIDORES.!$A$1:$K$10105,10,0),"")</f>
        <v/>
      </c>
      <c r="Q117" s="32" t="str">
        <f>IFERROR(VLOOKUP(C117,SERVIDORES.!$A$1:$K$10105,11,0),"")</f>
        <v/>
      </c>
      <c r="S117" s="22" t="str">
        <f t="shared" si="9"/>
        <v/>
      </c>
      <c r="U117" s="72"/>
    </row>
    <row r="118" spans="2:21" ht="17.25" x14ac:dyDescent="0.3">
      <c r="B118" s="7" t="str">
        <f t="shared" si="8"/>
        <v/>
      </c>
      <c r="E118" s="26" t="str">
        <f>IFERROR(VLOOKUP(C118,SERVIDORES.!A:K,3,0),"")</f>
        <v/>
      </c>
      <c r="H118" s="29" t="str">
        <f t="shared" ref="H118:H181" si="11">IF(G118="","",IF(F118="","",IF(AND(P118&lt;36,I118&lt;&gt;"HS"),G118-F118+1,IF(I118="INTEGRAL",G118-F118+1,IF(I118="FÉRIAS",G118-F118+1,"-")))))</f>
        <v/>
      </c>
      <c r="I118" s="27"/>
      <c r="J118" s="30" t="str">
        <f t="shared" si="10"/>
        <v/>
      </c>
      <c r="L118" s="31"/>
      <c r="M118" s="31"/>
      <c r="O118" s="31"/>
      <c r="P118" s="32" t="str">
        <f>IFERROR(VLOOKUP(C118,SERVIDORES.!$A$1:$K$10105,10,0),"")</f>
        <v/>
      </c>
      <c r="Q118" s="32" t="str">
        <f>IFERROR(VLOOKUP(C118,SERVIDORES.!$A$1:$K$10105,11,0),"")</f>
        <v/>
      </c>
      <c r="S118" s="22" t="str">
        <f t="shared" si="9"/>
        <v/>
      </c>
      <c r="U118" s="72"/>
    </row>
    <row r="119" spans="2:21" ht="17.25" x14ac:dyDescent="0.3">
      <c r="B119" s="7" t="str">
        <f t="shared" si="8"/>
        <v/>
      </c>
      <c r="E119" s="26" t="str">
        <f>IFERROR(VLOOKUP(C119,SERVIDORES.!A:K,3,0),"")</f>
        <v/>
      </c>
      <c r="H119" s="29" t="str">
        <f t="shared" si="11"/>
        <v/>
      </c>
      <c r="I119" s="27"/>
      <c r="J119" s="30" t="str">
        <f t="shared" si="10"/>
        <v/>
      </c>
      <c r="L119" s="31"/>
      <c r="M119" s="31"/>
      <c r="O119" s="31"/>
      <c r="P119" s="32" t="str">
        <f>IFERROR(VLOOKUP(C119,SERVIDORES.!$A$1:$K$10105,10,0),"")</f>
        <v/>
      </c>
      <c r="Q119" s="32" t="str">
        <f>IFERROR(VLOOKUP(C119,SERVIDORES.!$A$1:$K$10105,11,0),"")</f>
        <v/>
      </c>
      <c r="S119" s="22" t="str">
        <f t="shared" si="9"/>
        <v/>
      </c>
      <c r="U119" s="72"/>
    </row>
    <row r="120" spans="2:21" ht="17.25" x14ac:dyDescent="0.3">
      <c r="B120" s="7" t="str">
        <f t="shared" si="8"/>
        <v/>
      </c>
      <c r="E120" s="26" t="str">
        <f>IFERROR(VLOOKUP(C120,SERVIDORES.!A:K,3,0),"")</f>
        <v/>
      </c>
      <c r="H120" s="29" t="str">
        <f t="shared" si="11"/>
        <v/>
      </c>
      <c r="I120" s="27"/>
      <c r="J120" s="30" t="str">
        <f t="shared" si="10"/>
        <v/>
      </c>
      <c r="L120" s="31"/>
      <c r="M120" s="31"/>
      <c r="O120" s="31"/>
      <c r="P120" s="32" t="str">
        <f>IFERROR(VLOOKUP(C120,SERVIDORES.!$A$1:$K$10105,10,0),"")</f>
        <v/>
      </c>
      <c r="Q120" s="32" t="str">
        <f>IFERROR(VLOOKUP(C120,SERVIDORES.!$A$1:$K$10105,11,0),"")</f>
        <v/>
      </c>
      <c r="S120" s="22" t="str">
        <f t="shared" si="9"/>
        <v/>
      </c>
      <c r="U120" s="72"/>
    </row>
    <row r="121" spans="2:21" ht="17.25" x14ac:dyDescent="0.3">
      <c r="B121" s="7" t="str">
        <f t="shared" si="8"/>
        <v/>
      </c>
      <c r="E121" s="26" t="str">
        <f>IFERROR(VLOOKUP(C121,SERVIDORES.!A:K,3,0),"")</f>
        <v/>
      </c>
      <c r="H121" s="29" t="str">
        <f t="shared" si="11"/>
        <v/>
      </c>
      <c r="I121" s="27"/>
      <c r="J121" s="30" t="str">
        <f t="shared" si="10"/>
        <v/>
      </c>
      <c r="L121" s="31"/>
      <c r="M121" s="31"/>
      <c r="O121" s="31"/>
      <c r="P121" s="32" t="str">
        <f>IFERROR(VLOOKUP(C121,SERVIDORES.!$A$1:$K$10105,10,0),"")</f>
        <v/>
      </c>
      <c r="Q121" s="32" t="str">
        <f>IFERROR(VLOOKUP(C121,SERVIDORES.!$A$1:$K$10105,11,0),"")</f>
        <v/>
      </c>
      <c r="S121" s="22" t="str">
        <f t="shared" si="9"/>
        <v/>
      </c>
      <c r="U121" s="72"/>
    </row>
    <row r="122" spans="2:21" x14ac:dyDescent="0.25">
      <c r="B122" s="7" t="str">
        <f t="shared" si="8"/>
        <v/>
      </c>
      <c r="E122" s="26" t="str">
        <f>IFERROR(VLOOKUP(C122,SERVIDORES.!A:K,3,0),"")</f>
        <v/>
      </c>
      <c r="H122" s="29" t="str">
        <f t="shared" si="11"/>
        <v/>
      </c>
      <c r="I122" s="27"/>
      <c r="J122" s="30" t="str">
        <f t="shared" si="10"/>
        <v/>
      </c>
      <c r="L122" s="31"/>
      <c r="M122" s="31"/>
      <c r="O122" s="31"/>
      <c r="P122" s="32" t="str">
        <f>IFERROR(VLOOKUP(C122,SERVIDORES.!$A$1:$K$10105,10,0),"")</f>
        <v/>
      </c>
      <c r="Q122" s="32" t="str">
        <f>IFERROR(VLOOKUP(C122,SERVIDORES.!$A$1:$K$10105,11,0),"")</f>
        <v/>
      </c>
      <c r="S122" s="22" t="str">
        <f t="shared" si="9"/>
        <v/>
      </c>
    </row>
    <row r="123" spans="2:21" x14ac:dyDescent="0.25">
      <c r="B123" s="7" t="str">
        <f t="shared" si="8"/>
        <v/>
      </c>
      <c r="E123" s="26" t="str">
        <f>IFERROR(VLOOKUP(C123,SERVIDORES.!A:K,3,0),"")</f>
        <v/>
      </c>
      <c r="H123" s="29" t="str">
        <f t="shared" si="11"/>
        <v/>
      </c>
      <c r="I123" s="27"/>
      <c r="J123" s="30" t="str">
        <f t="shared" si="10"/>
        <v/>
      </c>
      <c r="L123" s="31"/>
      <c r="M123" s="31"/>
      <c r="O123" s="31"/>
      <c r="P123" s="32" t="str">
        <f>IFERROR(VLOOKUP(C123,SERVIDORES.!$A$1:$K$10105,10,0),"")</f>
        <v/>
      </c>
      <c r="Q123" s="32" t="str">
        <f>IFERROR(VLOOKUP(C123,SERVIDORES.!$A$1:$K$10105,11,0),"")</f>
        <v/>
      </c>
      <c r="S123" s="22" t="str">
        <f t="shared" si="9"/>
        <v/>
      </c>
    </row>
    <row r="124" spans="2:21" x14ac:dyDescent="0.25">
      <c r="B124" s="7" t="str">
        <f t="shared" si="8"/>
        <v/>
      </c>
      <c r="E124" s="26" t="str">
        <f>IFERROR(VLOOKUP(C124,SERVIDORES.!A:K,3,0),"")</f>
        <v/>
      </c>
      <c r="H124" s="29" t="str">
        <f t="shared" si="11"/>
        <v/>
      </c>
      <c r="I124" s="27"/>
      <c r="J124" s="30" t="str">
        <f t="shared" si="10"/>
        <v/>
      </c>
      <c r="L124" s="31"/>
      <c r="M124" s="31"/>
      <c r="O124" s="31"/>
      <c r="P124" s="32" t="str">
        <f>IFERROR(VLOOKUP(C124,SERVIDORES.!$A$1:$K$10105,10,0),"")</f>
        <v/>
      </c>
      <c r="Q124" s="32" t="str">
        <f>IFERROR(VLOOKUP(C124,SERVIDORES.!$A$1:$K$10105,11,0),"")</f>
        <v/>
      </c>
      <c r="S124" s="22" t="str">
        <f t="shared" si="9"/>
        <v/>
      </c>
    </row>
    <row r="125" spans="2:21" x14ac:dyDescent="0.25">
      <c r="B125" s="7" t="str">
        <f t="shared" si="8"/>
        <v/>
      </c>
      <c r="E125" s="26" t="str">
        <f>IFERROR(VLOOKUP(C125,SERVIDORES.!A:K,3,0),"")</f>
        <v/>
      </c>
      <c r="H125" s="29" t="str">
        <f t="shared" si="11"/>
        <v/>
      </c>
      <c r="I125" s="27"/>
      <c r="J125" s="30" t="str">
        <f t="shared" si="10"/>
        <v/>
      </c>
      <c r="L125" s="31"/>
      <c r="M125" s="31"/>
      <c r="O125" s="31"/>
      <c r="P125" s="32" t="str">
        <f>IFERROR(VLOOKUP(C125,SERVIDORES.!$A$1:$K$10105,10,0),"")</f>
        <v/>
      </c>
      <c r="Q125" s="32" t="str">
        <f>IFERROR(VLOOKUP(C125,SERVIDORES.!$A$1:$K$10105,11,0),"")</f>
        <v/>
      </c>
      <c r="S125" s="22" t="str">
        <f t="shared" si="9"/>
        <v/>
      </c>
    </row>
    <row r="126" spans="2:21" x14ac:dyDescent="0.25">
      <c r="B126" s="7" t="str">
        <f t="shared" si="8"/>
        <v/>
      </c>
      <c r="E126" s="26" t="str">
        <f>IFERROR(VLOOKUP(C126,SERVIDORES.!A:K,3,0),"")</f>
        <v/>
      </c>
      <c r="H126" s="29" t="str">
        <f t="shared" si="11"/>
        <v/>
      </c>
      <c r="I126" s="27"/>
      <c r="J126" s="30" t="str">
        <f t="shared" si="10"/>
        <v/>
      </c>
      <c r="L126" s="31"/>
      <c r="M126" s="31"/>
      <c r="O126" s="31"/>
      <c r="P126" s="32" t="str">
        <f>IFERROR(VLOOKUP(C126,SERVIDORES.!$A$1:$K$10105,10,0),"")</f>
        <v/>
      </c>
      <c r="Q126" s="32" t="str">
        <f>IFERROR(VLOOKUP(C126,SERVIDORES.!$A$1:$K$10105,11,0),"")</f>
        <v/>
      </c>
      <c r="S126" s="22" t="str">
        <f t="shared" si="9"/>
        <v/>
      </c>
    </row>
    <row r="127" spans="2:21" x14ac:dyDescent="0.25">
      <c r="B127" s="7" t="str">
        <f t="shared" si="8"/>
        <v/>
      </c>
      <c r="E127" s="26" t="str">
        <f>IFERROR(VLOOKUP(C127,SERVIDORES.!A:K,3,0),"")</f>
        <v/>
      </c>
      <c r="H127" s="29" t="str">
        <f t="shared" si="11"/>
        <v/>
      </c>
      <c r="I127" s="27"/>
      <c r="J127" s="30" t="str">
        <f t="shared" si="10"/>
        <v/>
      </c>
      <c r="L127" s="31"/>
      <c r="M127" s="31"/>
      <c r="O127" s="31"/>
      <c r="P127" s="32" t="str">
        <f>IFERROR(VLOOKUP(C127,SERVIDORES.!$A$1:$K$10105,10,0),"")</f>
        <v/>
      </c>
      <c r="Q127" s="32" t="str">
        <f>IFERROR(VLOOKUP(C127,SERVIDORES.!$A$1:$K$10105,11,0),"")</f>
        <v/>
      </c>
      <c r="S127" s="22" t="str">
        <f t="shared" si="9"/>
        <v/>
      </c>
    </row>
    <row r="128" spans="2:21" x14ac:dyDescent="0.25">
      <c r="B128" s="7" t="str">
        <f t="shared" si="8"/>
        <v/>
      </c>
      <c r="E128" s="26" t="str">
        <f>IFERROR(VLOOKUP(C128,SERVIDORES.!A:K,3,0),"")</f>
        <v/>
      </c>
      <c r="H128" s="29" t="str">
        <f t="shared" si="11"/>
        <v/>
      </c>
      <c r="I128" s="27"/>
      <c r="J128" s="30" t="str">
        <f t="shared" si="10"/>
        <v/>
      </c>
      <c r="L128" s="31"/>
      <c r="M128" s="31"/>
      <c r="O128" s="31"/>
      <c r="P128" s="32" t="str">
        <f>IFERROR(VLOOKUP(C128,SERVIDORES.!$A$1:$K$10105,10,0),"")</f>
        <v/>
      </c>
      <c r="Q128" s="32" t="str">
        <f>IFERROR(VLOOKUP(C128,SERVIDORES.!$A$1:$K$10105,11,0),"")</f>
        <v/>
      </c>
      <c r="S128" s="22" t="str">
        <f t="shared" si="9"/>
        <v/>
      </c>
    </row>
    <row r="129" spans="2:19" x14ac:dyDescent="0.25">
      <c r="B129" s="7" t="str">
        <f t="shared" si="8"/>
        <v/>
      </c>
      <c r="E129" s="26" t="str">
        <f>IFERROR(VLOOKUP(C129,SERVIDORES.!A:K,3,0),"")</f>
        <v/>
      </c>
      <c r="H129" s="29" t="str">
        <f t="shared" si="11"/>
        <v/>
      </c>
      <c r="I129" s="27"/>
      <c r="J129" s="30" t="str">
        <f t="shared" si="10"/>
        <v/>
      </c>
      <c r="L129" s="31"/>
      <c r="M129" s="31"/>
      <c r="O129" s="31"/>
      <c r="P129" s="32" t="str">
        <f>IFERROR(VLOOKUP(C129,SERVIDORES.!$A$1:$K$10105,10,0),"")</f>
        <v/>
      </c>
      <c r="Q129" s="32" t="str">
        <f>IFERROR(VLOOKUP(C129,SERVIDORES.!$A$1:$K$10105,11,0),"")</f>
        <v/>
      </c>
      <c r="S129" s="22" t="str">
        <f t="shared" si="9"/>
        <v/>
      </c>
    </row>
    <row r="130" spans="2:19" x14ac:dyDescent="0.25">
      <c r="B130" s="7" t="str">
        <f t="shared" si="8"/>
        <v/>
      </c>
      <c r="E130" s="26" t="str">
        <f>IFERROR(VLOOKUP(C130,SERVIDORES.!A:K,3,0),"")</f>
        <v/>
      </c>
      <c r="H130" s="29" t="str">
        <f t="shared" si="11"/>
        <v/>
      </c>
      <c r="I130" s="27"/>
      <c r="J130" s="30" t="str">
        <f t="shared" si="10"/>
        <v/>
      </c>
      <c r="L130" s="31"/>
      <c r="M130" s="31"/>
      <c r="O130" s="31"/>
      <c r="P130" s="32" t="str">
        <f>IFERROR(VLOOKUP(C130,SERVIDORES.!$A$1:$K$10105,10,0),"")</f>
        <v/>
      </c>
      <c r="Q130" s="32" t="str">
        <f>IFERROR(VLOOKUP(C130,SERVIDORES.!$A$1:$K$10105,11,0),"")</f>
        <v/>
      </c>
      <c r="S130" s="22" t="str">
        <f t="shared" si="9"/>
        <v/>
      </c>
    </row>
    <row r="131" spans="2:19" x14ac:dyDescent="0.25">
      <c r="B131" s="7" t="str">
        <f t="shared" si="8"/>
        <v/>
      </c>
      <c r="E131" s="26" t="str">
        <f>IFERROR(VLOOKUP(C131,SERVIDORES.!A:K,3,0),"")</f>
        <v/>
      </c>
      <c r="H131" s="29" t="str">
        <f t="shared" si="11"/>
        <v/>
      </c>
      <c r="I131" s="27"/>
      <c r="J131" s="30" t="str">
        <f t="shared" si="10"/>
        <v/>
      </c>
      <c r="L131" s="31"/>
      <c r="M131" s="25"/>
      <c r="O131" s="31"/>
      <c r="P131" s="32" t="str">
        <f>IFERROR(VLOOKUP(C131,SERVIDORES.!$A$1:$K$10105,10,0),"")</f>
        <v/>
      </c>
      <c r="Q131" s="32" t="str">
        <f>IFERROR(VLOOKUP(C131,SERVIDORES.!$A$1:$K$10105,11,0),"")</f>
        <v/>
      </c>
      <c r="S131" s="22" t="str">
        <f t="shared" si="9"/>
        <v/>
      </c>
    </row>
    <row r="132" spans="2:19" x14ac:dyDescent="0.25">
      <c r="B132" s="7" t="str">
        <f t="shared" si="8"/>
        <v/>
      </c>
      <c r="E132" s="26" t="str">
        <f>IFERROR(VLOOKUP(C132,SERVIDORES.!A:K,3,0),"")</f>
        <v/>
      </c>
      <c r="H132" s="29" t="str">
        <f t="shared" si="11"/>
        <v/>
      </c>
      <c r="I132" s="27"/>
      <c r="J132" s="30" t="str">
        <f t="shared" si="10"/>
        <v/>
      </c>
      <c r="L132" s="31"/>
      <c r="M132" s="25"/>
      <c r="O132" s="31"/>
      <c r="P132" s="32" t="str">
        <f>IFERROR(VLOOKUP(C132,SERVIDORES.!$A$1:$K$10105,10,0),"")</f>
        <v/>
      </c>
      <c r="Q132" s="32" t="str">
        <f>IFERROR(VLOOKUP(C132,SERVIDORES.!$A$1:$K$10105,11,0),"")</f>
        <v/>
      </c>
      <c r="S132" s="22" t="str">
        <f t="shared" si="9"/>
        <v/>
      </c>
    </row>
    <row r="133" spans="2:19" x14ac:dyDescent="0.25">
      <c r="B133" s="7" t="str">
        <f t="shared" si="8"/>
        <v/>
      </c>
      <c r="E133" s="26" t="str">
        <f>IFERROR(VLOOKUP(C133,SERVIDORES.!A:K,3,0),"")</f>
        <v/>
      </c>
      <c r="H133" s="29" t="str">
        <f t="shared" si="11"/>
        <v/>
      </c>
      <c r="I133" s="27"/>
      <c r="J133" s="30" t="str">
        <f t="shared" si="10"/>
        <v/>
      </c>
      <c r="L133" s="31"/>
      <c r="M133" s="25"/>
      <c r="O133" s="31"/>
      <c r="P133" s="32" t="str">
        <f>IFERROR(VLOOKUP(C133,SERVIDORES.!$A$1:$K$10105,10,0),"")</f>
        <v/>
      </c>
      <c r="Q133" s="32" t="str">
        <f>IFERROR(VLOOKUP(C133,SERVIDORES.!$A$1:$K$10105,11,0),"")</f>
        <v/>
      </c>
      <c r="S133" s="22" t="str">
        <f t="shared" si="9"/>
        <v/>
      </c>
    </row>
    <row r="134" spans="2:19" x14ac:dyDescent="0.25">
      <c r="B134" s="7" t="str">
        <f t="shared" si="8"/>
        <v/>
      </c>
      <c r="E134" s="26" t="str">
        <f>IFERROR(VLOOKUP(C134,SERVIDORES.!A:K,3,0),"")</f>
        <v/>
      </c>
      <c r="H134" s="29" t="str">
        <f t="shared" si="11"/>
        <v/>
      </c>
      <c r="I134" s="27"/>
      <c r="J134" s="30" t="str">
        <f t="shared" si="10"/>
        <v/>
      </c>
      <c r="L134" s="31"/>
      <c r="M134" s="25"/>
      <c r="O134" s="31"/>
      <c r="P134" s="32" t="str">
        <f>IFERROR(VLOOKUP(C134,SERVIDORES.!$A$1:$K$10105,10,0),"")</f>
        <v/>
      </c>
      <c r="Q134" s="32" t="str">
        <f>IFERROR(VLOOKUP(C134,SERVIDORES.!$A$1:$K$10105,11,0),"")</f>
        <v/>
      </c>
      <c r="S134" s="22" t="str">
        <f t="shared" si="9"/>
        <v/>
      </c>
    </row>
    <row r="135" spans="2:19" x14ac:dyDescent="0.25">
      <c r="B135" s="7" t="str">
        <f t="shared" si="8"/>
        <v/>
      </c>
      <c r="E135" s="26" t="str">
        <f>IFERROR(VLOOKUP(C135,SERVIDORES.!A:K,3,0),"")</f>
        <v/>
      </c>
      <c r="H135" s="29" t="str">
        <f t="shared" si="11"/>
        <v/>
      </c>
      <c r="I135" s="27"/>
      <c r="J135" s="30" t="str">
        <f t="shared" si="10"/>
        <v/>
      </c>
      <c r="L135" s="31"/>
      <c r="M135" s="25"/>
      <c r="O135" s="31"/>
      <c r="P135" s="32" t="str">
        <f>IFERROR(VLOOKUP(C135,SERVIDORES.!$A$1:$K$10105,10,0),"")</f>
        <v/>
      </c>
      <c r="Q135" s="32" t="str">
        <f>IFERROR(VLOOKUP(C135,SERVIDORES.!$A$1:$K$10105,11,0),"")</f>
        <v/>
      </c>
      <c r="S135" s="22" t="str">
        <f t="shared" si="9"/>
        <v/>
      </c>
    </row>
    <row r="136" spans="2:19" x14ac:dyDescent="0.25">
      <c r="B136" s="7" t="str">
        <f t="shared" si="8"/>
        <v/>
      </c>
      <c r="E136" s="26" t="str">
        <f>IFERROR(VLOOKUP(C136,SERVIDORES.!A:K,3,0),"")</f>
        <v/>
      </c>
      <c r="H136" s="29" t="str">
        <f t="shared" si="11"/>
        <v/>
      </c>
      <c r="I136" s="27"/>
      <c r="J136" s="30" t="str">
        <f t="shared" si="10"/>
        <v/>
      </c>
      <c r="L136" s="31"/>
      <c r="M136" s="25"/>
      <c r="O136" s="31"/>
      <c r="P136" s="32" t="str">
        <f>IFERROR(VLOOKUP(C136,SERVIDORES.!$A$1:$K$10105,10,0),"")</f>
        <v/>
      </c>
      <c r="Q136" s="32" t="str">
        <f>IFERROR(VLOOKUP(C136,SERVIDORES.!$A$1:$K$10105,11,0),"")</f>
        <v/>
      </c>
      <c r="S136" s="22" t="str">
        <f t="shared" si="9"/>
        <v/>
      </c>
    </row>
    <row r="137" spans="2:19" x14ac:dyDescent="0.25">
      <c r="B137" s="7" t="str">
        <f t="shared" si="8"/>
        <v/>
      </c>
      <c r="E137" s="26" t="str">
        <f>IFERROR(VLOOKUP(C137,SERVIDORES.!A:K,3,0),"")</f>
        <v/>
      </c>
      <c r="H137" s="29" t="str">
        <f t="shared" si="11"/>
        <v/>
      </c>
      <c r="I137" s="27"/>
      <c r="J137" s="30" t="str">
        <f t="shared" si="10"/>
        <v/>
      </c>
      <c r="L137" s="31"/>
      <c r="M137" s="25"/>
      <c r="O137" s="31"/>
      <c r="P137" s="32" t="str">
        <f>IFERROR(VLOOKUP(C137,SERVIDORES.!$A$1:$K$10105,10,0),"")</f>
        <v/>
      </c>
      <c r="Q137" s="32" t="str">
        <f>IFERROR(VLOOKUP(C137,SERVIDORES.!$A$1:$K$10105,11,0),"")</f>
        <v/>
      </c>
      <c r="S137" s="22" t="str">
        <f t="shared" si="9"/>
        <v/>
      </c>
    </row>
    <row r="138" spans="2:19" x14ac:dyDescent="0.25">
      <c r="B138" s="7" t="str">
        <f t="shared" ref="B138:B201" si="12">IF($F138="","",$C$7-$F138+1)</f>
        <v/>
      </c>
      <c r="E138" s="26" t="str">
        <f>IFERROR(VLOOKUP(C138,SERVIDORES.!A:K,3,0),"")</f>
        <v/>
      </c>
      <c r="H138" s="29" t="str">
        <f t="shared" si="11"/>
        <v/>
      </c>
      <c r="I138" s="27"/>
      <c r="J138" s="30" t="str">
        <f t="shared" si="10"/>
        <v/>
      </c>
      <c r="L138" s="31"/>
      <c r="M138" s="25"/>
      <c r="O138" s="31"/>
      <c r="P138" s="32" t="str">
        <f>IFERROR(VLOOKUP(C138,SERVIDORES.!$A$1:$K$10105,10,0),"")</f>
        <v/>
      </c>
      <c r="Q138" s="32" t="str">
        <f>IFERROR(VLOOKUP(C138,SERVIDORES.!$A$1:$K$10105,11,0),"")</f>
        <v/>
      </c>
      <c r="S138" s="22" t="str">
        <f t="shared" si="9"/>
        <v/>
      </c>
    </row>
    <row r="139" spans="2:19" x14ac:dyDescent="0.25">
      <c r="B139" s="7" t="str">
        <f t="shared" si="12"/>
        <v/>
      </c>
      <c r="E139" s="26" t="str">
        <f>IFERROR(VLOOKUP(C139,SERVIDORES.!A:K,3,0),"")</f>
        <v/>
      </c>
      <c r="H139" s="29" t="str">
        <f t="shared" si="11"/>
        <v/>
      </c>
      <c r="I139" s="27"/>
      <c r="J139" s="30" t="str">
        <f t="shared" si="10"/>
        <v/>
      </c>
      <c r="L139" s="31"/>
      <c r="M139" s="25"/>
      <c r="O139" s="31"/>
      <c r="P139" s="32" t="str">
        <f>IFERROR(VLOOKUP(C139,SERVIDORES.!$A$1:$K$10105,10,0),"")</f>
        <v/>
      </c>
      <c r="Q139" s="32" t="str">
        <f>IFERROR(VLOOKUP(C139,SERVIDORES.!$A$1:$K$10105,11,0),"")</f>
        <v/>
      </c>
      <c r="S139" s="22" t="str">
        <f t="shared" si="9"/>
        <v/>
      </c>
    </row>
    <row r="140" spans="2:19" x14ac:dyDescent="0.25">
      <c r="B140" s="7" t="str">
        <f t="shared" si="12"/>
        <v/>
      </c>
      <c r="E140" s="26" t="str">
        <f>IFERROR(VLOOKUP(C140,SERVIDORES.!A:K,3,0),"")</f>
        <v/>
      </c>
      <c r="H140" s="29" t="str">
        <f t="shared" si="11"/>
        <v/>
      </c>
      <c r="I140" s="27"/>
      <c r="J140" s="30" t="str">
        <f t="shared" si="10"/>
        <v/>
      </c>
      <c r="L140" s="31"/>
      <c r="M140" s="25"/>
      <c r="O140" s="31"/>
      <c r="P140" s="32" t="str">
        <f>IFERROR(VLOOKUP(C140,SERVIDORES.!$A$1:$K$10105,10,0),"")</f>
        <v/>
      </c>
      <c r="Q140" s="32" t="str">
        <f>IFERROR(VLOOKUP(C140,SERVIDORES.!$A$1:$K$10105,11,0),"")</f>
        <v/>
      </c>
      <c r="S140" s="22" t="str">
        <f t="shared" ref="S140:S203" si="13">IF($C140="","",CONCATENATE($C140,"/",$D140))</f>
        <v/>
      </c>
    </row>
    <row r="141" spans="2:19" x14ac:dyDescent="0.25">
      <c r="B141" s="7" t="str">
        <f t="shared" si="12"/>
        <v/>
      </c>
      <c r="E141" s="26" t="str">
        <f>IFERROR(VLOOKUP(C141,SERVIDORES.!A:K,3,0),"")</f>
        <v/>
      </c>
      <c r="H141" s="29" t="str">
        <f t="shared" si="11"/>
        <v/>
      </c>
      <c r="I141" s="27"/>
      <c r="J141" s="30" t="str">
        <f t="shared" si="10"/>
        <v/>
      </c>
      <c r="L141" s="31"/>
      <c r="M141" s="25"/>
      <c r="O141" s="31"/>
      <c r="P141" s="32" t="str">
        <f>IFERROR(VLOOKUP(C141,SERVIDORES.!$A$1:$K$10105,10,0),"")</f>
        <v/>
      </c>
      <c r="Q141" s="32" t="str">
        <f>IFERROR(VLOOKUP(C141,SERVIDORES.!$A$1:$K$10105,11,0),"")</f>
        <v/>
      </c>
      <c r="S141" s="22" t="str">
        <f t="shared" si="13"/>
        <v/>
      </c>
    </row>
    <row r="142" spans="2:19" x14ac:dyDescent="0.25">
      <c r="B142" s="7" t="str">
        <f t="shared" si="12"/>
        <v/>
      </c>
      <c r="E142" s="26" t="str">
        <f>IFERROR(VLOOKUP(C142,SERVIDORES.!A:K,3,0),"")</f>
        <v/>
      </c>
      <c r="H142" s="29" t="str">
        <f t="shared" si="11"/>
        <v/>
      </c>
      <c r="I142" s="27"/>
      <c r="J142" s="30" t="str">
        <f t="shared" si="10"/>
        <v/>
      </c>
      <c r="L142" s="31"/>
      <c r="M142" s="25"/>
      <c r="O142" s="31"/>
      <c r="P142" s="32" t="str">
        <f>IFERROR(VLOOKUP(C142,SERVIDORES.!$A$1:$K$10105,10,0),"")</f>
        <v/>
      </c>
      <c r="Q142" s="32" t="str">
        <f>IFERROR(VLOOKUP(C142,SERVIDORES.!$A$1:$K$10105,11,0),"")</f>
        <v/>
      </c>
      <c r="S142" s="22" t="str">
        <f t="shared" si="13"/>
        <v/>
      </c>
    </row>
    <row r="143" spans="2:19" x14ac:dyDescent="0.25">
      <c r="B143" s="7" t="str">
        <f t="shared" si="12"/>
        <v/>
      </c>
      <c r="E143" s="26" t="str">
        <f>IFERROR(VLOOKUP(C143,SERVIDORES.!A:K,3,0),"")</f>
        <v/>
      </c>
      <c r="H143" s="29" t="str">
        <f t="shared" si="11"/>
        <v/>
      </c>
      <c r="I143" s="27"/>
      <c r="J143" s="30" t="str">
        <f t="shared" si="10"/>
        <v/>
      </c>
      <c r="L143" s="31"/>
      <c r="M143" s="25"/>
      <c r="O143" s="31"/>
      <c r="P143" s="32" t="str">
        <f>IFERROR(VLOOKUP(C143,SERVIDORES.!$A$1:$K$10105,10,0),"")</f>
        <v/>
      </c>
      <c r="Q143" s="32" t="str">
        <f>IFERROR(VLOOKUP(C143,SERVIDORES.!$A$1:$K$10105,11,0),"")</f>
        <v/>
      </c>
      <c r="S143" s="22" t="str">
        <f t="shared" si="13"/>
        <v/>
      </c>
    </row>
    <row r="144" spans="2:19" x14ac:dyDescent="0.25">
      <c r="B144" s="7" t="str">
        <f t="shared" si="12"/>
        <v/>
      </c>
      <c r="E144" s="26" t="str">
        <f>IFERROR(VLOOKUP(C144,SERVIDORES.!A:K,3,0),"")</f>
        <v/>
      </c>
      <c r="H144" s="29" t="str">
        <f t="shared" si="11"/>
        <v/>
      </c>
      <c r="I144" s="27"/>
      <c r="J144" s="30" t="str">
        <f t="shared" si="10"/>
        <v/>
      </c>
      <c r="L144" s="31"/>
      <c r="M144" s="25"/>
      <c r="O144" s="31"/>
      <c r="P144" s="32" t="str">
        <f>IFERROR(VLOOKUP(C144,SERVIDORES.!$A$1:$K$10105,10,0),"")</f>
        <v/>
      </c>
      <c r="Q144" s="32" t="str">
        <f>IFERROR(VLOOKUP(C144,SERVIDORES.!$A$1:$K$10105,11,0),"")</f>
        <v/>
      </c>
      <c r="S144" s="22" t="str">
        <f t="shared" si="13"/>
        <v/>
      </c>
    </row>
    <row r="145" spans="2:19" x14ac:dyDescent="0.25">
      <c r="B145" s="7" t="str">
        <f t="shared" si="12"/>
        <v/>
      </c>
      <c r="E145" s="26" t="str">
        <f>IFERROR(VLOOKUP(C145,SERVIDORES.!A:K,3,0),"")</f>
        <v/>
      </c>
      <c r="H145" s="29" t="str">
        <f t="shared" si="11"/>
        <v/>
      </c>
      <c r="I145" s="27"/>
      <c r="J145" s="30" t="str">
        <f t="shared" si="10"/>
        <v/>
      </c>
      <c r="L145" s="31"/>
      <c r="M145" s="25"/>
      <c r="O145" s="31"/>
      <c r="P145" s="32" t="str">
        <f>IFERROR(VLOOKUP(C145,SERVIDORES.!$A$1:$K$10105,10,0),"")</f>
        <v/>
      </c>
      <c r="Q145" s="32" t="str">
        <f>IFERROR(VLOOKUP(C145,SERVIDORES.!$A$1:$K$10105,11,0),"")</f>
        <v/>
      </c>
      <c r="S145" s="22" t="str">
        <f t="shared" si="13"/>
        <v/>
      </c>
    </row>
    <row r="146" spans="2:19" x14ac:dyDescent="0.25">
      <c r="B146" s="7" t="str">
        <f t="shared" si="12"/>
        <v/>
      </c>
      <c r="E146" s="26" t="str">
        <f>IFERROR(VLOOKUP(C146,SERVIDORES.!A:K,3,0),"")</f>
        <v/>
      </c>
      <c r="H146" s="29" t="str">
        <f t="shared" si="11"/>
        <v/>
      </c>
      <c r="I146" s="27"/>
      <c r="J146" s="30" t="str">
        <f t="shared" si="10"/>
        <v/>
      </c>
      <c r="L146" s="31"/>
      <c r="M146" s="25"/>
      <c r="O146" s="31"/>
      <c r="P146" s="32" t="str">
        <f>IFERROR(VLOOKUP(C146,SERVIDORES.!$A$1:$K$10105,10,0),"")</f>
        <v/>
      </c>
      <c r="Q146" s="32" t="str">
        <f>IFERROR(VLOOKUP(C146,SERVIDORES.!$A$1:$K$10105,11,0),"")</f>
        <v/>
      </c>
      <c r="S146" s="22" t="str">
        <f t="shared" si="13"/>
        <v/>
      </c>
    </row>
    <row r="147" spans="2:19" x14ac:dyDescent="0.25">
      <c r="B147" s="7" t="str">
        <f t="shared" si="12"/>
        <v/>
      </c>
      <c r="E147" s="26" t="str">
        <f>IFERROR(VLOOKUP(C147,SERVIDORES.!A:K,3,0),"")</f>
        <v/>
      </c>
      <c r="H147" s="29" t="str">
        <f t="shared" si="11"/>
        <v/>
      </c>
      <c r="I147" s="27"/>
      <c r="J147" s="30" t="str">
        <f t="shared" si="10"/>
        <v/>
      </c>
      <c r="L147" s="31"/>
      <c r="M147" s="25"/>
      <c r="O147" s="31"/>
      <c r="P147" s="32" t="str">
        <f>IFERROR(VLOOKUP(C147,SERVIDORES.!$A$1:$K$10105,10,0),"")</f>
        <v/>
      </c>
      <c r="Q147" s="32" t="str">
        <f>IFERROR(VLOOKUP(C147,SERVIDORES.!$A$1:$K$10105,11,0),"")</f>
        <v/>
      </c>
      <c r="S147" s="22" t="str">
        <f t="shared" si="13"/>
        <v/>
      </c>
    </row>
    <row r="148" spans="2:19" x14ac:dyDescent="0.25">
      <c r="B148" s="7" t="str">
        <f t="shared" si="12"/>
        <v/>
      </c>
      <c r="E148" s="26" t="str">
        <f>IFERROR(VLOOKUP(C148,SERVIDORES.!A:K,3,0),"")</f>
        <v/>
      </c>
      <c r="H148" s="29" t="str">
        <f t="shared" si="11"/>
        <v/>
      </c>
      <c r="I148" s="27"/>
      <c r="J148" s="30" t="str">
        <f t="shared" ref="J148:J211" si="14">IFERROR(IF(F148="","",F148+H148),"-")</f>
        <v/>
      </c>
      <c r="L148" s="31"/>
      <c r="M148" s="25"/>
      <c r="O148" s="31"/>
      <c r="P148" s="32" t="str">
        <f>IFERROR(VLOOKUP(C148,SERVIDORES.!$A$1:$K$10105,10,0),"")</f>
        <v/>
      </c>
      <c r="Q148" s="32" t="str">
        <f>IFERROR(VLOOKUP(C148,SERVIDORES.!$A$1:$K$10105,11,0),"")</f>
        <v/>
      </c>
      <c r="S148" s="22" t="str">
        <f t="shared" si="13"/>
        <v/>
      </c>
    </row>
    <row r="149" spans="2:19" x14ac:dyDescent="0.25">
      <c r="B149" s="7" t="str">
        <f t="shared" si="12"/>
        <v/>
      </c>
      <c r="E149" s="26" t="str">
        <f>IFERROR(VLOOKUP(C149,SERVIDORES.!A:K,3,0),"")</f>
        <v/>
      </c>
      <c r="H149" s="29" t="str">
        <f t="shared" si="11"/>
        <v/>
      </c>
      <c r="I149" s="27"/>
      <c r="J149" s="30" t="str">
        <f t="shared" si="14"/>
        <v/>
      </c>
      <c r="L149" s="31"/>
      <c r="M149" s="25"/>
      <c r="O149" s="31"/>
      <c r="P149" s="32" t="str">
        <f>IFERROR(VLOOKUP(C149,SERVIDORES.!$A$1:$K$10105,10,0),"")</f>
        <v/>
      </c>
      <c r="Q149" s="32" t="str">
        <f>IFERROR(VLOOKUP(C149,SERVIDORES.!$A$1:$K$10105,11,0),"")</f>
        <v/>
      </c>
      <c r="S149" s="22" t="str">
        <f t="shared" si="13"/>
        <v/>
      </c>
    </row>
    <row r="150" spans="2:19" x14ac:dyDescent="0.25">
      <c r="B150" s="7" t="str">
        <f t="shared" si="12"/>
        <v/>
      </c>
      <c r="E150" s="26" t="str">
        <f>IFERROR(VLOOKUP(C150,SERVIDORES.!A:K,3,0),"")</f>
        <v/>
      </c>
      <c r="H150" s="29" t="str">
        <f t="shared" si="11"/>
        <v/>
      </c>
      <c r="I150" s="27"/>
      <c r="J150" s="30" t="str">
        <f t="shared" si="14"/>
        <v/>
      </c>
      <c r="L150" s="31"/>
      <c r="M150" s="25"/>
      <c r="O150" s="31"/>
      <c r="P150" s="32" t="str">
        <f>IFERROR(VLOOKUP(C150,SERVIDORES.!$A$1:$K$10105,10,0),"")</f>
        <v/>
      </c>
      <c r="Q150" s="32" t="str">
        <f>IFERROR(VLOOKUP(C150,SERVIDORES.!$A$1:$K$10105,11,0),"")</f>
        <v/>
      </c>
      <c r="S150" s="22" t="str">
        <f t="shared" si="13"/>
        <v/>
      </c>
    </row>
    <row r="151" spans="2:19" x14ac:dyDescent="0.25">
      <c r="B151" s="7" t="str">
        <f t="shared" si="12"/>
        <v/>
      </c>
      <c r="E151" s="26" t="str">
        <f>IFERROR(VLOOKUP(C151,SERVIDORES.!A:K,3,0),"")</f>
        <v/>
      </c>
      <c r="H151" s="29" t="str">
        <f t="shared" si="11"/>
        <v/>
      </c>
      <c r="I151" s="27"/>
      <c r="J151" s="30" t="str">
        <f t="shared" si="14"/>
        <v/>
      </c>
      <c r="L151" s="31"/>
      <c r="M151" s="25"/>
      <c r="O151" s="31"/>
      <c r="P151" s="32" t="str">
        <f>IFERROR(VLOOKUP(C151,SERVIDORES.!$A$1:$K$10105,10,0),"")</f>
        <v/>
      </c>
      <c r="Q151" s="32" t="str">
        <f>IFERROR(VLOOKUP(C151,SERVIDORES.!$A$1:$K$10105,11,0),"")</f>
        <v/>
      </c>
      <c r="S151" s="22" t="str">
        <f t="shared" si="13"/>
        <v/>
      </c>
    </row>
    <row r="152" spans="2:19" x14ac:dyDescent="0.25">
      <c r="B152" s="7" t="str">
        <f t="shared" si="12"/>
        <v/>
      </c>
      <c r="E152" s="26" t="str">
        <f>IFERROR(VLOOKUP(C152,SERVIDORES.!A:K,3,0),"")</f>
        <v/>
      </c>
      <c r="H152" s="29" t="str">
        <f t="shared" si="11"/>
        <v/>
      </c>
      <c r="I152" s="27"/>
      <c r="J152" s="30" t="str">
        <f t="shared" si="14"/>
        <v/>
      </c>
      <c r="L152" s="31"/>
      <c r="M152" s="25"/>
      <c r="O152" s="31"/>
      <c r="P152" s="32" t="str">
        <f>IFERROR(VLOOKUP(C152,SERVIDORES.!$A$1:$K$10105,10,0),"")</f>
        <v/>
      </c>
      <c r="Q152" s="32" t="str">
        <f>IFERROR(VLOOKUP(C152,SERVIDORES.!$A$1:$K$10105,11,0),"")</f>
        <v/>
      </c>
      <c r="S152" s="22" t="str">
        <f t="shared" si="13"/>
        <v/>
      </c>
    </row>
    <row r="153" spans="2:19" x14ac:dyDescent="0.25">
      <c r="B153" s="7" t="str">
        <f t="shared" si="12"/>
        <v/>
      </c>
      <c r="E153" s="26" t="str">
        <f>IFERROR(VLOOKUP(C153,SERVIDORES.!A:K,3,0),"")</f>
        <v/>
      </c>
      <c r="H153" s="29" t="str">
        <f t="shared" si="11"/>
        <v/>
      </c>
      <c r="I153" s="27"/>
      <c r="J153" s="30" t="str">
        <f t="shared" si="14"/>
        <v/>
      </c>
      <c r="L153" s="31"/>
      <c r="M153" s="25"/>
      <c r="O153" s="31"/>
      <c r="P153" s="32" t="str">
        <f>IFERROR(VLOOKUP(C153,SERVIDORES.!$A$1:$K$10105,10,0),"")</f>
        <v/>
      </c>
      <c r="Q153" s="32" t="str">
        <f>IFERROR(VLOOKUP(C153,SERVIDORES.!$A$1:$K$10105,11,0),"")</f>
        <v/>
      </c>
      <c r="S153" s="22" t="str">
        <f t="shared" si="13"/>
        <v/>
      </c>
    </row>
    <row r="154" spans="2:19" x14ac:dyDescent="0.25">
      <c r="B154" s="7" t="str">
        <f t="shared" si="12"/>
        <v/>
      </c>
      <c r="E154" s="26" t="str">
        <f>IFERROR(VLOOKUP(C154,SERVIDORES.!A:K,3,0),"")</f>
        <v/>
      </c>
      <c r="H154" s="29" t="str">
        <f t="shared" si="11"/>
        <v/>
      </c>
      <c r="I154" s="27"/>
      <c r="J154" s="30" t="str">
        <f t="shared" si="14"/>
        <v/>
      </c>
      <c r="L154" s="31"/>
      <c r="M154" s="25"/>
      <c r="O154" s="31"/>
      <c r="P154" s="32" t="str">
        <f>IFERROR(VLOOKUP(C154,SERVIDORES.!$A$1:$K$10105,10,0),"")</f>
        <v/>
      </c>
      <c r="Q154" s="32" t="str">
        <f>IFERROR(VLOOKUP(C154,SERVIDORES.!$A$1:$K$10105,11,0),"")</f>
        <v/>
      </c>
      <c r="S154" s="22" t="str">
        <f t="shared" si="13"/>
        <v/>
      </c>
    </row>
    <row r="155" spans="2:19" x14ac:dyDescent="0.25">
      <c r="B155" s="7" t="str">
        <f t="shared" si="12"/>
        <v/>
      </c>
      <c r="E155" s="26" t="str">
        <f>IFERROR(VLOOKUP(C155,SERVIDORES.!A:K,3,0),"")</f>
        <v/>
      </c>
      <c r="H155" s="29" t="str">
        <f t="shared" si="11"/>
        <v/>
      </c>
      <c r="I155" s="27"/>
      <c r="J155" s="30" t="str">
        <f t="shared" si="14"/>
        <v/>
      </c>
      <c r="L155" s="31"/>
      <c r="M155" s="25"/>
      <c r="O155" s="31"/>
      <c r="P155" s="32" t="str">
        <f>IFERROR(VLOOKUP(C155,SERVIDORES.!$A$1:$K$10105,10,0),"")</f>
        <v/>
      </c>
      <c r="Q155" s="32" t="str">
        <f>IFERROR(VLOOKUP(C155,SERVIDORES.!$A$1:$K$10105,11,0),"")</f>
        <v/>
      </c>
      <c r="S155" s="22" t="str">
        <f t="shared" si="13"/>
        <v/>
      </c>
    </row>
    <row r="156" spans="2:19" x14ac:dyDescent="0.25">
      <c r="B156" s="7" t="str">
        <f t="shared" si="12"/>
        <v/>
      </c>
      <c r="E156" s="26" t="str">
        <f>IFERROR(VLOOKUP(C156,SERVIDORES.!A:K,3,0),"")</f>
        <v/>
      </c>
      <c r="H156" s="29" t="str">
        <f t="shared" si="11"/>
        <v/>
      </c>
      <c r="I156" s="27"/>
      <c r="J156" s="30" t="str">
        <f t="shared" si="14"/>
        <v/>
      </c>
      <c r="L156" s="31"/>
      <c r="M156" s="25"/>
      <c r="O156" s="31"/>
      <c r="P156" s="32" t="str">
        <f>IFERROR(VLOOKUP(C156,SERVIDORES.!$A$1:$K$10105,10,0),"")</f>
        <v/>
      </c>
      <c r="Q156" s="32" t="str">
        <f>IFERROR(VLOOKUP(C156,SERVIDORES.!$A$1:$K$10105,11,0),"")</f>
        <v/>
      </c>
      <c r="S156" s="22" t="str">
        <f t="shared" si="13"/>
        <v/>
      </c>
    </row>
    <row r="157" spans="2:19" x14ac:dyDescent="0.25">
      <c r="B157" s="7" t="str">
        <f t="shared" si="12"/>
        <v/>
      </c>
      <c r="E157" s="26" t="str">
        <f>IFERROR(VLOOKUP(C157,SERVIDORES.!A:K,3,0),"")</f>
        <v/>
      </c>
      <c r="H157" s="29" t="str">
        <f t="shared" si="11"/>
        <v/>
      </c>
      <c r="I157" s="27"/>
      <c r="J157" s="30" t="str">
        <f t="shared" si="14"/>
        <v/>
      </c>
      <c r="L157" s="31"/>
      <c r="M157" s="25"/>
      <c r="O157" s="31"/>
      <c r="P157" s="32" t="str">
        <f>IFERROR(VLOOKUP(C157,SERVIDORES.!$A$1:$K$10105,10,0),"")</f>
        <v/>
      </c>
      <c r="Q157" s="32" t="str">
        <f>IFERROR(VLOOKUP(C157,SERVIDORES.!$A$1:$K$10105,11,0),"")</f>
        <v/>
      </c>
      <c r="S157" s="22" t="str">
        <f t="shared" si="13"/>
        <v/>
      </c>
    </row>
    <row r="158" spans="2:19" x14ac:dyDescent="0.25">
      <c r="B158" s="7" t="str">
        <f t="shared" si="12"/>
        <v/>
      </c>
      <c r="E158" s="26" t="str">
        <f>IFERROR(VLOOKUP(C158,SERVIDORES.!A:K,3,0),"")</f>
        <v/>
      </c>
      <c r="H158" s="29" t="str">
        <f t="shared" si="11"/>
        <v/>
      </c>
      <c r="I158" s="27"/>
      <c r="J158" s="30" t="str">
        <f t="shared" si="14"/>
        <v/>
      </c>
      <c r="L158" s="31"/>
      <c r="M158" s="25"/>
      <c r="O158" s="31"/>
      <c r="P158" s="32" t="str">
        <f>IFERROR(VLOOKUP(C158,SERVIDORES.!$A$1:$K$10105,10,0),"")</f>
        <v/>
      </c>
      <c r="Q158" s="32" t="str">
        <f>IFERROR(VLOOKUP(C158,SERVIDORES.!$A$1:$K$10105,11,0),"")</f>
        <v/>
      </c>
      <c r="S158" s="22" t="str">
        <f t="shared" si="13"/>
        <v/>
      </c>
    </row>
    <row r="159" spans="2:19" x14ac:dyDescent="0.25">
      <c r="B159" s="7" t="str">
        <f t="shared" si="12"/>
        <v/>
      </c>
      <c r="E159" s="26" t="str">
        <f>IFERROR(VLOOKUP(C159,SERVIDORES.!A:K,3,0),"")</f>
        <v/>
      </c>
      <c r="H159" s="29" t="str">
        <f t="shared" si="11"/>
        <v/>
      </c>
      <c r="I159" s="27"/>
      <c r="J159" s="30" t="str">
        <f t="shared" si="14"/>
        <v/>
      </c>
      <c r="L159" s="31"/>
      <c r="M159" s="25"/>
      <c r="O159" s="31"/>
      <c r="P159" s="32" t="str">
        <f>IFERROR(VLOOKUP(C159,SERVIDORES.!$A$1:$K$10105,10,0),"")</f>
        <v/>
      </c>
      <c r="Q159" s="32" t="str">
        <f>IFERROR(VLOOKUP(C159,SERVIDORES.!$A$1:$K$10105,11,0),"")</f>
        <v/>
      </c>
      <c r="S159" s="22" t="str">
        <f t="shared" si="13"/>
        <v/>
      </c>
    </row>
    <row r="160" spans="2:19" x14ac:dyDescent="0.25">
      <c r="B160" s="7" t="str">
        <f t="shared" si="12"/>
        <v/>
      </c>
      <c r="E160" s="26" t="str">
        <f>IFERROR(VLOOKUP(C160,SERVIDORES.!A:K,3,0),"")</f>
        <v/>
      </c>
      <c r="H160" s="29" t="str">
        <f t="shared" si="11"/>
        <v/>
      </c>
      <c r="I160" s="27"/>
      <c r="J160" s="30" t="str">
        <f t="shared" si="14"/>
        <v/>
      </c>
      <c r="L160" s="31"/>
      <c r="M160" s="25"/>
      <c r="O160" s="31"/>
      <c r="P160" s="32" t="str">
        <f>IFERROR(VLOOKUP(C160,SERVIDORES.!$A$1:$K$10105,10,0),"")</f>
        <v/>
      </c>
      <c r="Q160" s="32" t="str">
        <f>IFERROR(VLOOKUP(C160,SERVIDORES.!$A$1:$K$10105,11,0),"")</f>
        <v/>
      </c>
      <c r="S160" s="22" t="str">
        <f t="shared" si="13"/>
        <v/>
      </c>
    </row>
    <row r="161" spans="2:19" x14ac:dyDescent="0.25">
      <c r="B161" s="7" t="str">
        <f t="shared" si="12"/>
        <v/>
      </c>
      <c r="E161" s="26" t="str">
        <f>IFERROR(VLOOKUP(C161,SERVIDORES.!A:K,3,0),"")</f>
        <v/>
      </c>
      <c r="H161" s="29" t="str">
        <f t="shared" si="11"/>
        <v/>
      </c>
      <c r="I161" s="27"/>
      <c r="J161" s="30" t="str">
        <f t="shared" si="14"/>
        <v/>
      </c>
      <c r="L161" s="31"/>
      <c r="M161" s="25"/>
      <c r="O161" s="31"/>
      <c r="P161" s="32" t="str">
        <f>IFERROR(VLOOKUP(C161,SERVIDORES.!$A$1:$K$10105,10,0),"")</f>
        <v/>
      </c>
      <c r="Q161" s="32" t="str">
        <f>IFERROR(VLOOKUP(C161,SERVIDORES.!$A$1:$K$10105,11,0),"")</f>
        <v/>
      </c>
      <c r="S161" s="22" t="str">
        <f t="shared" si="13"/>
        <v/>
      </c>
    </row>
    <row r="162" spans="2:19" x14ac:dyDescent="0.25">
      <c r="B162" s="7" t="str">
        <f t="shared" si="12"/>
        <v/>
      </c>
      <c r="E162" s="26" t="str">
        <f>IFERROR(VLOOKUP(C162,SERVIDORES.!A:K,3,0),"")</f>
        <v/>
      </c>
      <c r="H162" s="29" t="str">
        <f t="shared" si="11"/>
        <v/>
      </c>
      <c r="I162" s="27"/>
      <c r="J162" s="30" t="str">
        <f t="shared" si="14"/>
        <v/>
      </c>
      <c r="L162" s="31"/>
      <c r="M162" s="25"/>
      <c r="O162" s="31"/>
      <c r="P162" s="32" t="str">
        <f>IFERROR(VLOOKUP(C162,SERVIDORES.!$A$1:$K$10105,10,0),"")</f>
        <v/>
      </c>
      <c r="Q162" s="32" t="str">
        <f>IFERROR(VLOOKUP(C162,SERVIDORES.!$A$1:$K$10105,11,0),"")</f>
        <v/>
      </c>
      <c r="S162" s="22" t="str">
        <f t="shared" si="13"/>
        <v/>
      </c>
    </row>
    <row r="163" spans="2:19" x14ac:dyDescent="0.25">
      <c r="B163" s="7" t="str">
        <f t="shared" si="12"/>
        <v/>
      </c>
      <c r="E163" s="26" t="str">
        <f>IFERROR(VLOOKUP(C163,SERVIDORES.!A:K,3,0),"")</f>
        <v/>
      </c>
      <c r="H163" s="29" t="str">
        <f t="shared" si="11"/>
        <v/>
      </c>
      <c r="I163" s="27"/>
      <c r="J163" s="30" t="str">
        <f t="shared" si="14"/>
        <v/>
      </c>
      <c r="L163" s="31"/>
      <c r="M163" s="25"/>
      <c r="O163" s="31"/>
      <c r="P163" s="32" t="str">
        <f>IFERROR(VLOOKUP(C163,SERVIDORES.!$A$1:$K$10105,10,0),"")</f>
        <v/>
      </c>
      <c r="Q163" s="32" t="str">
        <f>IFERROR(VLOOKUP(C163,SERVIDORES.!$A$1:$K$10105,11,0),"")</f>
        <v/>
      </c>
      <c r="S163" s="22" t="str">
        <f t="shared" si="13"/>
        <v/>
      </c>
    </row>
    <row r="164" spans="2:19" x14ac:dyDescent="0.25">
      <c r="B164" s="7" t="str">
        <f t="shared" si="12"/>
        <v/>
      </c>
      <c r="E164" s="26" t="str">
        <f>IFERROR(VLOOKUP(C164,SERVIDORES.!A:K,3,0),"")</f>
        <v/>
      </c>
      <c r="H164" s="29" t="str">
        <f t="shared" si="11"/>
        <v/>
      </c>
      <c r="I164" s="27"/>
      <c r="J164" s="30" t="str">
        <f t="shared" si="14"/>
        <v/>
      </c>
      <c r="L164" s="31"/>
      <c r="M164" s="25"/>
      <c r="O164" s="31"/>
      <c r="P164" s="32" t="str">
        <f>IFERROR(VLOOKUP(C164,SERVIDORES.!$A$1:$K$10105,10,0),"")</f>
        <v/>
      </c>
      <c r="Q164" s="32" t="str">
        <f>IFERROR(VLOOKUP(C164,SERVIDORES.!$A$1:$K$10105,11,0),"")</f>
        <v/>
      </c>
      <c r="S164" s="22" t="str">
        <f t="shared" si="13"/>
        <v/>
      </c>
    </row>
    <row r="165" spans="2:19" x14ac:dyDescent="0.25">
      <c r="B165" s="7" t="str">
        <f t="shared" si="12"/>
        <v/>
      </c>
      <c r="E165" s="26" t="str">
        <f>IFERROR(VLOOKUP(C165,SERVIDORES.!A:K,3,0),"")</f>
        <v/>
      </c>
      <c r="H165" s="29" t="str">
        <f t="shared" si="11"/>
        <v/>
      </c>
      <c r="I165" s="27"/>
      <c r="J165" s="30" t="str">
        <f t="shared" si="14"/>
        <v/>
      </c>
      <c r="L165" s="31"/>
      <c r="M165" s="25"/>
      <c r="O165" s="31"/>
      <c r="P165" s="32" t="str">
        <f>IFERROR(VLOOKUP(C165,SERVIDORES.!$A$1:$K$10105,10,0),"")</f>
        <v/>
      </c>
      <c r="Q165" s="32" t="str">
        <f>IFERROR(VLOOKUP(C165,SERVIDORES.!$A$1:$K$10105,11,0),"")</f>
        <v/>
      </c>
      <c r="S165" s="22" t="str">
        <f t="shared" si="13"/>
        <v/>
      </c>
    </row>
    <row r="166" spans="2:19" x14ac:dyDescent="0.25">
      <c r="B166" s="7" t="str">
        <f t="shared" si="12"/>
        <v/>
      </c>
      <c r="E166" s="26" t="str">
        <f>IFERROR(VLOOKUP(C166,SERVIDORES.!A:K,3,0),"")</f>
        <v/>
      </c>
      <c r="H166" s="29" t="str">
        <f t="shared" si="11"/>
        <v/>
      </c>
      <c r="I166" s="27"/>
      <c r="J166" s="30" t="str">
        <f t="shared" si="14"/>
        <v/>
      </c>
      <c r="L166" s="31"/>
      <c r="M166" s="25"/>
      <c r="O166" s="31"/>
      <c r="P166" s="32" t="str">
        <f>IFERROR(VLOOKUP(C166,SERVIDORES.!$A$1:$K$10105,10,0),"")</f>
        <v/>
      </c>
      <c r="Q166" s="32" t="str">
        <f>IFERROR(VLOOKUP(C166,SERVIDORES.!$A$1:$K$10105,11,0),"")</f>
        <v/>
      </c>
      <c r="S166" s="22" t="str">
        <f t="shared" si="13"/>
        <v/>
      </c>
    </row>
    <row r="167" spans="2:19" x14ac:dyDescent="0.25">
      <c r="B167" s="7" t="str">
        <f t="shared" si="12"/>
        <v/>
      </c>
      <c r="E167" s="26" t="str">
        <f>IFERROR(VLOOKUP(C167,SERVIDORES.!A:K,3,0),"")</f>
        <v/>
      </c>
      <c r="H167" s="29" t="str">
        <f t="shared" si="11"/>
        <v/>
      </c>
      <c r="I167" s="27"/>
      <c r="J167" s="30" t="str">
        <f t="shared" si="14"/>
        <v/>
      </c>
      <c r="L167" s="31"/>
      <c r="M167" s="25"/>
      <c r="O167" s="31"/>
      <c r="P167" s="32" t="str">
        <f>IFERROR(VLOOKUP(C167,SERVIDORES.!$A$1:$K$10105,10,0),"")</f>
        <v/>
      </c>
      <c r="Q167" s="32" t="str">
        <f>IFERROR(VLOOKUP(C167,SERVIDORES.!$A$1:$K$10105,11,0),"")</f>
        <v/>
      </c>
      <c r="S167" s="22" t="str">
        <f t="shared" si="13"/>
        <v/>
      </c>
    </row>
    <row r="168" spans="2:19" x14ac:dyDescent="0.25">
      <c r="B168" s="7" t="str">
        <f t="shared" si="12"/>
        <v/>
      </c>
      <c r="E168" s="26" t="str">
        <f>IFERROR(VLOOKUP(C168,SERVIDORES.!A:K,3,0),"")</f>
        <v/>
      </c>
      <c r="H168" s="29" t="str">
        <f t="shared" si="11"/>
        <v/>
      </c>
      <c r="I168" s="27"/>
      <c r="J168" s="30" t="str">
        <f t="shared" si="14"/>
        <v/>
      </c>
      <c r="L168" s="31"/>
      <c r="M168" s="25"/>
      <c r="O168" s="31"/>
      <c r="P168" s="32" t="str">
        <f>IFERROR(VLOOKUP(C168,SERVIDORES.!$A$1:$K$10105,10,0),"")</f>
        <v/>
      </c>
      <c r="Q168" s="32" t="str">
        <f>IFERROR(VLOOKUP(C168,SERVIDORES.!$A$1:$K$10105,11,0),"")</f>
        <v/>
      </c>
      <c r="S168" s="22" t="str">
        <f t="shared" si="13"/>
        <v/>
      </c>
    </row>
    <row r="169" spans="2:19" x14ac:dyDescent="0.25">
      <c r="B169" s="7" t="str">
        <f t="shared" si="12"/>
        <v/>
      </c>
      <c r="E169" s="26" t="str">
        <f>IFERROR(VLOOKUP(C169,SERVIDORES.!A:K,3,0),"")</f>
        <v/>
      </c>
      <c r="H169" s="29" t="str">
        <f t="shared" si="11"/>
        <v/>
      </c>
      <c r="I169" s="27"/>
      <c r="J169" s="30" t="str">
        <f t="shared" si="14"/>
        <v/>
      </c>
      <c r="L169" s="31"/>
      <c r="M169" s="25"/>
      <c r="O169" s="31"/>
      <c r="P169" s="32" t="str">
        <f>IFERROR(VLOOKUP(C169,SERVIDORES.!$A$1:$K$10105,10,0),"")</f>
        <v/>
      </c>
      <c r="Q169" s="32" t="str">
        <f>IFERROR(VLOOKUP(C169,SERVIDORES.!$A$1:$K$10105,11,0),"")</f>
        <v/>
      </c>
      <c r="S169" s="22" t="str">
        <f t="shared" si="13"/>
        <v/>
      </c>
    </row>
    <row r="170" spans="2:19" x14ac:dyDescent="0.25">
      <c r="B170" s="7" t="str">
        <f t="shared" si="12"/>
        <v/>
      </c>
      <c r="E170" s="26" t="str">
        <f>IFERROR(VLOOKUP(C170,SERVIDORES.!A:K,3,0),"")</f>
        <v/>
      </c>
      <c r="H170" s="29" t="str">
        <f t="shared" si="11"/>
        <v/>
      </c>
      <c r="I170" s="27"/>
      <c r="J170" s="30" t="str">
        <f t="shared" si="14"/>
        <v/>
      </c>
      <c r="L170" s="31"/>
      <c r="M170" s="25"/>
      <c r="O170" s="31"/>
      <c r="P170" s="32" t="str">
        <f>IFERROR(VLOOKUP(C170,SERVIDORES.!$A$1:$K$10105,10,0),"")</f>
        <v/>
      </c>
      <c r="Q170" s="32" t="str">
        <f>IFERROR(VLOOKUP(C170,SERVIDORES.!$A$1:$K$10105,11,0),"")</f>
        <v/>
      </c>
      <c r="S170" s="22" t="str">
        <f t="shared" si="13"/>
        <v/>
      </c>
    </row>
    <row r="171" spans="2:19" x14ac:dyDescent="0.25">
      <c r="B171" s="7" t="str">
        <f t="shared" si="12"/>
        <v/>
      </c>
      <c r="E171" s="26" t="str">
        <f>IFERROR(VLOOKUP(C171,SERVIDORES.!A:K,3,0),"")</f>
        <v/>
      </c>
      <c r="H171" s="29" t="str">
        <f t="shared" si="11"/>
        <v/>
      </c>
      <c r="I171" s="27"/>
      <c r="J171" s="30" t="str">
        <f t="shared" si="14"/>
        <v/>
      </c>
      <c r="L171" s="31"/>
      <c r="M171" s="25"/>
      <c r="O171" s="31"/>
      <c r="P171" s="32" t="str">
        <f>IFERROR(VLOOKUP(C171,SERVIDORES.!$A$1:$K$10105,10,0),"")</f>
        <v/>
      </c>
      <c r="Q171" s="32" t="str">
        <f>IFERROR(VLOOKUP(C171,SERVIDORES.!$A$1:$K$10105,11,0),"")</f>
        <v/>
      </c>
      <c r="S171" s="22" t="str">
        <f t="shared" si="13"/>
        <v/>
      </c>
    </row>
    <row r="172" spans="2:19" x14ac:dyDescent="0.25">
      <c r="B172" s="7" t="str">
        <f t="shared" si="12"/>
        <v/>
      </c>
      <c r="E172" s="26" t="str">
        <f>IFERROR(VLOOKUP(C172,SERVIDORES.!A:K,3,0),"")</f>
        <v/>
      </c>
      <c r="H172" s="29" t="str">
        <f t="shared" si="11"/>
        <v/>
      </c>
      <c r="I172" s="27"/>
      <c r="J172" s="30" t="str">
        <f t="shared" si="14"/>
        <v/>
      </c>
      <c r="L172" s="31"/>
      <c r="M172" s="25"/>
      <c r="O172" s="31"/>
      <c r="P172" s="32" t="str">
        <f>IFERROR(VLOOKUP(C172,SERVIDORES.!$A$1:$K$10105,10,0),"")</f>
        <v/>
      </c>
      <c r="Q172" s="32" t="str">
        <f>IFERROR(VLOOKUP(C172,SERVIDORES.!$A$1:$K$10105,11,0),"")</f>
        <v/>
      </c>
      <c r="S172" s="22" t="str">
        <f t="shared" si="13"/>
        <v/>
      </c>
    </row>
    <row r="173" spans="2:19" x14ac:dyDescent="0.25">
      <c r="B173" s="7" t="str">
        <f t="shared" si="12"/>
        <v/>
      </c>
      <c r="E173" s="26" t="str">
        <f>IFERROR(VLOOKUP(C173,SERVIDORES.!A:K,3,0),"")</f>
        <v/>
      </c>
      <c r="H173" s="29" t="str">
        <f t="shared" si="11"/>
        <v/>
      </c>
      <c r="I173" s="27"/>
      <c r="J173" s="30" t="str">
        <f t="shared" si="14"/>
        <v/>
      </c>
      <c r="L173" s="31"/>
      <c r="M173" s="25"/>
      <c r="O173" s="31"/>
      <c r="P173" s="32" t="str">
        <f>IFERROR(VLOOKUP(C173,SERVIDORES.!$A$1:$K$10105,10,0),"")</f>
        <v/>
      </c>
      <c r="Q173" s="32" t="str">
        <f>IFERROR(VLOOKUP(C173,SERVIDORES.!$A$1:$K$10105,11,0),"")</f>
        <v/>
      </c>
      <c r="S173" s="22" t="str">
        <f t="shared" si="13"/>
        <v/>
      </c>
    </row>
    <row r="174" spans="2:19" x14ac:dyDescent="0.25">
      <c r="B174" s="7" t="str">
        <f t="shared" si="12"/>
        <v/>
      </c>
      <c r="E174" s="26" t="str">
        <f>IFERROR(VLOOKUP(C174,SERVIDORES.!A:K,3,0),"")</f>
        <v/>
      </c>
      <c r="H174" s="29" t="str">
        <f t="shared" si="11"/>
        <v/>
      </c>
      <c r="I174" s="27"/>
      <c r="J174" s="30" t="str">
        <f t="shared" si="14"/>
        <v/>
      </c>
      <c r="L174" s="31"/>
      <c r="M174" s="25"/>
      <c r="O174" s="31"/>
      <c r="P174" s="32" t="str">
        <f>IFERROR(VLOOKUP(C174,SERVIDORES.!$A$1:$K$10105,10,0),"")</f>
        <v/>
      </c>
      <c r="Q174" s="32" t="str">
        <f>IFERROR(VLOOKUP(C174,SERVIDORES.!$A$1:$K$10105,11,0),"")</f>
        <v/>
      </c>
      <c r="S174" s="22" t="str">
        <f t="shared" si="13"/>
        <v/>
      </c>
    </row>
    <row r="175" spans="2:19" x14ac:dyDescent="0.25">
      <c r="B175" s="7" t="str">
        <f t="shared" si="12"/>
        <v/>
      </c>
      <c r="E175" s="26" t="str">
        <f>IFERROR(VLOOKUP(C175,SERVIDORES.!A:K,3,0),"")</f>
        <v/>
      </c>
      <c r="H175" s="29" t="str">
        <f t="shared" si="11"/>
        <v/>
      </c>
      <c r="I175" s="27"/>
      <c r="J175" s="30" t="str">
        <f t="shared" si="14"/>
        <v/>
      </c>
      <c r="L175" s="31"/>
      <c r="M175" s="25"/>
      <c r="O175" s="31"/>
      <c r="P175" s="32" t="str">
        <f>IFERROR(VLOOKUP(C175,SERVIDORES.!$A$1:$K$10105,10,0),"")</f>
        <v/>
      </c>
      <c r="Q175" s="32" t="str">
        <f>IFERROR(VLOOKUP(C175,SERVIDORES.!$A$1:$K$10105,11,0),"")</f>
        <v/>
      </c>
      <c r="S175" s="22" t="str">
        <f t="shared" si="13"/>
        <v/>
      </c>
    </row>
    <row r="176" spans="2:19" x14ac:dyDescent="0.25">
      <c r="B176" s="7" t="str">
        <f t="shared" si="12"/>
        <v/>
      </c>
      <c r="E176" s="26" t="str">
        <f>IFERROR(VLOOKUP(C176,SERVIDORES.!A:K,3,0),"")</f>
        <v/>
      </c>
      <c r="H176" s="29" t="str">
        <f t="shared" si="11"/>
        <v/>
      </c>
      <c r="I176" s="27"/>
      <c r="J176" s="30" t="str">
        <f t="shared" si="14"/>
        <v/>
      </c>
      <c r="L176" s="31"/>
      <c r="M176" s="25"/>
      <c r="O176" s="31"/>
      <c r="P176" s="32" t="str">
        <f>IFERROR(VLOOKUP(C176,SERVIDORES.!$A$1:$K$10105,10,0),"")</f>
        <v/>
      </c>
      <c r="Q176" s="32" t="str">
        <f>IFERROR(VLOOKUP(C176,SERVIDORES.!$A$1:$K$10105,11,0),"")</f>
        <v/>
      </c>
      <c r="S176" s="22" t="str">
        <f t="shared" si="13"/>
        <v/>
      </c>
    </row>
    <row r="177" spans="2:19" x14ac:dyDescent="0.25">
      <c r="B177" s="7" t="str">
        <f t="shared" si="12"/>
        <v/>
      </c>
      <c r="E177" s="26" t="str">
        <f>IFERROR(VLOOKUP(C177,SERVIDORES.!A:K,3,0),"")</f>
        <v/>
      </c>
      <c r="H177" s="29" t="str">
        <f t="shared" si="11"/>
        <v/>
      </c>
      <c r="I177" s="27"/>
      <c r="J177" s="30" t="str">
        <f t="shared" si="14"/>
        <v/>
      </c>
      <c r="L177" s="31"/>
      <c r="M177" s="25"/>
      <c r="O177" s="31"/>
      <c r="P177" s="32" t="str">
        <f>IFERROR(VLOOKUP(C177,SERVIDORES.!$A$1:$K$10105,10,0),"")</f>
        <v/>
      </c>
      <c r="Q177" s="32" t="str">
        <f>IFERROR(VLOOKUP(C177,SERVIDORES.!$A$1:$K$10105,11,0),"")</f>
        <v/>
      </c>
      <c r="S177" s="22" t="str">
        <f t="shared" si="13"/>
        <v/>
      </c>
    </row>
    <row r="178" spans="2:19" x14ac:dyDescent="0.25">
      <c r="B178" s="7" t="str">
        <f t="shared" si="12"/>
        <v/>
      </c>
      <c r="E178" s="26" t="str">
        <f>IFERROR(VLOOKUP(C178,SERVIDORES.!A:K,3,0),"")</f>
        <v/>
      </c>
      <c r="H178" s="29" t="str">
        <f t="shared" si="11"/>
        <v/>
      </c>
      <c r="I178" s="27"/>
      <c r="J178" s="30" t="str">
        <f t="shared" si="14"/>
        <v/>
      </c>
      <c r="L178" s="31"/>
      <c r="M178" s="25"/>
      <c r="O178" s="31"/>
      <c r="P178" s="32" t="str">
        <f>IFERROR(VLOOKUP(C178,SERVIDORES.!$A$1:$K$10105,10,0),"")</f>
        <v/>
      </c>
      <c r="Q178" s="32" t="str">
        <f>IFERROR(VLOOKUP(C178,SERVIDORES.!$A$1:$K$10105,11,0),"")</f>
        <v/>
      </c>
      <c r="S178" s="22" t="str">
        <f t="shared" si="13"/>
        <v/>
      </c>
    </row>
    <row r="179" spans="2:19" x14ac:dyDescent="0.25">
      <c r="B179" s="7" t="str">
        <f t="shared" si="12"/>
        <v/>
      </c>
      <c r="E179" s="26" t="str">
        <f>IFERROR(VLOOKUP(C179,SERVIDORES.!A:K,3,0),"")</f>
        <v/>
      </c>
      <c r="H179" s="29" t="str">
        <f t="shared" si="11"/>
        <v/>
      </c>
      <c r="I179" s="27"/>
      <c r="J179" s="30" t="str">
        <f t="shared" si="14"/>
        <v/>
      </c>
      <c r="L179" s="31"/>
      <c r="M179" s="25"/>
      <c r="O179" s="31"/>
      <c r="P179" s="32" t="str">
        <f>IFERROR(VLOOKUP(C179,SERVIDORES.!$A$1:$K$10105,10,0),"")</f>
        <v/>
      </c>
      <c r="Q179" s="32" t="str">
        <f>IFERROR(VLOOKUP(C179,SERVIDORES.!$A$1:$K$10105,11,0),"")</f>
        <v/>
      </c>
      <c r="S179" s="22" t="str">
        <f t="shared" si="13"/>
        <v/>
      </c>
    </row>
    <row r="180" spans="2:19" x14ac:dyDescent="0.25">
      <c r="B180" s="7" t="str">
        <f t="shared" si="12"/>
        <v/>
      </c>
      <c r="E180" s="26" t="str">
        <f>IFERROR(VLOOKUP(C180,SERVIDORES.!A:K,3,0),"")</f>
        <v/>
      </c>
      <c r="H180" s="29" t="str">
        <f t="shared" si="11"/>
        <v/>
      </c>
      <c r="I180" s="27"/>
      <c r="J180" s="30" t="str">
        <f t="shared" si="14"/>
        <v/>
      </c>
      <c r="L180" s="31"/>
      <c r="M180" s="25"/>
      <c r="O180" s="31"/>
      <c r="P180" s="32" t="str">
        <f>IFERROR(VLOOKUP(C180,SERVIDORES.!$A$1:$K$10105,10,0),"")</f>
        <v/>
      </c>
      <c r="Q180" s="32" t="str">
        <f>IFERROR(VLOOKUP(C180,SERVIDORES.!$A$1:$K$10105,11,0),"")</f>
        <v/>
      </c>
      <c r="S180" s="22" t="str">
        <f t="shared" si="13"/>
        <v/>
      </c>
    </row>
    <row r="181" spans="2:19" x14ac:dyDescent="0.25">
      <c r="B181" s="7" t="str">
        <f t="shared" si="12"/>
        <v/>
      </c>
      <c r="E181" s="26" t="str">
        <f>IFERROR(VLOOKUP(C181,SERVIDORES.!A:K,3,0),"")</f>
        <v/>
      </c>
      <c r="H181" s="29" t="str">
        <f t="shared" si="11"/>
        <v/>
      </c>
      <c r="I181" s="27"/>
      <c r="J181" s="30" t="str">
        <f t="shared" si="14"/>
        <v/>
      </c>
      <c r="L181" s="31"/>
      <c r="M181" s="25"/>
      <c r="O181" s="31"/>
      <c r="P181" s="32" t="str">
        <f>IFERROR(VLOOKUP(C181,SERVIDORES.!$A$1:$K$10105,10,0),"")</f>
        <v/>
      </c>
      <c r="Q181" s="32" t="str">
        <f>IFERROR(VLOOKUP(C181,SERVIDORES.!$A$1:$K$10105,11,0),"")</f>
        <v/>
      </c>
      <c r="S181" s="22" t="str">
        <f t="shared" si="13"/>
        <v/>
      </c>
    </row>
    <row r="182" spans="2:19" x14ac:dyDescent="0.25">
      <c r="B182" s="7" t="str">
        <f t="shared" si="12"/>
        <v/>
      </c>
      <c r="E182" s="26" t="str">
        <f>IFERROR(VLOOKUP(C182,SERVIDORES.!A:K,3,0),"")</f>
        <v/>
      </c>
      <c r="H182" s="29" t="str">
        <f t="shared" ref="H182:H245" si="15">IF(G182="","",IF(F182="","",IF(AND(P182&lt;36,I182&lt;&gt;"HS"),G182-F182+1,IF(I182="INTEGRAL",G182-F182+1,IF(I182="FÉRIAS",G182-F182+1,"-")))))</f>
        <v/>
      </c>
      <c r="I182" s="27"/>
      <c r="J182" s="30" t="str">
        <f t="shared" si="14"/>
        <v/>
      </c>
      <c r="L182" s="31"/>
      <c r="M182" s="25"/>
      <c r="O182" s="31"/>
      <c r="P182" s="32" t="str">
        <f>IFERROR(VLOOKUP(C182,SERVIDORES.!$A$1:$K$10105,10,0),"")</f>
        <v/>
      </c>
      <c r="Q182" s="32" t="str">
        <f>IFERROR(VLOOKUP(C182,SERVIDORES.!$A$1:$K$10105,11,0),"")</f>
        <v/>
      </c>
      <c r="S182" s="22" t="str">
        <f t="shared" si="13"/>
        <v/>
      </c>
    </row>
    <row r="183" spans="2:19" x14ac:dyDescent="0.25">
      <c r="B183" s="7" t="str">
        <f t="shared" si="12"/>
        <v/>
      </c>
      <c r="E183" s="26" t="str">
        <f>IFERROR(VLOOKUP(C183,SERVIDORES.!A:K,3,0),"")</f>
        <v/>
      </c>
      <c r="H183" s="29" t="str">
        <f t="shared" si="15"/>
        <v/>
      </c>
      <c r="I183" s="27"/>
      <c r="J183" s="30" t="str">
        <f t="shared" si="14"/>
        <v/>
      </c>
      <c r="L183" s="31"/>
      <c r="M183" s="25"/>
      <c r="O183" s="31"/>
      <c r="P183" s="32" t="str">
        <f>IFERROR(VLOOKUP(C183,SERVIDORES.!$A$1:$K$10105,10,0),"")</f>
        <v/>
      </c>
      <c r="Q183" s="32" t="str">
        <f>IFERROR(VLOOKUP(C183,SERVIDORES.!$A$1:$K$10105,11,0),"")</f>
        <v/>
      </c>
      <c r="S183" s="22" t="str">
        <f t="shared" si="13"/>
        <v/>
      </c>
    </row>
    <row r="184" spans="2:19" x14ac:dyDescent="0.25">
      <c r="B184" s="7" t="str">
        <f t="shared" si="12"/>
        <v/>
      </c>
      <c r="E184" s="26" t="str">
        <f>IFERROR(VLOOKUP(C184,SERVIDORES.!A:K,3,0),"")</f>
        <v/>
      </c>
      <c r="H184" s="29" t="str">
        <f t="shared" si="15"/>
        <v/>
      </c>
      <c r="I184" s="27"/>
      <c r="J184" s="30" t="str">
        <f t="shared" si="14"/>
        <v/>
      </c>
      <c r="L184" s="31"/>
      <c r="M184" s="25"/>
      <c r="O184" s="31"/>
      <c r="P184" s="32" t="str">
        <f>IFERROR(VLOOKUP(C184,SERVIDORES.!$A$1:$K$10105,10,0),"")</f>
        <v/>
      </c>
      <c r="Q184" s="32" t="str">
        <f>IFERROR(VLOOKUP(C184,SERVIDORES.!$A$1:$K$10105,11,0),"")</f>
        <v/>
      </c>
      <c r="S184" s="22" t="str">
        <f t="shared" si="13"/>
        <v/>
      </c>
    </row>
    <row r="185" spans="2:19" x14ac:dyDescent="0.25">
      <c r="B185" s="7" t="str">
        <f t="shared" si="12"/>
        <v/>
      </c>
      <c r="E185" s="26" t="str">
        <f>IFERROR(VLOOKUP(C185,SERVIDORES.!A:K,3,0),"")</f>
        <v/>
      </c>
      <c r="H185" s="29" t="str">
        <f t="shared" si="15"/>
        <v/>
      </c>
      <c r="I185" s="27"/>
      <c r="J185" s="30" t="str">
        <f t="shared" si="14"/>
        <v/>
      </c>
      <c r="L185" s="31"/>
      <c r="M185" s="25"/>
      <c r="O185" s="31"/>
      <c r="P185" s="32" t="str">
        <f>IFERROR(VLOOKUP(C185,SERVIDORES.!$A$1:$K$10105,10,0),"")</f>
        <v/>
      </c>
      <c r="Q185" s="32" t="str">
        <f>IFERROR(VLOOKUP(C185,SERVIDORES.!$A$1:$K$10105,11,0),"")</f>
        <v/>
      </c>
      <c r="S185" s="22" t="str">
        <f t="shared" si="13"/>
        <v/>
      </c>
    </row>
    <row r="186" spans="2:19" x14ac:dyDescent="0.25">
      <c r="B186" s="7" t="str">
        <f t="shared" si="12"/>
        <v/>
      </c>
      <c r="E186" s="26" t="str">
        <f>IFERROR(VLOOKUP(C186,SERVIDORES.!A:K,3,0),"")</f>
        <v/>
      </c>
      <c r="H186" s="29" t="str">
        <f t="shared" si="15"/>
        <v/>
      </c>
      <c r="I186" s="27"/>
      <c r="J186" s="30" t="str">
        <f t="shared" si="14"/>
        <v/>
      </c>
      <c r="L186" s="31"/>
      <c r="M186" s="25"/>
      <c r="O186" s="31"/>
      <c r="P186" s="32" t="str">
        <f>IFERROR(VLOOKUP(C186,SERVIDORES.!$A$1:$K$10105,10,0),"")</f>
        <v/>
      </c>
      <c r="Q186" s="32" t="str">
        <f>IFERROR(VLOOKUP(C186,SERVIDORES.!$A$1:$K$10105,11,0),"")</f>
        <v/>
      </c>
      <c r="S186" s="22" t="str">
        <f t="shared" si="13"/>
        <v/>
      </c>
    </row>
    <row r="187" spans="2:19" x14ac:dyDescent="0.25">
      <c r="B187" s="7" t="str">
        <f t="shared" si="12"/>
        <v/>
      </c>
      <c r="E187" s="26" t="str">
        <f>IFERROR(VLOOKUP(C187,SERVIDORES.!A:K,3,0),"")</f>
        <v/>
      </c>
      <c r="H187" s="29" t="str">
        <f t="shared" si="15"/>
        <v/>
      </c>
      <c r="I187" s="27"/>
      <c r="J187" s="30" t="str">
        <f t="shared" si="14"/>
        <v/>
      </c>
      <c r="L187" s="31"/>
      <c r="M187" s="25"/>
      <c r="O187" s="31"/>
      <c r="P187" s="32" t="str">
        <f>IFERROR(VLOOKUP(C187,SERVIDORES.!$A$1:$K$10105,10,0),"")</f>
        <v/>
      </c>
      <c r="Q187" s="32" t="str">
        <f>IFERROR(VLOOKUP(C187,SERVIDORES.!$A$1:$K$10105,11,0),"")</f>
        <v/>
      </c>
      <c r="S187" s="22" t="str">
        <f t="shared" si="13"/>
        <v/>
      </c>
    </row>
    <row r="188" spans="2:19" x14ac:dyDescent="0.25">
      <c r="B188" s="7" t="str">
        <f t="shared" si="12"/>
        <v/>
      </c>
      <c r="E188" s="26" t="str">
        <f>IFERROR(VLOOKUP(C188,SERVIDORES.!A:K,3,0),"")</f>
        <v/>
      </c>
      <c r="H188" s="29" t="str">
        <f t="shared" si="15"/>
        <v/>
      </c>
      <c r="I188" s="27"/>
      <c r="J188" s="30" t="str">
        <f t="shared" si="14"/>
        <v/>
      </c>
      <c r="L188" s="31"/>
      <c r="M188" s="25"/>
      <c r="O188" s="31"/>
      <c r="P188" s="32" t="str">
        <f>IFERROR(VLOOKUP(C188,SERVIDORES.!$A$1:$K$10105,10,0),"")</f>
        <v/>
      </c>
      <c r="Q188" s="32" t="str">
        <f>IFERROR(VLOOKUP(C188,SERVIDORES.!$A$1:$K$10105,11,0),"")</f>
        <v/>
      </c>
      <c r="S188" s="22" t="str">
        <f t="shared" si="13"/>
        <v/>
      </c>
    </row>
    <row r="189" spans="2:19" x14ac:dyDescent="0.25">
      <c r="B189" s="7" t="str">
        <f t="shared" si="12"/>
        <v/>
      </c>
      <c r="E189" s="26" t="str">
        <f>IFERROR(VLOOKUP(C189,SERVIDORES.!A:K,3,0),"")</f>
        <v/>
      </c>
      <c r="H189" s="29" t="str">
        <f t="shared" si="15"/>
        <v/>
      </c>
      <c r="I189" s="27"/>
      <c r="J189" s="30" t="str">
        <f t="shared" si="14"/>
        <v/>
      </c>
      <c r="L189" s="31"/>
      <c r="M189" s="25"/>
      <c r="O189" s="31"/>
      <c r="P189" s="32" t="str">
        <f>IFERROR(VLOOKUP(C189,SERVIDORES.!$A$1:$K$10105,10,0),"")</f>
        <v/>
      </c>
      <c r="Q189" s="32" t="str">
        <f>IFERROR(VLOOKUP(C189,SERVIDORES.!$A$1:$K$10105,11,0),"")</f>
        <v/>
      </c>
      <c r="S189" s="22" t="str">
        <f t="shared" si="13"/>
        <v/>
      </c>
    </row>
    <row r="190" spans="2:19" x14ac:dyDescent="0.25">
      <c r="B190" s="7" t="str">
        <f t="shared" si="12"/>
        <v/>
      </c>
      <c r="E190" s="26" t="str">
        <f>IFERROR(VLOOKUP(C190,SERVIDORES.!A:K,3,0),"")</f>
        <v/>
      </c>
      <c r="H190" s="29" t="str">
        <f t="shared" si="15"/>
        <v/>
      </c>
      <c r="I190" s="27"/>
      <c r="J190" s="30" t="str">
        <f t="shared" si="14"/>
        <v/>
      </c>
      <c r="L190" s="31"/>
      <c r="M190" s="25"/>
      <c r="O190" s="31"/>
      <c r="P190" s="32" t="str">
        <f>IFERROR(VLOOKUP(C190,SERVIDORES.!$A$1:$K$10105,10,0),"")</f>
        <v/>
      </c>
      <c r="Q190" s="32" t="str">
        <f>IFERROR(VLOOKUP(C190,SERVIDORES.!$A$1:$K$10105,11,0),"")</f>
        <v/>
      </c>
      <c r="S190" s="22" t="str">
        <f t="shared" si="13"/>
        <v/>
      </c>
    </row>
    <row r="191" spans="2:19" x14ac:dyDescent="0.25">
      <c r="B191" s="7" t="str">
        <f t="shared" si="12"/>
        <v/>
      </c>
      <c r="E191" s="26" t="str">
        <f>IFERROR(VLOOKUP(C191,SERVIDORES.!A:K,3,0),"")</f>
        <v/>
      </c>
      <c r="H191" s="29" t="str">
        <f t="shared" si="15"/>
        <v/>
      </c>
      <c r="I191" s="27"/>
      <c r="J191" s="30" t="str">
        <f t="shared" si="14"/>
        <v/>
      </c>
      <c r="L191" s="31"/>
      <c r="M191" s="25"/>
      <c r="O191" s="31"/>
      <c r="P191" s="32" t="str">
        <f>IFERROR(VLOOKUP(C191,SERVIDORES.!$A$1:$K$10105,10,0),"")</f>
        <v/>
      </c>
      <c r="Q191" s="32" t="str">
        <f>IFERROR(VLOOKUP(C191,SERVIDORES.!$A$1:$K$10105,11,0),"")</f>
        <v/>
      </c>
      <c r="S191" s="22" t="str">
        <f t="shared" si="13"/>
        <v/>
      </c>
    </row>
    <row r="192" spans="2:19" x14ac:dyDescent="0.25">
      <c r="B192" s="7" t="str">
        <f t="shared" si="12"/>
        <v/>
      </c>
      <c r="E192" s="26" t="str">
        <f>IFERROR(VLOOKUP(C192,SERVIDORES.!A:K,3,0),"")</f>
        <v/>
      </c>
      <c r="H192" s="29" t="str">
        <f t="shared" si="15"/>
        <v/>
      </c>
      <c r="I192" s="27"/>
      <c r="J192" s="30" t="str">
        <f t="shared" si="14"/>
        <v/>
      </c>
      <c r="L192" s="31"/>
      <c r="M192" s="25"/>
      <c r="O192" s="31"/>
      <c r="P192" s="32" t="str">
        <f>IFERROR(VLOOKUP(C192,SERVIDORES.!$A$1:$K$10105,10,0),"")</f>
        <v/>
      </c>
      <c r="Q192" s="32" t="str">
        <f>IFERROR(VLOOKUP(C192,SERVIDORES.!$A$1:$K$10105,11,0),"")</f>
        <v/>
      </c>
      <c r="S192" s="22" t="str">
        <f t="shared" si="13"/>
        <v/>
      </c>
    </row>
    <row r="193" spans="2:19" x14ac:dyDescent="0.25">
      <c r="B193" s="7" t="str">
        <f t="shared" si="12"/>
        <v/>
      </c>
      <c r="E193" s="26" t="str">
        <f>IFERROR(VLOOKUP(C193,SERVIDORES.!A:K,3,0),"")</f>
        <v/>
      </c>
      <c r="H193" s="29" t="str">
        <f t="shared" si="15"/>
        <v/>
      </c>
      <c r="I193" s="27"/>
      <c r="J193" s="30" t="str">
        <f t="shared" si="14"/>
        <v/>
      </c>
      <c r="L193" s="31"/>
      <c r="M193" s="25"/>
      <c r="O193" s="31"/>
      <c r="P193" s="32" t="str">
        <f>IFERROR(VLOOKUP(C193,SERVIDORES.!$A$1:$K$10105,10,0),"")</f>
        <v/>
      </c>
      <c r="Q193" s="32" t="str">
        <f>IFERROR(VLOOKUP(C193,SERVIDORES.!$A$1:$K$10105,11,0),"")</f>
        <v/>
      </c>
      <c r="S193" s="22" t="str">
        <f t="shared" si="13"/>
        <v/>
      </c>
    </row>
    <row r="194" spans="2:19" x14ac:dyDescent="0.25">
      <c r="B194" s="7" t="str">
        <f t="shared" si="12"/>
        <v/>
      </c>
      <c r="E194" s="26" t="str">
        <f>IFERROR(VLOOKUP(C194,SERVIDORES.!A:K,3,0),"")</f>
        <v/>
      </c>
      <c r="H194" s="29" t="str">
        <f t="shared" si="15"/>
        <v/>
      </c>
      <c r="I194" s="27"/>
      <c r="J194" s="30" t="str">
        <f t="shared" si="14"/>
        <v/>
      </c>
      <c r="L194" s="31"/>
      <c r="M194" s="25"/>
      <c r="O194" s="31"/>
      <c r="P194" s="32" t="str">
        <f>IFERROR(VLOOKUP(C194,SERVIDORES.!$A$1:$K$10105,10,0),"")</f>
        <v/>
      </c>
      <c r="Q194" s="32" t="str">
        <f>IFERROR(VLOOKUP(C194,SERVIDORES.!$A$1:$K$10105,11,0),"")</f>
        <v/>
      </c>
      <c r="S194" s="22" t="str">
        <f t="shared" si="13"/>
        <v/>
      </c>
    </row>
    <row r="195" spans="2:19" x14ac:dyDescent="0.25">
      <c r="B195" s="7" t="str">
        <f t="shared" si="12"/>
        <v/>
      </c>
      <c r="E195" s="26" t="str">
        <f>IFERROR(VLOOKUP(C195,SERVIDORES.!A:K,3,0),"")</f>
        <v/>
      </c>
      <c r="H195" s="29" t="str">
        <f t="shared" si="15"/>
        <v/>
      </c>
      <c r="I195" s="27"/>
      <c r="J195" s="30" t="str">
        <f t="shared" si="14"/>
        <v/>
      </c>
      <c r="L195" s="31"/>
      <c r="M195" s="25"/>
      <c r="O195" s="31"/>
      <c r="P195" s="32" t="str">
        <f>IFERROR(VLOOKUP(C195,SERVIDORES.!$A$1:$K$10105,10,0),"")</f>
        <v/>
      </c>
      <c r="Q195" s="32" t="str">
        <f>IFERROR(VLOOKUP(C195,SERVIDORES.!$A$1:$K$10105,11,0),"")</f>
        <v/>
      </c>
      <c r="S195" s="22" t="str">
        <f t="shared" si="13"/>
        <v/>
      </c>
    </row>
    <row r="196" spans="2:19" x14ac:dyDescent="0.25">
      <c r="B196" s="7" t="str">
        <f t="shared" si="12"/>
        <v/>
      </c>
      <c r="E196" s="26" t="str">
        <f>IFERROR(VLOOKUP(C196,SERVIDORES.!A:K,3,0),"")</f>
        <v/>
      </c>
      <c r="H196" s="29" t="str">
        <f t="shared" si="15"/>
        <v/>
      </c>
      <c r="I196" s="27"/>
      <c r="J196" s="30" t="str">
        <f t="shared" si="14"/>
        <v/>
      </c>
      <c r="L196" s="31"/>
      <c r="M196" s="25"/>
      <c r="O196" s="31"/>
      <c r="P196" s="32" t="str">
        <f>IFERROR(VLOOKUP(C196,SERVIDORES.!$A$1:$K$10105,10,0),"")</f>
        <v/>
      </c>
      <c r="Q196" s="32" t="str">
        <f>IFERROR(VLOOKUP(C196,SERVIDORES.!$A$1:$K$10105,11,0),"")</f>
        <v/>
      </c>
      <c r="S196" s="22" t="str">
        <f t="shared" si="13"/>
        <v/>
      </c>
    </row>
    <row r="197" spans="2:19" x14ac:dyDescent="0.25">
      <c r="B197" s="7" t="str">
        <f t="shared" si="12"/>
        <v/>
      </c>
      <c r="E197" s="26" t="str">
        <f>IFERROR(VLOOKUP(C197,SERVIDORES.!A:K,3,0),"")</f>
        <v/>
      </c>
      <c r="H197" s="29" t="str">
        <f t="shared" si="15"/>
        <v/>
      </c>
      <c r="I197" s="27"/>
      <c r="J197" s="30" t="str">
        <f t="shared" si="14"/>
        <v/>
      </c>
      <c r="L197" s="31"/>
      <c r="M197" s="25"/>
      <c r="O197" s="31"/>
      <c r="P197" s="32" t="str">
        <f>IFERROR(VLOOKUP(C197,SERVIDORES.!$A$1:$K$10105,10,0),"")</f>
        <v/>
      </c>
      <c r="Q197" s="32" t="str">
        <f>IFERROR(VLOOKUP(C197,SERVIDORES.!$A$1:$K$10105,11,0),"")</f>
        <v/>
      </c>
      <c r="S197" s="22" t="str">
        <f t="shared" si="13"/>
        <v/>
      </c>
    </row>
    <row r="198" spans="2:19" x14ac:dyDescent="0.25">
      <c r="B198" s="7" t="str">
        <f t="shared" si="12"/>
        <v/>
      </c>
      <c r="E198" s="26" t="str">
        <f>IFERROR(VLOOKUP(C198,SERVIDORES.!A:K,3,0),"")</f>
        <v/>
      </c>
      <c r="H198" s="29" t="str">
        <f t="shared" si="15"/>
        <v/>
      </c>
      <c r="I198" s="27"/>
      <c r="J198" s="30" t="str">
        <f t="shared" si="14"/>
        <v/>
      </c>
      <c r="L198" s="31"/>
      <c r="M198" s="25"/>
      <c r="O198" s="31"/>
      <c r="P198" s="32" t="str">
        <f>IFERROR(VLOOKUP(C198,SERVIDORES.!$A$1:$K$10105,10,0),"")</f>
        <v/>
      </c>
      <c r="Q198" s="32" t="str">
        <f>IFERROR(VLOOKUP(C198,SERVIDORES.!$A$1:$K$10105,11,0),"")</f>
        <v/>
      </c>
      <c r="S198" s="22" t="str">
        <f t="shared" si="13"/>
        <v/>
      </c>
    </row>
    <row r="199" spans="2:19" x14ac:dyDescent="0.25">
      <c r="B199" s="7" t="str">
        <f t="shared" si="12"/>
        <v/>
      </c>
      <c r="E199" s="26" t="str">
        <f>IFERROR(VLOOKUP(C199,SERVIDORES.!A:K,3,0),"")</f>
        <v/>
      </c>
      <c r="H199" s="29" t="str">
        <f t="shared" si="15"/>
        <v/>
      </c>
      <c r="I199" s="27"/>
      <c r="J199" s="30" t="str">
        <f t="shared" si="14"/>
        <v/>
      </c>
      <c r="L199" s="31"/>
      <c r="M199" s="25"/>
      <c r="O199" s="31"/>
      <c r="P199" s="32" t="str">
        <f>IFERROR(VLOOKUP(C199,SERVIDORES.!$A$1:$K$10105,10,0),"")</f>
        <v/>
      </c>
      <c r="Q199" s="32" t="str">
        <f>IFERROR(VLOOKUP(C199,SERVIDORES.!$A$1:$K$10105,11,0),"")</f>
        <v/>
      </c>
      <c r="S199" s="22" t="str">
        <f t="shared" si="13"/>
        <v/>
      </c>
    </row>
    <row r="200" spans="2:19" x14ac:dyDescent="0.25">
      <c r="B200" s="7" t="str">
        <f t="shared" si="12"/>
        <v/>
      </c>
      <c r="E200" s="26" t="str">
        <f>IFERROR(VLOOKUP(C200,SERVIDORES.!A:K,3,0),"")</f>
        <v/>
      </c>
      <c r="H200" s="29" t="str">
        <f t="shared" si="15"/>
        <v/>
      </c>
      <c r="I200" s="27"/>
      <c r="J200" s="30" t="str">
        <f t="shared" si="14"/>
        <v/>
      </c>
      <c r="L200" s="31"/>
      <c r="M200" s="25"/>
      <c r="O200" s="31"/>
      <c r="P200" s="32" t="str">
        <f>IFERROR(VLOOKUP(C200,SERVIDORES.!$A$1:$K$10105,10,0),"")</f>
        <v/>
      </c>
      <c r="Q200" s="32" t="str">
        <f>IFERROR(VLOOKUP(C200,SERVIDORES.!$A$1:$K$10105,11,0),"")</f>
        <v/>
      </c>
      <c r="S200" s="22" t="str">
        <f t="shared" si="13"/>
        <v/>
      </c>
    </row>
    <row r="201" spans="2:19" x14ac:dyDescent="0.25">
      <c r="B201" s="7" t="str">
        <f t="shared" si="12"/>
        <v/>
      </c>
      <c r="E201" s="26" t="str">
        <f>IFERROR(VLOOKUP(C201,SERVIDORES.!A:K,3,0),"")</f>
        <v/>
      </c>
      <c r="H201" s="29" t="str">
        <f t="shared" si="15"/>
        <v/>
      </c>
      <c r="I201" s="27"/>
      <c r="J201" s="30" t="str">
        <f t="shared" si="14"/>
        <v/>
      </c>
      <c r="L201" s="31"/>
      <c r="M201" s="25"/>
      <c r="O201" s="31"/>
      <c r="P201" s="32" t="str">
        <f>IFERROR(VLOOKUP(C201,SERVIDORES.!$A$1:$K$10105,10,0),"")</f>
        <v/>
      </c>
      <c r="Q201" s="32" t="str">
        <f>IFERROR(VLOOKUP(C201,SERVIDORES.!$A$1:$K$10105,11,0),"")</f>
        <v/>
      </c>
      <c r="S201" s="22" t="str">
        <f t="shared" si="13"/>
        <v/>
      </c>
    </row>
    <row r="202" spans="2:19" x14ac:dyDescent="0.25">
      <c r="B202" s="7" t="str">
        <f t="shared" ref="B202:B265" si="16">IF($F202="","",$C$7-$F202+1)</f>
        <v/>
      </c>
      <c r="E202" s="26" t="str">
        <f>IFERROR(VLOOKUP(C202,SERVIDORES.!A:K,3,0),"")</f>
        <v/>
      </c>
      <c r="H202" s="29" t="str">
        <f t="shared" si="15"/>
        <v/>
      </c>
      <c r="I202" s="27"/>
      <c r="J202" s="30" t="str">
        <f t="shared" si="14"/>
        <v/>
      </c>
      <c r="L202" s="31"/>
      <c r="M202" s="25"/>
      <c r="O202" s="31"/>
      <c r="P202" s="32" t="str">
        <f>IFERROR(VLOOKUP(C202,SERVIDORES.!$A$1:$K$10105,10,0),"")</f>
        <v/>
      </c>
      <c r="Q202" s="32" t="str">
        <f>IFERROR(VLOOKUP(C202,SERVIDORES.!$A$1:$K$10105,11,0),"")</f>
        <v/>
      </c>
      <c r="S202" s="22" t="str">
        <f t="shared" si="13"/>
        <v/>
      </c>
    </row>
    <row r="203" spans="2:19" x14ac:dyDescent="0.25">
      <c r="B203" s="7" t="str">
        <f t="shared" si="16"/>
        <v/>
      </c>
      <c r="E203" s="26" t="str">
        <f>IFERROR(VLOOKUP(C203,SERVIDORES.!A:K,3,0),"")</f>
        <v/>
      </c>
      <c r="H203" s="29" t="str">
        <f t="shared" si="15"/>
        <v/>
      </c>
      <c r="I203" s="27"/>
      <c r="J203" s="30" t="str">
        <f t="shared" si="14"/>
        <v/>
      </c>
      <c r="L203" s="31"/>
      <c r="M203" s="25"/>
      <c r="O203" s="31"/>
      <c r="P203" s="32" t="str">
        <f>IFERROR(VLOOKUP(C203,SERVIDORES.!$A$1:$K$10105,10,0),"")</f>
        <v/>
      </c>
      <c r="Q203" s="32" t="str">
        <f>IFERROR(VLOOKUP(C203,SERVIDORES.!$A$1:$K$10105,11,0),"")</f>
        <v/>
      </c>
      <c r="S203" s="22" t="str">
        <f t="shared" si="13"/>
        <v/>
      </c>
    </row>
    <row r="204" spans="2:19" x14ac:dyDescent="0.25">
      <c r="B204" s="7" t="str">
        <f t="shared" si="16"/>
        <v/>
      </c>
      <c r="E204" s="26" t="str">
        <f>IFERROR(VLOOKUP(C204,SERVIDORES.!A:K,3,0),"")</f>
        <v/>
      </c>
      <c r="H204" s="29" t="str">
        <f t="shared" si="15"/>
        <v/>
      </c>
      <c r="I204" s="27"/>
      <c r="J204" s="30" t="str">
        <f t="shared" si="14"/>
        <v/>
      </c>
      <c r="L204" s="31"/>
      <c r="M204" s="25"/>
      <c r="O204" s="31"/>
      <c r="P204" s="32" t="str">
        <f>IFERROR(VLOOKUP(C204,SERVIDORES.!$A$1:$K$10105,10,0),"")</f>
        <v/>
      </c>
      <c r="Q204" s="32" t="str">
        <f>IFERROR(VLOOKUP(C204,SERVIDORES.!$A$1:$K$10105,11,0),"")</f>
        <v/>
      </c>
      <c r="S204" s="22" t="str">
        <f t="shared" ref="S204:S267" si="17">IF($C204="","",CONCATENATE($C204,"/",$D204))</f>
        <v/>
      </c>
    </row>
    <row r="205" spans="2:19" x14ac:dyDescent="0.25">
      <c r="B205" s="7" t="str">
        <f t="shared" si="16"/>
        <v/>
      </c>
      <c r="E205" s="26" t="str">
        <f>IFERROR(VLOOKUP(C205,SERVIDORES.!A:K,3,0),"")</f>
        <v/>
      </c>
      <c r="H205" s="29" t="str">
        <f t="shared" si="15"/>
        <v/>
      </c>
      <c r="I205" s="27"/>
      <c r="J205" s="30" t="str">
        <f t="shared" si="14"/>
        <v/>
      </c>
      <c r="L205" s="31"/>
      <c r="M205" s="25"/>
      <c r="O205" s="31"/>
      <c r="P205" s="32" t="str">
        <f>IFERROR(VLOOKUP(C205,SERVIDORES.!$A$1:$K$10105,10,0),"")</f>
        <v/>
      </c>
      <c r="Q205" s="32" t="str">
        <f>IFERROR(VLOOKUP(C205,SERVIDORES.!$A$1:$K$10105,11,0),"")</f>
        <v/>
      </c>
      <c r="S205" s="22" t="str">
        <f t="shared" si="17"/>
        <v/>
      </c>
    </row>
    <row r="206" spans="2:19" x14ac:dyDescent="0.25">
      <c r="B206" s="7" t="str">
        <f t="shared" si="16"/>
        <v/>
      </c>
      <c r="E206" s="26" t="str">
        <f>IFERROR(VLOOKUP(C206,SERVIDORES.!A:K,3,0),"")</f>
        <v/>
      </c>
      <c r="H206" s="29" t="str">
        <f t="shared" si="15"/>
        <v/>
      </c>
      <c r="I206" s="27"/>
      <c r="J206" s="30" t="str">
        <f t="shared" si="14"/>
        <v/>
      </c>
      <c r="L206" s="31"/>
      <c r="M206" s="25"/>
      <c r="O206" s="31"/>
      <c r="P206" s="32" t="str">
        <f>IFERROR(VLOOKUP(C206,SERVIDORES.!$A$1:$K$10105,10,0),"")</f>
        <v/>
      </c>
      <c r="Q206" s="32" t="str">
        <f>IFERROR(VLOOKUP(C206,SERVIDORES.!$A$1:$K$10105,11,0),"")</f>
        <v/>
      </c>
      <c r="S206" s="22" t="str">
        <f t="shared" si="17"/>
        <v/>
      </c>
    </row>
    <row r="207" spans="2:19" x14ac:dyDescent="0.25">
      <c r="B207" s="7" t="str">
        <f t="shared" si="16"/>
        <v/>
      </c>
      <c r="E207" s="26" t="str">
        <f>IFERROR(VLOOKUP(C207,SERVIDORES.!A:K,3,0),"")</f>
        <v/>
      </c>
      <c r="H207" s="29" t="str">
        <f t="shared" si="15"/>
        <v/>
      </c>
      <c r="I207" s="27"/>
      <c r="J207" s="30" t="str">
        <f t="shared" si="14"/>
        <v/>
      </c>
      <c r="L207" s="31"/>
      <c r="M207" s="25"/>
      <c r="O207" s="31"/>
      <c r="P207" s="32" t="str">
        <f>IFERROR(VLOOKUP(C207,SERVIDORES.!$A$1:$K$10105,10,0),"")</f>
        <v/>
      </c>
      <c r="Q207" s="32" t="str">
        <f>IFERROR(VLOOKUP(C207,SERVIDORES.!$A$1:$K$10105,11,0),"")</f>
        <v/>
      </c>
      <c r="S207" s="22" t="str">
        <f t="shared" si="17"/>
        <v/>
      </c>
    </row>
    <row r="208" spans="2:19" x14ac:dyDescent="0.25">
      <c r="B208" s="7" t="str">
        <f t="shared" si="16"/>
        <v/>
      </c>
      <c r="E208" s="26" t="str">
        <f>IFERROR(VLOOKUP(C208,SERVIDORES.!A:K,3,0),"")</f>
        <v/>
      </c>
      <c r="H208" s="29" t="str">
        <f t="shared" si="15"/>
        <v/>
      </c>
      <c r="I208" s="27"/>
      <c r="J208" s="30" t="str">
        <f t="shared" si="14"/>
        <v/>
      </c>
      <c r="L208" s="31"/>
      <c r="M208" s="25"/>
      <c r="O208" s="31"/>
      <c r="P208" s="32" t="str">
        <f>IFERROR(VLOOKUP(C208,SERVIDORES.!$A$1:$K$10105,10,0),"")</f>
        <v/>
      </c>
      <c r="Q208" s="32" t="str">
        <f>IFERROR(VLOOKUP(C208,SERVIDORES.!$A$1:$K$10105,11,0),"")</f>
        <v/>
      </c>
      <c r="S208" s="22" t="str">
        <f t="shared" si="17"/>
        <v/>
      </c>
    </row>
    <row r="209" spans="2:19" x14ac:dyDescent="0.25">
      <c r="B209" s="7" t="str">
        <f t="shared" si="16"/>
        <v/>
      </c>
      <c r="E209" s="26" t="str">
        <f>IFERROR(VLOOKUP(C209,SERVIDORES.!A:K,3,0),"")</f>
        <v/>
      </c>
      <c r="H209" s="29" t="str">
        <f t="shared" si="15"/>
        <v/>
      </c>
      <c r="I209" s="27"/>
      <c r="J209" s="30" t="str">
        <f t="shared" si="14"/>
        <v/>
      </c>
      <c r="L209" s="31"/>
      <c r="M209" s="25"/>
      <c r="O209" s="31"/>
      <c r="P209" s="32" t="str">
        <f>IFERROR(VLOOKUP(C209,SERVIDORES.!$A$1:$K$10105,10,0),"")</f>
        <v/>
      </c>
      <c r="Q209" s="32" t="str">
        <f>IFERROR(VLOOKUP(C209,SERVIDORES.!$A$1:$K$10105,11,0),"")</f>
        <v/>
      </c>
      <c r="S209" s="22" t="str">
        <f t="shared" si="17"/>
        <v/>
      </c>
    </row>
    <row r="210" spans="2:19" x14ac:dyDescent="0.25">
      <c r="B210" s="7" t="str">
        <f t="shared" si="16"/>
        <v/>
      </c>
      <c r="E210" s="26" t="str">
        <f>IFERROR(VLOOKUP(C210,SERVIDORES.!A:K,3,0),"")</f>
        <v/>
      </c>
      <c r="H210" s="29" t="str">
        <f t="shared" si="15"/>
        <v/>
      </c>
      <c r="I210" s="27"/>
      <c r="J210" s="30" t="str">
        <f t="shared" si="14"/>
        <v/>
      </c>
      <c r="L210" s="31"/>
      <c r="M210" s="25"/>
      <c r="O210" s="31"/>
      <c r="P210" s="32" t="str">
        <f>IFERROR(VLOOKUP(C210,SERVIDORES.!$A$1:$K$10105,10,0),"")</f>
        <v/>
      </c>
      <c r="Q210" s="32" t="str">
        <f>IFERROR(VLOOKUP(C210,SERVIDORES.!$A$1:$K$10105,11,0),"")</f>
        <v/>
      </c>
      <c r="S210" s="22" t="str">
        <f t="shared" si="17"/>
        <v/>
      </c>
    </row>
    <row r="211" spans="2:19" x14ac:dyDescent="0.25">
      <c r="B211" s="7" t="str">
        <f t="shared" si="16"/>
        <v/>
      </c>
      <c r="E211" s="26" t="str">
        <f>IFERROR(VLOOKUP(C211,SERVIDORES.!A:K,3,0),"")</f>
        <v/>
      </c>
      <c r="H211" s="29" t="str">
        <f t="shared" si="15"/>
        <v/>
      </c>
      <c r="I211" s="27"/>
      <c r="J211" s="30" t="str">
        <f t="shared" si="14"/>
        <v/>
      </c>
      <c r="L211" s="31"/>
      <c r="M211" s="25"/>
      <c r="O211" s="31"/>
      <c r="P211" s="32" t="str">
        <f>IFERROR(VLOOKUP(C211,SERVIDORES.!$A$1:$K$10105,10,0),"")</f>
        <v/>
      </c>
      <c r="Q211" s="32" t="str">
        <f>IFERROR(VLOOKUP(C211,SERVIDORES.!$A$1:$K$10105,11,0),"")</f>
        <v/>
      </c>
      <c r="S211" s="22" t="str">
        <f t="shared" si="17"/>
        <v/>
      </c>
    </row>
    <row r="212" spans="2:19" x14ac:dyDescent="0.25">
      <c r="B212" s="7" t="str">
        <f t="shared" si="16"/>
        <v/>
      </c>
      <c r="E212" s="26" t="str">
        <f>IFERROR(VLOOKUP(C212,SERVIDORES.!A:K,3,0),"")</f>
        <v/>
      </c>
      <c r="H212" s="29" t="str">
        <f t="shared" si="15"/>
        <v/>
      </c>
      <c r="I212" s="27"/>
      <c r="J212" s="30" t="str">
        <f t="shared" ref="J212:J275" si="18">IFERROR(IF(F212="","",F212+H212),"-")</f>
        <v/>
      </c>
      <c r="L212" s="31"/>
      <c r="M212" s="25"/>
      <c r="O212" s="31"/>
      <c r="P212" s="32" t="str">
        <f>IFERROR(VLOOKUP(C212,SERVIDORES.!$A$1:$K$10105,10,0),"")</f>
        <v/>
      </c>
      <c r="Q212" s="32" t="str">
        <f>IFERROR(VLOOKUP(C212,SERVIDORES.!$A$1:$K$10105,11,0),"")</f>
        <v/>
      </c>
      <c r="S212" s="22" t="str">
        <f t="shared" si="17"/>
        <v/>
      </c>
    </row>
    <row r="213" spans="2:19" x14ac:dyDescent="0.25">
      <c r="B213" s="7" t="str">
        <f t="shared" si="16"/>
        <v/>
      </c>
      <c r="E213" s="26" t="str">
        <f>IFERROR(VLOOKUP(C213,SERVIDORES.!A:K,3,0),"")</f>
        <v/>
      </c>
      <c r="H213" s="29" t="str">
        <f t="shared" si="15"/>
        <v/>
      </c>
      <c r="I213" s="27"/>
      <c r="J213" s="30" t="str">
        <f t="shared" si="18"/>
        <v/>
      </c>
      <c r="L213" s="31"/>
      <c r="M213" s="25"/>
      <c r="O213" s="31"/>
      <c r="P213" s="32" t="str">
        <f>IFERROR(VLOOKUP(C213,SERVIDORES.!$A$1:$K$10105,10,0),"")</f>
        <v/>
      </c>
      <c r="Q213" s="32" t="str">
        <f>IFERROR(VLOOKUP(C213,SERVIDORES.!$A$1:$K$10105,11,0),"")</f>
        <v/>
      </c>
      <c r="S213" s="22" t="str">
        <f t="shared" si="17"/>
        <v/>
      </c>
    </row>
    <row r="214" spans="2:19" x14ac:dyDescent="0.25">
      <c r="B214" s="7" t="str">
        <f t="shared" si="16"/>
        <v/>
      </c>
      <c r="E214" s="26" t="str">
        <f>IFERROR(VLOOKUP(C214,SERVIDORES.!A:K,3,0),"")</f>
        <v/>
      </c>
      <c r="H214" s="29" t="str">
        <f t="shared" si="15"/>
        <v/>
      </c>
      <c r="I214" s="27"/>
      <c r="J214" s="30" t="str">
        <f t="shared" si="18"/>
        <v/>
      </c>
      <c r="L214" s="31"/>
      <c r="M214" s="25"/>
      <c r="O214" s="31"/>
      <c r="P214" s="32" t="str">
        <f>IFERROR(VLOOKUP(C214,SERVIDORES.!$A$1:$K$10105,10,0),"")</f>
        <v/>
      </c>
      <c r="Q214" s="32" t="str">
        <f>IFERROR(VLOOKUP(C214,SERVIDORES.!$A$1:$K$10105,11,0),"")</f>
        <v/>
      </c>
      <c r="S214" s="22" t="str">
        <f t="shared" si="17"/>
        <v/>
      </c>
    </row>
    <row r="215" spans="2:19" x14ac:dyDescent="0.25">
      <c r="B215" s="7" t="str">
        <f t="shared" si="16"/>
        <v/>
      </c>
      <c r="E215" s="26" t="str">
        <f>IFERROR(VLOOKUP(C215,SERVIDORES.!A:K,3,0),"")</f>
        <v/>
      </c>
      <c r="H215" s="29" t="str">
        <f t="shared" si="15"/>
        <v/>
      </c>
      <c r="I215" s="27"/>
      <c r="J215" s="30" t="str">
        <f t="shared" si="18"/>
        <v/>
      </c>
      <c r="L215" s="31"/>
      <c r="M215" s="25"/>
      <c r="O215" s="31"/>
      <c r="P215" s="32" t="str">
        <f>IFERROR(VLOOKUP(C215,SERVIDORES.!$A$1:$K$10105,10,0),"")</f>
        <v/>
      </c>
      <c r="Q215" s="32" t="str">
        <f>IFERROR(VLOOKUP(C215,SERVIDORES.!$A$1:$K$10105,11,0),"")</f>
        <v/>
      </c>
      <c r="S215" s="22" t="str">
        <f t="shared" si="17"/>
        <v/>
      </c>
    </row>
    <row r="216" spans="2:19" x14ac:dyDescent="0.25">
      <c r="B216" s="7" t="str">
        <f t="shared" si="16"/>
        <v/>
      </c>
      <c r="E216" s="26" t="str">
        <f>IFERROR(VLOOKUP(C216,SERVIDORES.!A:K,3,0),"")</f>
        <v/>
      </c>
      <c r="H216" s="29" t="str">
        <f t="shared" si="15"/>
        <v/>
      </c>
      <c r="I216" s="27"/>
      <c r="J216" s="30" t="str">
        <f t="shared" si="18"/>
        <v/>
      </c>
      <c r="L216" s="31"/>
      <c r="M216" s="25"/>
      <c r="O216" s="31"/>
      <c r="P216" s="32" t="str">
        <f>IFERROR(VLOOKUP(C216,SERVIDORES.!$A$1:$K$10105,10,0),"")</f>
        <v/>
      </c>
      <c r="Q216" s="32" t="str">
        <f>IFERROR(VLOOKUP(C216,SERVIDORES.!$A$1:$K$10105,11,0),"")</f>
        <v/>
      </c>
      <c r="S216" s="22" t="str">
        <f t="shared" si="17"/>
        <v/>
      </c>
    </row>
    <row r="217" spans="2:19" x14ac:dyDescent="0.25">
      <c r="B217" s="7" t="str">
        <f t="shared" si="16"/>
        <v/>
      </c>
      <c r="E217" s="26" t="str">
        <f>IFERROR(VLOOKUP(C217,SERVIDORES.!A:K,3,0),"")</f>
        <v/>
      </c>
      <c r="H217" s="29" t="str">
        <f t="shared" si="15"/>
        <v/>
      </c>
      <c r="I217" s="27"/>
      <c r="J217" s="30" t="str">
        <f t="shared" si="18"/>
        <v/>
      </c>
      <c r="L217" s="31"/>
      <c r="M217" s="25"/>
      <c r="O217" s="31"/>
      <c r="P217" s="32" t="str">
        <f>IFERROR(VLOOKUP(C217,SERVIDORES.!$A$1:$K$10105,10,0),"")</f>
        <v/>
      </c>
      <c r="Q217" s="32" t="str">
        <f>IFERROR(VLOOKUP(C217,SERVIDORES.!$A$1:$K$10105,11,0),"")</f>
        <v/>
      </c>
      <c r="S217" s="22" t="str">
        <f t="shared" si="17"/>
        <v/>
      </c>
    </row>
    <row r="218" spans="2:19" x14ac:dyDescent="0.25">
      <c r="B218" s="7" t="str">
        <f t="shared" si="16"/>
        <v/>
      </c>
      <c r="E218" s="26" t="str">
        <f>IFERROR(VLOOKUP(C218,SERVIDORES.!A:K,3,0),"")</f>
        <v/>
      </c>
      <c r="H218" s="29" t="str">
        <f t="shared" si="15"/>
        <v/>
      </c>
      <c r="I218" s="27"/>
      <c r="J218" s="30" t="str">
        <f t="shared" si="18"/>
        <v/>
      </c>
      <c r="L218" s="31"/>
      <c r="M218" s="25"/>
      <c r="O218" s="31"/>
      <c r="P218" s="32" t="str">
        <f>IFERROR(VLOOKUP(C218,SERVIDORES.!$A$1:$K$10105,10,0),"")</f>
        <v/>
      </c>
      <c r="Q218" s="32" t="str">
        <f>IFERROR(VLOOKUP(C218,SERVIDORES.!$A$1:$K$10105,11,0),"")</f>
        <v/>
      </c>
      <c r="S218" s="22" t="str">
        <f t="shared" si="17"/>
        <v/>
      </c>
    </row>
    <row r="219" spans="2:19" x14ac:dyDescent="0.25">
      <c r="B219" s="7" t="str">
        <f t="shared" si="16"/>
        <v/>
      </c>
      <c r="E219" s="26" t="str">
        <f>IFERROR(VLOOKUP(C219,SERVIDORES.!A:K,3,0),"")</f>
        <v/>
      </c>
      <c r="H219" s="29" t="str">
        <f t="shared" si="15"/>
        <v/>
      </c>
      <c r="I219" s="27"/>
      <c r="J219" s="30" t="str">
        <f t="shared" si="18"/>
        <v/>
      </c>
      <c r="L219" s="31"/>
      <c r="M219" s="25"/>
      <c r="O219" s="31"/>
      <c r="P219" s="32" t="str">
        <f>IFERROR(VLOOKUP(C219,SERVIDORES.!$A$1:$K$10105,10,0),"")</f>
        <v/>
      </c>
      <c r="Q219" s="32" t="str">
        <f>IFERROR(VLOOKUP(C219,SERVIDORES.!$A$1:$K$10105,11,0),"")</f>
        <v/>
      </c>
      <c r="S219" s="22" t="str">
        <f t="shared" si="17"/>
        <v/>
      </c>
    </row>
    <row r="220" spans="2:19" x14ac:dyDescent="0.25">
      <c r="B220" s="7" t="str">
        <f t="shared" si="16"/>
        <v/>
      </c>
      <c r="E220" s="26" t="str">
        <f>IFERROR(VLOOKUP(C220,SERVIDORES.!A:K,3,0),"")</f>
        <v/>
      </c>
      <c r="H220" s="29" t="str">
        <f t="shared" si="15"/>
        <v/>
      </c>
      <c r="I220" s="27"/>
      <c r="J220" s="30" t="str">
        <f t="shared" si="18"/>
        <v/>
      </c>
      <c r="L220" s="31"/>
      <c r="M220" s="25"/>
      <c r="O220" s="31"/>
      <c r="P220" s="32" t="str">
        <f>IFERROR(VLOOKUP(C220,SERVIDORES.!$A$1:$K$10105,10,0),"")</f>
        <v/>
      </c>
      <c r="Q220" s="32" t="str">
        <f>IFERROR(VLOOKUP(C220,SERVIDORES.!$A$1:$K$10105,11,0),"")</f>
        <v/>
      </c>
      <c r="S220" s="22" t="str">
        <f t="shared" si="17"/>
        <v/>
      </c>
    </row>
    <row r="221" spans="2:19" x14ac:dyDescent="0.25">
      <c r="B221" s="7" t="str">
        <f t="shared" si="16"/>
        <v/>
      </c>
      <c r="E221" s="26" t="str">
        <f>IFERROR(VLOOKUP(C221,SERVIDORES.!A:K,3,0),"")</f>
        <v/>
      </c>
      <c r="H221" s="29" t="str">
        <f t="shared" si="15"/>
        <v/>
      </c>
      <c r="I221" s="27"/>
      <c r="J221" s="30" t="str">
        <f t="shared" si="18"/>
        <v/>
      </c>
      <c r="L221" s="31"/>
      <c r="M221" s="25"/>
      <c r="O221" s="31"/>
      <c r="P221" s="32" t="str">
        <f>IFERROR(VLOOKUP(C221,SERVIDORES.!$A$1:$K$10105,10,0),"")</f>
        <v/>
      </c>
      <c r="Q221" s="32" t="str">
        <f>IFERROR(VLOOKUP(C221,SERVIDORES.!$A$1:$K$10105,11,0),"")</f>
        <v/>
      </c>
      <c r="S221" s="22" t="str">
        <f t="shared" si="17"/>
        <v/>
      </c>
    </row>
    <row r="222" spans="2:19" x14ac:dyDescent="0.25">
      <c r="B222" s="7" t="str">
        <f t="shared" si="16"/>
        <v/>
      </c>
      <c r="E222" s="26" t="str">
        <f>IFERROR(VLOOKUP(C222,SERVIDORES.!A:K,3,0),"")</f>
        <v/>
      </c>
      <c r="H222" s="29" t="str">
        <f t="shared" si="15"/>
        <v/>
      </c>
      <c r="I222" s="27"/>
      <c r="J222" s="30" t="str">
        <f t="shared" si="18"/>
        <v/>
      </c>
      <c r="L222" s="31"/>
      <c r="M222" s="25"/>
      <c r="O222" s="31"/>
      <c r="P222" s="32" t="str">
        <f>IFERROR(VLOOKUP(C222,SERVIDORES.!$A$1:$K$10105,10,0),"")</f>
        <v/>
      </c>
      <c r="Q222" s="32" t="str">
        <f>IFERROR(VLOOKUP(C222,SERVIDORES.!$A$1:$K$10105,11,0),"")</f>
        <v/>
      </c>
      <c r="S222" s="22" t="str">
        <f t="shared" si="17"/>
        <v/>
      </c>
    </row>
    <row r="223" spans="2:19" x14ac:dyDescent="0.25">
      <c r="B223" s="7" t="str">
        <f t="shared" si="16"/>
        <v/>
      </c>
      <c r="E223" s="26" t="str">
        <f>IFERROR(VLOOKUP(C223,SERVIDORES.!A:K,3,0),"")</f>
        <v/>
      </c>
      <c r="H223" s="29" t="str">
        <f t="shared" si="15"/>
        <v/>
      </c>
      <c r="I223" s="27"/>
      <c r="J223" s="30" t="str">
        <f t="shared" si="18"/>
        <v/>
      </c>
      <c r="L223" s="31"/>
      <c r="M223" s="25"/>
      <c r="O223" s="31"/>
      <c r="P223" s="32" t="str">
        <f>IFERROR(VLOOKUP(C223,SERVIDORES.!$A$1:$K$10105,10,0),"")</f>
        <v/>
      </c>
      <c r="Q223" s="32" t="str">
        <f>IFERROR(VLOOKUP(C223,SERVIDORES.!$A$1:$K$10105,11,0),"")</f>
        <v/>
      </c>
      <c r="S223" s="22" t="str">
        <f t="shared" si="17"/>
        <v/>
      </c>
    </row>
    <row r="224" spans="2:19" x14ac:dyDescent="0.25">
      <c r="B224" s="7" t="str">
        <f t="shared" si="16"/>
        <v/>
      </c>
      <c r="E224" s="26" t="str">
        <f>IFERROR(VLOOKUP(C224,SERVIDORES.!A:K,3,0),"")</f>
        <v/>
      </c>
      <c r="H224" s="29" t="str">
        <f t="shared" si="15"/>
        <v/>
      </c>
      <c r="I224" s="27"/>
      <c r="J224" s="30" t="str">
        <f t="shared" si="18"/>
        <v/>
      </c>
      <c r="L224" s="31"/>
      <c r="M224" s="25"/>
      <c r="O224" s="31"/>
      <c r="P224" s="32" t="str">
        <f>IFERROR(VLOOKUP(C224,SERVIDORES.!$A$1:$K$10105,10,0),"")</f>
        <v/>
      </c>
      <c r="Q224" s="32" t="str">
        <f>IFERROR(VLOOKUP(C224,SERVIDORES.!$A$1:$K$10105,11,0),"")</f>
        <v/>
      </c>
      <c r="S224" s="22" t="str">
        <f t="shared" si="17"/>
        <v/>
      </c>
    </row>
    <row r="225" spans="2:19" x14ac:dyDescent="0.25">
      <c r="B225" s="7" t="str">
        <f t="shared" si="16"/>
        <v/>
      </c>
      <c r="E225" s="26" t="str">
        <f>IFERROR(VLOOKUP(C225,SERVIDORES.!A:K,3,0),"")</f>
        <v/>
      </c>
      <c r="H225" s="29" t="str">
        <f t="shared" si="15"/>
        <v/>
      </c>
      <c r="I225" s="27"/>
      <c r="J225" s="30" t="str">
        <f t="shared" si="18"/>
        <v/>
      </c>
      <c r="L225" s="31"/>
      <c r="M225" s="25"/>
      <c r="O225" s="31"/>
      <c r="P225" s="32" t="str">
        <f>IFERROR(VLOOKUP(C225,SERVIDORES.!$A$1:$K$10105,10,0),"")</f>
        <v/>
      </c>
      <c r="Q225" s="32" t="str">
        <f>IFERROR(VLOOKUP(C225,SERVIDORES.!$A$1:$K$10105,11,0),"")</f>
        <v/>
      </c>
      <c r="S225" s="22" t="str">
        <f t="shared" si="17"/>
        <v/>
      </c>
    </row>
    <row r="226" spans="2:19" x14ac:dyDescent="0.25">
      <c r="B226" s="7" t="str">
        <f t="shared" si="16"/>
        <v/>
      </c>
      <c r="E226" s="26" t="str">
        <f>IFERROR(VLOOKUP(C226,SERVIDORES.!A:K,3,0),"")</f>
        <v/>
      </c>
      <c r="H226" s="29" t="str">
        <f t="shared" si="15"/>
        <v/>
      </c>
      <c r="I226" s="27"/>
      <c r="J226" s="30" t="str">
        <f t="shared" si="18"/>
        <v/>
      </c>
      <c r="L226" s="31"/>
      <c r="M226" s="25"/>
      <c r="O226" s="31"/>
      <c r="P226" s="32" t="str">
        <f>IFERROR(VLOOKUP(C226,SERVIDORES.!$A$1:$K$10105,10,0),"")</f>
        <v/>
      </c>
      <c r="Q226" s="32" t="str">
        <f>IFERROR(VLOOKUP(C226,SERVIDORES.!$A$1:$K$10105,11,0),"")</f>
        <v/>
      </c>
      <c r="S226" s="22" t="str">
        <f t="shared" si="17"/>
        <v/>
      </c>
    </row>
    <row r="227" spans="2:19" x14ac:dyDescent="0.25">
      <c r="B227" s="7" t="str">
        <f t="shared" si="16"/>
        <v/>
      </c>
      <c r="E227" s="26" t="str">
        <f>IFERROR(VLOOKUP(C227,SERVIDORES.!A:K,3,0),"")</f>
        <v/>
      </c>
      <c r="H227" s="29" t="str">
        <f t="shared" si="15"/>
        <v/>
      </c>
      <c r="I227" s="27"/>
      <c r="J227" s="30" t="str">
        <f t="shared" si="18"/>
        <v/>
      </c>
      <c r="L227" s="31"/>
      <c r="M227" s="25"/>
      <c r="O227" s="31"/>
      <c r="P227" s="32" t="str">
        <f>IFERROR(VLOOKUP(C227,SERVIDORES.!$A$1:$K$10105,10,0),"")</f>
        <v/>
      </c>
      <c r="Q227" s="32" t="str">
        <f>IFERROR(VLOOKUP(C227,SERVIDORES.!$A$1:$K$10105,11,0),"")</f>
        <v/>
      </c>
      <c r="S227" s="22" t="str">
        <f t="shared" si="17"/>
        <v/>
      </c>
    </row>
    <row r="228" spans="2:19" x14ac:dyDescent="0.25">
      <c r="B228" s="7" t="str">
        <f t="shared" si="16"/>
        <v/>
      </c>
      <c r="E228" s="26" t="str">
        <f>IFERROR(VLOOKUP(C228,SERVIDORES.!A:K,3,0),"")</f>
        <v/>
      </c>
      <c r="H228" s="29" t="str">
        <f t="shared" si="15"/>
        <v/>
      </c>
      <c r="I228" s="27"/>
      <c r="J228" s="30" t="str">
        <f t="shared" si="18"/>
        <v/>
      </c>
      <c r="L228" s="31"/>
      <c r="M228" s="25"/>
      <c r="O228" s="31"/>
      <c r="P228" s="32" t="str">
        <f>IFERROR(VLOOKUP(C228,SERVIDORES.!$A$1:$K$10105,10,0),"")</f>
        <v/>
      </c>
      <c r="Q228" s="32" t="str">
        <f>IFERROR(VLOOKUP(C228,SERVIDORES.!$A$1:$K$10105,11,0),"")</f>
        <v/>
      </c>
      <c r="S228" s="22" t="str">
        <f t="shared" si="17"/>
        <v/>
      </c>
    </row>
    <row r="229" spans="2:19" x14ac:dyDescent="0.25">
      <c r="B229" s="7" t="str">
        <f t="shared" si="16"/>
        <v/>
      </c>
      <c r="E229" s="26" t="str">
        <f>IFERROR(VLOOKUP(C229,SERVIDORES.!A:K,3,0),"")</f>
        <v/>
      </c>
      <c r="H229" s="29" t="str">
        <f t="shared" si="15"/>
        <v/>
      </c>
      <c r="I229" s="27"/>
      <c r="J229" s="30" t="str">
        <f t="shared" si="18"/>
        <v/>
      </c>
      <c r="L229" s="31"/>
      <c r="M229" s="25"/>
      <c r="O229" s="31"/>
      <c r="P229" s="32" t="str">
        <f>IFERROR(VLOOKUP(C229,SERVIDORES.!$A$1:$K$10105,10,0),"")</f>
        <v/>
      </c>
      <c r="Q229" s="32" t="str">
        <f>IFERROR(VLOOKUP(C229,SERVIDORES.!$A$1:$K$10105,11,0),"")</f>
        <v/>
      </c>
      <c r="S229" s="22" t="str">
        <f t="shared" si="17"/>
        <v/>
      </c>
    </row>
    <row r="230" spans="2:19" x14ac:dyDescent="0.25">
      <c r="B230" s="7" t="str">
        <f t="shared" si="16"/>
        <v/>
      </c>
      <c r="E230" s="26" t="str">
        <f>IFERROR(VLOOKUP(C230,SERVIDORES.!A:K,3,0),"")</f>
        <v/>
      </c>
      <c r="H230" s="29" t="str">
        <f t="shared" si="15"/>
        <v/>
      </c>
      <c r="I230" s="27"/>
      <c r="J230" s="30" t="str">
        <f t="shared" si="18"/>
        <v/>
      </c>
      <c r="L230" s="31"/>
      <c r="M230" s="25"/>
      <c r="O230" s="31"/>
      <c r="P230" s="32" t="str">
        <f>IFERROR(VLOOKUP(C230,SERVIDORES.!$A$1:$K$10105,10,0),"")</f>
        <v/>
      </c>
      <c r="Q230" s="32" t="str">
        <f>IFERROR(VLOOKUP(C230,SERVIDORES.!$A$1:$K$10105,11,0),"")</f>
        <v/>
      </c>
      <c r="S230" s="22" t="str">
        <f t="shared" si="17"/>
        <v/>
      </c>
    </row>
    <row r="231" spans="2:19" x14ac:dyDescent="0.25">
      <c r="B231" s="7" t="str">
        <f t="shared" si="16"/>
        <v/>
      </c>
      <c r="E231" s="26" t="str">
        <f>IFERROR(VLOOKUP(C231,SERVIDORES.!A:K,3,0),"")</f>
        <v/>
      </c>
      <c r="H231" s="29" t="str">
        <f t="shared" si="15"/>
        <v/>
      </c>
      <c r="I231" s="27"/>
      <c r="J231" s="30" t="str">
        <f t="shared" si="18"/>
        <v/>
      </c>
      <c r="L231" s="31"/>
      <c r="M231" s="25"/>
      <c r="O231" s="31"/>
      <c r="P231" s="32" t="str">
        <f>IFERROR(VLOOKUP(C231,SERVIDORES.!$A$1:$K$10105,10,0),"")</f>
        <v/>
      </c>
      <c r="Q231" s="32" t="str">
        <f>IFERROR(VLOOKUP(C231,SERVIDORES.!$A$1:$K$10105,11,0),"")</f>
        <v/>
      </c>
      <c r="S231" s="22" t="str">
        <f t="shared" si="17"/>
        <v/>
      </c>
    </row>
    <row r="232" spans="2:19" x14ac:dyDescent="0.25">
      <c r="B232" s="7" t="str">
        <f t="shared" si="16"/>
        <v/>
      </c>
      <c r="E232" s="26" t="str">
        <f>IFERROR(VLOOKUP(C232,SERVIDORES.!A:K,3,0),"")</f>
        <v/>
      </c>
      <c r="H232" s="29" t="str">
        <f t="shared" si="15"/>
        <v/>
      </c>
      <c r="I232" s="27"/>
      <c r="J232" s="30" t="str">
        <f t="shared" si="18"/>
        <v/>
      </c>
      <c r="L232" s="31"/>
      <c r="M232" s="25"/>
      <c r="O232" s="31"/>
      <c r="P232" s="32" t="str">
        <f>IFERROR(VLOOKUP(C232,SERVIDORES.!$A$1:$K$10105,10,0),"")</f>
        <v/>
      </c>
      <c r="Q232" s="32" t="str">
        <f>IFERROR(VLOOKUP(C232,SERVIDORES.!$A$1:$K$10105,11,0),"")</f>
        <v/>
      </c>
      <c r="S232" s="22" t="str">
        <f t="shared" si="17"/>
        <v/>
      </c>
    </row>
    <row r="233" spans="2:19" x14ac:dyDescent="0.25">
      <c r="B233" s="7" t="str">
        <f t="shared" si="16"/>
        <v/>
      </c>
      <c r="E233" s="26" t="str">
        <f>IFERROR(VLOOKUP(C233,SERVIDORES.!A:K,3,0),"")</f>
        <v/>
      </c>
      <c r="H233" s="29" t="str">
        <f t="shared" si="15"/>
        <v/>
      </c>
      <c r="I233" s="27"/>
      <c r="J233" s="30" t="str">
        <f t="shared" si="18"/>
        <v/>
      </c>
      <c r="L233" s="31"/>
      <c r="M233" s="25"/>
      <c r="O233" s="31"/>
      <c r="P233" s="32" t="str">
        <f>IFERROR(VLOOKUP(C233,SERVIDORES.!$A$1:$K$10105,10,0),"")</f>
        <v/>
      </c>
      <c r="Q233" s="32" t="str">
        <f>IFERROR(VLOOKUP(C233,SERVIDORES.!$A$1:$K$10105,11,0),"")</f>
        <v/>
      </c>
      <c r="S233" s="22" t="str">
        <f t="shared" si="17"/>
        <v/>
      </c>
    </row>
    <row r="234" spans="2:19" x14ac:dyDescent="0.25">
      <c r="B234" s="7" t="str">
        <f t="shared" si="16"/>
        <v/>
      </c>
      <c r="E234" s="26" t="str">
        <f>IFERROR(VLOOKUP(C234,SERVIDORES.!A:K,3,0),"")</f>
        <v/>
      </c>
      <c r="H234" s="29" t="str">
        <f t="shared" si="15"/>
        <v/>
      </c>
      <c r="I234" s="27"/>
      <c r="J234" s="30" t="str">
        <f t="shared" si="18"/>
        <v/>
      </c>
      <c r="L234" s="31"/>
      <c r="M234" s="25"/>
      <c r="O234" s="31"/>
      <c r="P234" s="32" t="str">
        <f>IFERROR(VLOOKUP(C234,SERVIDORES.!$A$1:$K$10105,10,0),"")</f>
        <v/>
      </c>
      <c r="Q234" s="32" t="str">
        <f>IFERROR(VLOOKUP(C234,SERVIDORES.!$A$1:$K$10105,11,0),"")</f>
        <v/>
      </c>
      <c r="S234" s="22" t="str">
        <f t="shared" si="17"/>
        <v/>
      </c>
    </row>
    <row r="235" spans="2:19" x14ac:dyDescent="0.25">
      <c r="B235" s="7" t="str">
        <f t="shared" si="16"/>
        <v/>
      </c>
      <c r="E235" s="26" t="str">
        <f>IFERROR(VLOOKUP(C235,SERVIDORES.!A:K,3,0),"")</f>
        <v/>
      </c>
      <c r="H235" s="29" t="str">
        <f t="shared" si="15"/>
        <v/>
      </c>
      <c r="I235" s="27"/>
      <c r="J235" s="30" t="str">
        <f t="shared" si="18"/>
        <v/>
      </c>
      <c r="L235" s="31"/>
      <c r="M235" s="25"/>
      <c r="O235" s="31"/>
      <c r="P235" s="32" t="str">
        <f>IFERROR(VLOOKUP(C235,SERVIDORES.!$A$1:$K$10105,10,0),"")</f>
        <v/>
      </c>
      <c r="Q235" s="32" t="str">
        <f>IFERROR(VLOOKUP(C235,SERVIDORES.!$A$1:$K$10105,11,0),"")</f>
        <v/>
      </c>
      <c r="S235" s="22" t="str">
        <f t="shared" si="17"/>
        <v/>
      </c>
    </row>
    <row r="236" spans="2:19" x14ac:dyDescent="0.25">
      <c r="B236" s="7" t="str">
        <f t="shared" si="16"/>
        <v/>
      </c>
      <c r="E236" s="26" t="str">
        <f>IFERROR(VLOOKUP(C236,SERVIDORES.!A:K,3,0),"")</f>
        <v/>
      </c>
      <c r="H236" s="29" t="str">
        <f t="shared" si="15"/>
        <v/>
      </c>
      <c r="I236" s="27"/>
      <c r="J236" s="30" t="str">
        <f t="shared" si="18"/>
        <v/>
      </c>
      <c r="L236" s="31"/>
      <c r="M236" s="25"/>
      <c r="O236" s="31"/>
      <c r="P236" s="32" t="str">
        <f>IFERROR(VLOOKUP(C236,SERVIDORES.!$A$1:$K$10105,10,0),"")</f>
        <v/>
      </c>
      <c r="Q236" s="32" t="str">
        <f>IFERROR(VLOOKUP(C236,SERVIDORES.!$A$1:$K$10105,11,0),"")</f>
        <v/>
      </c>
      <c r="S236" s="22" t="str">
        <f t="shared" si="17"/>
        <v/>
      </c>
    </row>
    <row r="237" spans="2:19" x14ac:dyDescent="0.25">
      <c r="B237" s="7" t="str">
        <f t="shared" si="16"/>
        <v/>
      </c>
      <c r="E237" s="26" t="str">
        <f>IFERROR(VLOOKUP(C237,SERVIDORES.!A:K,3,0),"")</f>
        <v/>
      </c>
      <c r="H237" s="29" t="str">
        <f t="shared" si="15"/>
        <v/>
      </c>
      <c r="I237" s="27"/>
      <c r="J237" s="30" t="str">
        <f t="shared" si="18"/>
        <v/>
      </c>
      <c r="L237" s="31"/>
      <c r="M237" s="25"/>
      <c r="O237" s="31"/>
      <c r="P237" s="32" t="str">
        <f>IFERROR(VLOOKUP(C237,SERVIDORES.!$A$1:$K$10105,10,0),"")</f>
        <v/>
      </c>
      <c r="Q237" s="32" t="str">
        <f>IFERROR(VLOOKUP(C237,SERVIDORES.!$A$1:$K$10105,11,0),"")</f>
        <v/>
      </c>
      <c r="S237" s="22" t="str">
        <f t="shared" si="17"/>
        <v/>
      </c>
    </row>
    <row r="238" spans="2:19" x14ac:dyDescent="0.25">
      <c r="B238" s="7" t="str">
        <f t="shared" si="16"/>
        <v/>
      </c>
      <c r="E238" s="26" t="str">
        <f>IFERROR(VLOOKUP(C238,SERVIDORES.!A:K,3,0),"")</f>
        <v/>
      </c>
      <c r="H238" s="29" t="str">
        <f t="shared" si="15"/>
        <v/>
      </c>
      <c r="I238" s="27"/>
      <c r="J238" s="30" t="str">
        <f t="shared" si="18"/>
        <v/>
      </c>
      <c r="L238" s="31"/>
      <c r="M238" s="25"/>
      <c r="O238" s="31"/>
      <c r="P238" s="32" t="str">
        <f>IFERROR(VLOOKUP(C238,SERVIDORES.!$A$1:$K$10105,10,0),"")</f>
        <v/>
      </c>
      <c r="Q238" s="32" t="str">
        <f>IFERROR(VLOOKUP(C238,SERVIDORES.!$A$1:$K$10105,11,0),"")</f>
        <v/>
      </c>
      <c r="S238" s="22" t="str">
        <f t="shared" si="17"/>
        <v/>
      </c>
    </row>
    <row r="239" spans="2:19" x14ac:dyDescent="0.25">
      <c r="B239" s="7" t="str">
        <f t="shared" si="16"/>
        <v/>
      </c>
      <c r="E239" s="26" t="str">
        <f>IFERROR(VLOOKUP(C239,SERVIDORES.!A:K,3,0),"")</f>
        <v/>
      </c>
      <c r="H239" s="29" t="str">
        <f t="shared" si="15"/>
        <v/>
      </c>
      <c r="I239" s="27"/>
      <c r="J239" s="30" t="str">
        <f t="shared" si="18"/>
        <v/>
      </c>
      <c r="L239" s="31"/>
      <c r="M239" s="25"/>
      <c r="O239" s="31"/>
      <c r="P239" s="32" t="str">
        <f>IFERROR(VLOOKUP(C239,SERVIDORES.!$A$1:$K$10105,10,0),"")</f>
        <v/>
      </c>
      <c r="Q239" s="32" t="str">
        <f>IFERROR(VLOOKUP(C239,SERVIDORES.!$A$1:$K$10105,11,0),"")</f>
        <v/>
      </c>
      <c r="S239" s="22" t="str">
        <f t="shared" si="17"/>
        <v/>
      </c>
    </row>
    <row r="240" spans="2:19" x14ac:dyDescent="0.25">
      <c r="B240" s="7" t="str">
        <f t="shared" si="16"/>
        <v/>
      </c>
      <c r="E240" s="26" t="str">
        <f>IFERROR(VLOOKUP(C240,SERVIDORES.!A:K,3,0),"")</f>
        <v/>
      </c>
      <c r="H240" s="29" t="str">
        <f t="shared" si="15"/>
        <v/>
      </c>
      <c r="I240" s="27"/>
      <c r="J240" s="30" t="str">
        <f t="shared" si="18"/>
        <v/>
      </c>
      <c r="L240" s="31"/>
      <c r="M240" s="25"/>
      <c r="O240" s="31"/>
      <c r="P240" s="32" t="str">
        <f>IFERROR(VLOOKUP(C240,SERVIDORES.!$A$1:$K$10105,10,0),"")</f>
        <v/>
      </c>
      <c r="Q240" s="32" t="str">
        <f>IFERROR(VLOOKUP(C240,SERVIDORES.!$A$1:$K$10105,11,0),"")</f>
        <v/>
      </c>
      <c r="S240" s="22" t="str">
        <f t="shared" si="17"/>
        <v/>
      </c>
    </row>
    <row r="241" spans="2:19" x14ac:dyDescent="0.25">
      <c r="B241" s="7" t="str">
        <f t="shared" si="16"/>
        <v/>
      </c>
      <c r="E241" s="26" t="str">
        <f>IFERROR(VLOOKUP(C241,SERVIDORES.!A:K,3,0),"")</f>
        <v/>
      </c>
      <c r="H241" s="29" t="str">
        <f t="shared" si="15"/>
        <v/>
      </c>
      <c r="I241" s="27"/>
      <c r="J241" s="30" t="str">
        <f t="shared" si="18"/>
        <v/>
      </c>
      <c r="L241" s="31"/>
      <c r="M241" s="25"/>
      <c r="O241" s="31"/>
      <c r="P241" s="32" t="str">
        <f>IFERROR(VLOOKUP(C241,SERVIDORES.!$A$1:$K$10105,10,0),"")</f>
        <v/>
      </c>
      <c r="Q241" s="32" t="str">
        <f>IFERROR(VLOOKUP(C241,SERVIDORES.!$A$1:$K$10105,11,0),"")</f>
        <v/>
      </c>
      <c r="S241" s="22" t="str">
        <f t="shared" si="17"/>
        <v/>
      </c>
    </row>
    <row r="242" spans="2:19" x14ac:dyDescent="0.25">
      <c r="B242" s="7" t="str">
        <f t="shared" si="16"/>
        <v/>
      </c>
      <c r="E242" s="26" t="str">
        <f>IFERROR(VLOOKUP(C242,SERVIDORES.!A:K,3,0),"")</f>
        <v/>
      </c>
      <c r="H242" s="29" t="str">
        <f t="shared" si="15"/>
        <v/>
      </c>
      <c r="I242" s="27"/>
      <c r="J242" s="30" t="str">
        <f t="shared" si="18"/>
        <v/>
      </c>
      <c r="L242" s="31"/>
      <c r="M242" s="25"/>
      <c r="O242" s="31"/>
      <c r="P242" s="32" t="str">
        <f>IFERROR(VLOOKUP(C242,SERVIDORES.!$A$1:$K$10105,10,0),"")</f>
        <v/>
      </c>
      <c r="Q242" s="32" t="str">
        <f>IFERROR(VLOOKUP(C242,SERVIDORES.!$A$1:$K$10105,11,0),"")</f>
        <v/>
      </c>
      <c r="S242" s="22" t="str">
        <f t="shared" si="17"/>
        <v/>
      </c>
    </row>
    <row r="243" spans="2:19" x14ac:dyDescent="0.25">
      <c r="B243" s="7" t="str">
        <f t="shared" si="16"/>
        <v/>
      </c>
      <c r="E243" s="26" t="str">
        <f>IFERROR(VLOOKUP(C243,SERVIDORES.!A:K,3,0),"")</f>
        <v/>
      </c>
      <c r="H243" s="29" t="str">
        <f t="shared" si="15"/>
        <v/>
      </c>
      <c r="I243" s="27"/>
      <c r="J243" s="30" t="str">
        <f t="shared" si="18"/>
        <v/>
      </c>
      <c r="L243" s="31"/>
      <c r="M243" s="25"/>
      <c r="O243" s="31"/>
      <c r="P243" s="32" t="str">
        <f>IFERROR(VLOOKUP(C243,SERVIDORES.!$A$1:$K$10105,10,0),"")</f>
        <v/>
      </c>
      <c r="Q243" s="32" t="str">
        <f>IFERROR(VLOOKUP(C243,SERVIDORES.!$A$1:$K$10105,11,0),"")</f>
        <v/>
      </c>
      <c r="S243" s="22" t="str">
        <f t="shared" si="17"/>
        <v/>
      </c>
    </row>
    <row r="244" spans="2:19" x14ac:dyDescent="0.25">
      <c r="B244" s="7" t="str">
        <f t="shared" si="16"/>
        <v/>
      </c>
      <c r="E244" s="26" t="str">
        <f>IFERROR(VLOOKUP(C244,SERVIDORES.!A:K,3,0),"")</f>
        <v/>
      </c>
      <c r="H244" s="29" t="str">
        <f t="shared" si="15"/>
        <v/>
      </c>
      <c r="I244" s="27"/>
      <c r="J244" s="30" t="str">
        <f t="shared" si="18"/>
        <v/>
      </c>
      <c r="L244" s="31"/>
      <c r="M244" s="25"/>
      <c r="O244" s="31"/>
      <c r="P244" s="32" t="str">
        <f>IFERROR(VLOOKUP(C244,SERVIDORES.!$A$1:$K$10105,10,0),"")</f>
        <v/>
      </c>
      <c r="Q244" s="32" t="str">
        <f>IFERROR(VLOOKUP(C244,SERVIDORES.!$A$1:$K$10105,11,0),"")</f>
        <v/>
      </c>
      <c r="S244" s="22" t="str">
        <f t="shared" si="17"/>
        <v/>
      </c>
    </row>
    <row r="245" spans="2:19" x14ac:dyDescent="0.25">
      <c r="B245" s="7" t="str">
        <f t="shared" si="16"/>
        <v/>
      </c>
      <c r="E245" s="26" t="str">
        <f>IFERROR(VLOOKUP(C245,SERVIDORES.!A:K,3,0),"")</f>
        <v/>
      </c>
      <c r="H245" s="29" t="str">
        <f t="shared" si="15"/>
        <v/>
      </c>
      <c r="I245" s="27"/>
      <c r="J245" s="30" t="str">
        <f t="shared" si="18"/>
        <v/>
      </c>
      <c r="L245" s="31"/>
      <c r="M245" s="25"/>
      <c r="O245" s="31"/>
      <c r="P245" s="32" t="str">
        <f>IFERROR(VLOOKUP(C245,SERVIDORES.!$A$1:$K$10105,10,0),"")</f>
        <v/>
      </c>
      <c r="Q245" s="32" t="str">
        <f>IFERROR(VLOOKUP(C245,SERVIDORES.!$A$1:$K$10105,11,0),"")</f>
        <v/>
      </c>
      <c r="S245" s="22" t="str">
        <f t="shared" si="17"/>
        <v/>
      </c>
    </row>
    <row r="246" spans="2:19" x14ac:dyDescent="0.25">
      <c r="B246" s="7" t="str">
        <f t="shared" si="16"/>
        <v/>
      </c>
      <c r="E246" s="26" t="str">
        <f>IFERROR(VLOOKUP(C246,SERVIDORES.!A:K,3,0),"")</f>
        <v/>
      </c>
      <c r="H246" s="29" t="str">
        <f t="shared" ref="H246:H309" si="19">IF(G246="","",IF(F246="","",IF(AND(P246&lt;36,I246&lt;&gt;"HS"),G246-F246+1,IF(I246="INTEGRAL",G246-F246+1,IF(I246="FÉRIAS",G246-F246+1,"-")))))</f>
        <v/>
      </c>
      <c r="I246" s="27"/>
      <c r="J246" s="30" t="str">
        <f t="shared" si="18"/>
        <v/>
      </c>
      <c r="L246" s="31"/>
      <c r="M246" s="25"/>
      <c r="O246" s="31"/>
      <c r="P246" s="32" t="str">
        <f>IFERROR(VLOOKUP(C246,SERVIDORES.!$A$1:$K$10105,10,0),"")</f>
        <v/>
      </c>
      <c r="Q246" s="32" t="str">
        <f>IFERROR(VLOOKUP(C246,SERVIDORES.!$A$1:$K$10105,11,0),"")</f>
        <v/>
      </c>
      <c r="S246" s="22" t="str">
        <f t="shared" si="17"/>
        <v/>
      </c>
    </row>
    <row r="247" spans="2:19" x14ac:dyDescent="0.25">
      <c r="B247" s="7" t="str">
        <f t="shared" si="16"/>
        <v/>
      </c>
      <c r="E247" s="26" t="str">
        <f>IFERROR(VLOOKUP(C247,SERVIDORES.!A:K,3,0),"")</f>
        <v/>
      </c>
      <c r="H247" s="29" t="str">
        <f t="shared" si="19"/>
        <v/>
      </c>
      <c r="I247" s="27"/>
      <c r="J247" s="30" t="str">
        <f t="shared" si="18"/>
        <v/>
      </c>
      <c r="L247" s="31"/>
      <c r="M247" s="25"/>
      <c r="O247" s="31"/>
      <c r="P247" s="32" t="str">
        <f>IFERROR(VLOOKUP(C247,SERVIDORES.!$A$1:$K$10105,10,0),"")</f>
        <v/>
      </c>
      <c r="Q247" s="32" t="str">
        <f>IFERROR(VLOOKUP(C247,SERVIDORES.!$A$1:$K$10105,11,0),"")</f>
        <v/>
      </c>
      <c r="S247" s="22" t="str">
        <f t="shared" si="17"/>
        <v/>
      </c>
    </row>
    <row r="248" spans="2:19" x14ac:dyDescent="0.25">
      <c r="B248" s="7" t="str">
        <f t="shared" si="16"/>
        <v/>
      </c>
      <c r="E248" s="26" t="str">
        <f>IFERROR(VLOOKUP(C248,SERVIDORES.!A:K,3,0),"")</f>
        <v/>
      </c>
      <c r="H248" s="29" t="str">
        <f t="shared" si="19"/>
        <v/>
      </c>
      <c r="I248" s="27"/>
      <c r="J248" s="30" t="str">
        <f t="shared" si="18"/>
        <v/>
      </c>
      <c r="L248" s="31"/>
      <c r="M248" s="25"/>
      <c r="O248" s="31"/>
      <c r="P248" s="32" t="str">
        <f>IFERROR(VLOOKUP(C248,SERVIDORES.!$A$1:$K$10105,10,0),"")</f>
        <v/>
      </c>
      <c r="Q248" s="32" t="str">
        <f>IFERROR(VLOOKUP(C248,SERVIDORES.!$A$1:$K$10105,11,0),"")</f>
        <v/>
      </c>
      <c r="S248" s="22" t="str">
        <f t="shared" si="17"/>
        <v/>
      </c>
    </row>
    <row r="249" spans="2:19" x14ac:dyDescent="0.25">
      <c r="B249" s="7" t="str">
        <f t="shared" si="16"/>
        <v/>
      </c>
      <c r="E249" s="26" t="str">
        <f>IFERROR(VLOOKUP(C249,SERVIDORES.!A:K,3,0),"")</f>
        <v/>
      </c>
      <c r="H249" s="29" t="str">
        <f t="shared" si="19"/>
        <v/>
      </c>
      <c r="I249" s="27"/>
      <c r="J249" s="30" t="str">
        <f t="shared" si="18"/>
        <v/>
      </c>
      <c r="L249" s="31"/>
      <c r="M249" s="25"/>
      <c r="O249" s="31"/>
      <c r="P249" s="32" t="str">
        <f>IFERROR(VLOOKUP(C249,SERVIDORES.!$A$1:$K$10105,10,0),"")</f>
        <v/>
      </c>
      <c r="Q249" s="32" t="str">
        <f>IFERROR(VLOOKUP(C249,SERVIDORES.!$A$1:$K$10105,11,0),"")</f>
        <v/>
      </c>
      <c r="S249" s="22" t="str">
        <f t="shared" si="17"/>
        <v/>
      </c>
    </row>
    <row r="250" spans="2:19" x14ac:dyDescent="0.25">
      <c r="B250" s="7" t="str">
        <f t="shared" si="16"/>
        <v/>
      </c>
      <c r="E250" s="26" t="str">
        <f>IFERROR(VLOOKUP(C250,SERVIDORES.!A:K,3,0),"")</f>
        <v/>
      </c>
      <c r="H250" s="29" t="str">
        <f t="shared" si="19"/>
        <v/>
      </c>
      <c r="I250" s="27"/>
      <c r="J250" s="30" t="str">
        <f t="shared" si="18"/>
        <v/>
      </c>
      <c r="L250" s="31"/>
      <c r="M250" s="25"/>
      <c r="O250" s="31"/>
      <c r="P250" s="32" t="str">
        <f>IFERROR(VLOOKUP(C250,SERVIDORES.!$A$1:$K$10105,10,0),"")</f>
        <v/>
      </c>
      <c r="Q250" s="32" t="str">
        <f>IFERROR(VLOOKUP(C250,SERVIDORES.!$A$1:$K$10105,11,0),"")</f>
        <v/>
      </c>
      <c r="S250" s="22" t="str">
        <f t="shared" si="17"/>
        <v/>
      </c>
    </row>
    <row r="251" spans="2:19" x14ac:dyDescent="0.25">
      <c r="B251" s="7" t="str">
        <f t="shared" si="16"/>
        <v/>
      </c>
      <c r="E251" s="26" t="str">
        <f>IFERROR(VLOOKUP(C251,SERVIDORES.!A:K,3,0),"")</f>
        <v/>
      </c>
      <c r="H251" s="29" t="str">
        <f t="shared" si="19"/>
        <v/>
      </c>
      <c r="I251" s="27"/>
      <c r="J251" s="30" t="str">
        <f t="shared" si="18"/>
        <v/>
      </c>
      <c r="L251" s="31"/>
      <c r="M251" s="25"/>
      <c r="O251" s="31"/>
      <c r="P251" s="32" t="str">
        <f>IFERROR(VLOOKUP(C251,SERVIDORES.!$A$1:$K$10105,10,0),"")</f>
        <v/>
      </c>
      <c r="Q251" s="32" t="str">
        <f>IFERROR(VLOOKUP(C251,SERVIDORES.!$A$1:$K$10105,11,0),"")</f>
        <v/>
      </c>
      <c r="S251" s="22" t="str">
        <f t="shared" si="17"/>
        <v/>
      </c>
    </row>
    <row r="252" spans="2:19" x14ac:dyDescent="0.25">
      <c r="B252" s="7" t="str">
        <f t="shared" si="16"/>
        <v/>
      </c>
      <c r="E252" s="26" t="str">
        <f>IFERROR(VLOOKUP(C252,SERVIDORES.!A:K,3,0),"")</f>
        <v/>
      </c>
      <c r="H252" s="29" t="str">
        <f t="shared" si="19"/>
        <v/>
      </c>
      <c r="I252" s="27"/>
      <c r="J252" s="30" t="str">
        <f t="shared" si="18"/>
        <v/>
      </c>
      <c r="L252" s="31"/>
      <c r="M252" s="25"/>
      <c r="O252" s="31"/>
      <c r="P252" s="32" t="str">
        <f>IFERROR(VLOOKUP(C252,SERVIDORES.!$A$1:$K$10105,10,0),"")</f>
        <v/>
      </c>
      <c r="Q252" s="32" t="str">
        <f>IFERROR(VLOOKUP(C252,SERVIDORES.!$A$1:$K$10105,11,0),"")</f>
        <v/>
      </c>
      <c r="S252" s="22" t="str">
        <f t="shared" si="17"/>
        <v/>
      </c>
    </row>
    <row r="253" spans="2:19" x14ac:dyDescent="0.25">
      <c r="B253" s="7" t="str">
        <f t="shared" si="16"/>
        <v/>
      </c>
      <c r="E253" s="26" t="str">
        <f>IFERROR(VLOOKUP(C253,SERVIDORES.!A:K,3,0),"")</f>
        <v/>
      </c>
      <c r="H253" s="29" t="str">
        <f t="shared" si="19"/>
        <v/>
      </c>
      <c r="I253" s="27"/>
      <c r="J253" s="30" t="str">
        <f t="shared" si="18"/>
        <v/>
      </c>
      <c r="L253" s="31"/>
      <c r="M253" s="25"/>
      <c r="O253" s="31"/>
      <c r="P253" s="32" t="str">
        <f>IFERROR(VLOOKUP(C253,SERVIDORES.!$A$1:$K$10105,10,0),"")</f>
        <v/>
      </c>
      <c r="Q253" s="32" t="str">
        <f>IFERROR(VLOOKUP(C253,SERVIDORES.!$A$1:$K$10105,11,0),"")</f>
        <v/>
      </c>
      <c r="S253" s="22" t="str">
        <f t="shared" si="17"/>
        <v/>
      </c>
    </row>
    <row r="254" spans="2:19" x14ac:dyDescent="0.25">
      <c r="B254" s="7" t="str">
        <f t="shared" si="16"/>
        <v/>
      </c>
      <c r="E254" s="26" t="str">
        <f>IFERROR(VLOOKUP(C254,SERVIDORES.!A:K,3,0),"")</f>
        <v/>
      </c>
      <c r="H254" s="29" t="str">
        <f t="shared" si="19"/>
        <v/>
      </c>
      <c r="I254" s="27"/>
      <c r="J254" s="30" t="str">
        <f t="shared" si="18"/>
        <v/>
      </c>
      <c r="L254" s="31"/>
      <c r="M254" s="25"/>
      <c r="O254" s="31"/>
      <c r="P254" s="32" t="str">
        <f>IFERROR(VLOOKUP(C254,SERVIDORES.!$A$1:$K$10105,10,0),"")</f>
        <v/>
      </c>
      <c r="Q254" s="32" t="str">
        <f>IFERROR(VLOOKUP(C254,SERVIDORES.!$A$1:$K$10105,11,0),"")</f>
        <v/>
      </c>
      <c r="S254" s="22" t="str">
        <f t="shared" si="17"/>
        <v/>
      </c>
    </row>
    <row r="255" spans="2:19" x14ac:dyDescent="0.25">
      <c r="B255" s="7" t="str">
        <f t="shared" si="16"/>
        <v/>
      </c>
      <c r="E255" s="26" t="str">
        <f>IFERROR(VLOOKUP(C255,SERVIDORES.!A:K,3,0),"")</f>
        <v/>
      </c>
      <c r="H255" s="29" t="str">
        <f t="shared" si="19"/>
        <v/>
      </c>
      <c r="I255" s="27"/>
      <c r="J255" s="30" t="str">
        <f t="shared" si="18"/>
        <v/>
      </c>
      <c r="L255" s="31"/>
      <c r="M255" s="25"/>
      <c r="O255" s="31"/>
      <c r="P255" s="32" t="str">
        <f>IFERROR(VLOOKUP(C255,SERVIDORES.!$A$1:$K$10105,10,0),"")</f>
        <v/>
      </c>
      <c r="Q255" s="32" t="str">
        <f>IFERROR(VLOOKUP(C255,SERVIDORES.!$A$1:$K$10105,11,0),"")</f>
        <v/>
      </c>
      <c r="S255" s="22" t="str">
        <f t="shared" si="17"/>
        <v/>
      </c>
    </row>
    <row r="256" spans="2:19" x14ac:dyDescent="0.25">
      <c r="B256" s="7" t="str">
        <f t="shared" si="16"/>
        <v/>
      </c>
      <c r="E256" s="26" t="str">
        <f>IFERROR(VLOOKUP(C256,SERVIDORES.!A:K,3,0),"")</f>
        <v/>
      </c>
      <c r="H256" s="29" t="str">
        <f t="shared" si="19"/>
        <v/>
      </c>
      <c r="I256" s="27"/>
      <c r="J256" s="30" t="str">
        <f t="shared" si="18"/>
        <v/>
      </c>
      <c r="L256" s="31"/>
      <c r="M256" s="25"/>
      <c r="O256" s="31"/>
      <c r="P256" s="32" t="str">
        <f>IFERROR(VLOOKUP(C256,SERVIDORES.!$A$1:$K$10105,10,0),"")</f>
        <v/>
      </c>
      <c r="Q256" s="32" t="str">
        <f>IFERROR(VLOOKUP(C256,SERVIDORES.!$A$1:$K$10105,11,0),"")</f>
        <v/>
      </c>
      <c r="S256" s="22" t="str">
        <f t="shared" si="17"/>
        <v/>
      </c>
    </row>
    <row r="257" spans="2:19" x14ac:dyDescent="0.25">
      <c r="B257" s="7" t="str">
        <f t="shared" si="16"/>
        <v/>
      </c>
      <c r="E257" s="26" t="str">
        <f>IFERROR(VLOOKUP(C257,SERVIDORES.!A:K,3,0),"")</f>
        <v/>
      </c>
      <c r="H257" s="29" t="str">
        <f t="shared" si="19"/>
        <v/>
      </c>
      <c r="I257" s="27"/>
      <c r="J257" s="30" t="str">
        <f t="shared" si="18"/>
        <v/>
      </c>
      <c r="L257" s="31"/>
      <c r="M257" s="25"/>
      <c r="O257" s="31"/>
      <c r="P257" s="32" t="str">
        <f>IFERROR(VLOOKUP(C257,SERVIDORES.!$A$1:$K$10105,10,0),"")</f>
        <v/>
      </c>
      <c r="Q257" s="32" t="str">
        <f>IFERROR(VLOOKUP(C257,SERVIDORES.!$A$1:$K$10105,11,0),"")</f>
        <v/>
      </c>
      <c r="S257" s="22" t="str">
        <f t="shared" si="17"/>
        <v/>
      </c>
    </row>
    <row r="258" spans="2:19" x14ac:dyDescent="0.25">
      <c r="B258" s="7" t="str">
        <f t="shared" si="16"/>
        <v/>
      </c>
      <c r="E258" s="26" t="str">
        <f>IFERROR(VLOOKUP(C258,SERVIDORES.!A:K,3,0),"")</f>
        <v/>
      </c>
      <c r="H258" s="29" t="str">
        <f t="shared" si="19"/>
        <v/>
      </c>
      <c r="I258" s="27"/>
      <c r="J258" s="30" t="str">
        <f t="shared" si="18"/>
        <v/>
      </c>
      <c r="L258" s="31"/>
      <c r="M258" s="25"/>
      <c r="O258" s="31"/>
      <c r="P258" s="32" t="str">
        <f>IFERROR(VLOOKUP(C258,SERVIDORES.!$A$1:$K$10105,10,0),"")</f>
        <v/>
      </c>
      <c r="Q258" s="32" t="str">
        <f>IFERROR(VLOOKUP(C258,SERVIDORES.!$A$1:$K$10105,11,0),"")</f>
        <v/>
      </c>
      <c r="S258" s="22" t="str">
        <f t="shared" si="17"/>
        <v/>
      </c>
    </row>
    <row r="259" spans="2:19" x14ac:dyDescent="0.25">
      <c r="B259" s="7" t="str">
        <f t="shared" si="16"/>
        <v/>
      </c>
      <c r="E259" s="26" t="str">
        <f>IFERROR(VLOOKUP(C259,SERVIDORES.!A:K,3,0),"")</f>
        <v/>
      </c>
      <c r="H259" s="29" t="str">
        <f t="shared" si="19"/>
        <v/>
      </c>
      <c r="I259" s="27"/>
      <c r="J259" s="30" t="str">
        <f t="shared" si="18"/>
        <v/>
      </c>
      <c r="L259" s="31"/>
      <c r="M259" s="25"/>
      <c r="O259" s="31"/>
      <c r="P259" s="32" t="str">
        <f>IFERROR(VLOOKUP(C259,SERVIDORES.!$A$1:$K$10105,10,0),"")</f>
        <v/>
      </c>
      <c r="Q259" s="32" t="str">
        <f>IFERROR(VLOOKUP(C259,SERVIDORES.!$A$1:$K$10105,11,0),"")</f>
        <v/>
      </c>
      <c r="S259" s="22" t="str">
        <f t="shared" si="17"/>
        <v/>
      </c>
    </row>
    <row r="260" spans="2:19" x14ac:dyDescent="0.25">
      <c r="B260" s="7" t="str">
        <f t="shared" si="16"/>
        <v/>
      </c>
      <c r="E260" s="26" t="str">
        <f>IFERROR(VLOOKUP(C260,SERVIDORES.!A:K,3,0),"")</f>
        <v/>
      </c>
      <c r="H260" s="29" t="str">
        <f t="shared" si="19"/>
        <v/>
      </c>
      <c r="I260" s="27"/>
      <c r="J260" s="30" t="str">
        <f t="shared" si="18"/>
        <v/>
      </c>
      <c r="L260" s="31"/>
      <c r="M260" s="25"/>
      <c r="O260" s="31"/>
      <c r="P260" s="32" t="str">
        <f>IFERROR(VLOOKUP(C260,SERVIDORES.!$A$1:$K$10105,10,0),"")</f>
        <v/>
      </c>
      <c r="Q260" s="32" t="str">
        <f>IFERROR(VLOOKUP(C260,SERVIDORES.!$A$1:$K$10105,11,0),"")</f>
        <v/>
      </c>
      <c r="S260" s="22" t="str">
        <f t="shared" si="17"/>
        <v/>
      </c>
    </row>
    <row r="261" spans="2:19" x14ac:dyDescent="0.25">
      <c r="B261" s="7" t="str">
        <f t="shared" si="16"/>
        <v/>
      </c>
      <c r="E261" s="26" t="str">
        <f>IFERROR(VLOOKUP(C261,SERVIDORES.!A:K,3,0),"")</f>
        <v/>
      </c>
      <c r="H261" s="29" t="str">
        <f t="shared" si="19"/>
        <v/>
      </c>
      <c r="I261" s="27"/>
      <c r="J261" s="30" t="str">
        <f t="shared" si="18"/>
        <v/>
      </c>
      <c r="L261" s="31"/>
      <c r="M261" s="25"/>
      <c r="O261" s="31"/>
      <c r="P261" s="32" t="str">
        <f>IFERROR(VLOOKUP(C261,SERVIDORES.!$A$1:$K$10105,10,0),"")</f>
        <v/>
      </c>
      <c r="Q261" s="32" t="str">
        <f>IFERROR(VLOOKUP(C261,SERVIDORES.!$A$1:$K$10105,11,0),"")</f>
        <v/>
      </c>
      <c r="S261" s="22" t="str">
        <f t="shared" si="17"/>
        <v/>
      </c>
    </row>
    <row r="262" spans="2:19" x14ac:dyDescent="0.25">
      <c r="B262" s="7" t="str">
        <f t="shared" si="16"/>
        <v/>
      </c>
      <c r="E262" s="26" t="str">
        <f>IFERROR(VLOOKUP(C262,SERVIDORES.!A:K,3,0),"")</f>
        <v/>
      </c>
      <c r="H262" s="29" t="str">
        <f t="shared" si="19"/>
        <v/>
      </c>
      <c r="I262" s="27"/>
      <c r="J262" s="30" t="str">
        <f t="shared" si="18"/>
        <v/>
      </c>
      <c r="L262" s="31"/>
      <c r="M262" s="25"/>
      <c r="O262" s="31"/>
      <c r="P262" s="32" t="str">
        <f>IFERROR(VLOOKUP(C262,SERVIDORES.!$A$1:$K$10105,10,0),"")</f>
        <v/>
      </c>
      <c r="Q262" s="32" t="str">
        <f>IFERROR(VLOOKUP(C262,SERVIDORES.!$A$1:$K$10105,11,0),"")</f>
        <v/>
      </c>
      <c r="S262" s="22" t="str">
        <f t="shared" si="17"/>
        <v/>
      </c>
    </row>
    <row r="263" spans="2:19" x14ac:dyDescent="0.25">
      <c r="B263" s="7" t="str">
        <f t="shared" si="16"/>
        <v/>
      </c>
      <c r="E263" s="26" t="str">
        <f>IFERROR(VLOOKUP(C263,SERVIDORES.!A:K,3,0),"")</f>
        <v/>
      </c>
      <c r="H263" s="29" t="str">
        <f t="shared" si="19"/>
        <v/>
      </c>
      <c r="I263" s="27"/>
      <c r="J263" s="30" t="str">
        <f t="shared" si="18"/>
        <v/>
      </c>
      <c r="L263" s="31"/>
      <c r="M263" s="25"/>
      <c r="O263" s="31"/>
      <c r="P263" s="32" t="str">
        <f>IFERROR(VLOOKUP(C263,SERVIDORES.!$A$1:$K$10105,10,0),"")</f>
        <v/>
      </c>
      <c r="Q263" s="32" t="str">
        <f>IFERROR(VLOOKUP(C263,SERVIDORES.!$A$1:$K$10105,11,0),"")</f>
        <v/>
      </c>
      <c r="S263" s="22" t="str">
        <f t="shared" si="17"/>
        <v/>
      </c>
    </row>
    <row r="264" spans="2:19" x14ac:dyDescent="0.25">
      <c r="B264" s="7" t="str">
        <f t="shared" si="16"/>
        <v/>
      </c>
      <c r="E264" s="26" t="str">
        <f>IFERROR(VLOOKUP(C264,SERVIDORES.!A:K,3,0),"")</f>
        <v/>
      </c>
      <c r="H264" s="29" t="str">
        <f t="shared" si="19"/>
        <v/>
      </c>
      <c r="I264" s="27"/>
      <c r="J264" s="30" t="str">
        <f t="shared" si="18"/>
        <v/>
      </c>
      <c r="L264" s="31"/>
      <c r="M264" s="25"/>
      <c r="O264" s="31"/>
      <c r="P264" s="32" t="str">
        <f>IFERROR(VLOOKUP(C264,SERVIDORES.!$A$1:$K$10105,10,0),"")</f>
        <v/>
      </c>
      <c r="Q264" s="32" t="str">
        <f>IFERROR(VLOOKUP(C264,SERVIDORES.!$A$1:$K$10105,11,0),"")</f>
        <v/>
      </c>
      <c r="S264" s="22" t="str">
        <f t="shared" si="17"/>
        <v/>
      </c>
    </row>
    <row r="265" spans="2:19" x14ac:dyDescent="0.25">
      <c r="B265" s="7" t="str">
        <f t="shared" si="16"/>
        <v/>
      </c>
      <c r="E265" s="26" t="str">
        <f>IFERROR(VLOOKUP(C265,SERVIDORES.!A:K,3,0),"")</f>
        <v/>
      </c>
      <c r="H265" s="29" t="str">
        <f t="shared" si="19"/>
        <v/>
      </c>
      <c r="I265" s="27"/>
      <c r="J265" s="30" t="str">
        <f t="shared" si="18"/>
        <v/>
      </c>
      <c r="L265" s="31"/>
      <c r="M265" s="25"/>
      <c r="O265" s="31"/>
      <c r="P265" s="32" t="str">
        <f>IFERROR(VLOOKUP(C265,SERVIDORES.!$A$1:$K$10105,10,0),"")</f>
        <v/>
      </c>
      <c r="Q265" s="32" t="str">
        <f>IFERROR(VLOOKUP(C265,SERVIDORES.!$A$1:$K$10105,11,0),"")</f>
        <v/>
      </c>
      <c r="S265" s="22" t="str">
        <f t="shared" si="17"/>
        <v/>
      </c>
    </row>
    <row r="266" spans="2:19" x14ac:dyDescent="0.25">
      <c r="B266" s="7" t="str">
        <f t="shared" ref="B266:B329" si="20">IF($F266="","",$C$7-$F266+1)</f>
        <v/>
      </c>
      <c r="E266" s="26" t="str">
        <f>IFERROR(VLOOKUP(C266,SERVIDORES.!A:K,3,0),"")</f>
        <v/>
      </c>
      <c r="H266" s="29" t="str">
        <f t="shared" si="19"/>
        <v/>
      </c>
      <c r="I266" s="27"/>
      <c r="J266" s="30" t="str">
        <f t="shared" si="18"/>
        <v/>
      </c>
      <c r="L266" s="31"/>
      <c r="M266" s="25"/>
      <c r="O266" s="31"/>
      <c r="P266" s="32" t="str">
        <f>IFERROR(VLOOKUP(C266,SERVIDORES.!$A$1:$K$10105,10,0),"")</f>
        <v/>
      </c>
      <c r="Q266" s="32" t="str">
        <f>IFERROR(VLOOKUP(C266,SERVIDORES.!$A$1:$K$10105,11,0),"")</f>
        <v/>
      </c>
      <c r="S266" s="22" t="str">
        <f t="shared" si="17"/>
        <v/>
      </c>
    </row>
    <row r="267" spans="2:19" x14ac:dyDescent="0.25">
      <c r="B267" s="7" t="str">
        <f t="shared" si="20"/>
        <v/>
      </c>
      <c r="E267" s="26" t="str">
        <f>IFERROR(VLOOKUP(C267,SERVIDORES.!A:K,3,0),"")</f>
        <v/>
      </c>
      <c r="H267" s="29" t="str">
        <f t="shared" si="19"/>
        <v/>
      </c>
      <c r="I267" s="27"/>
      <c r="J267" s="30" t="str">
        <f t="shared" si="18"/>
        <v/>
      </c>
      <c r="L267" s="31"/>
      <c r="M267" s="25"/>
      <c r="O267" s="31"/>
      <c r="P267" s="32" t="str">
        <f>IFERROR(VLOOKUP(C267,SERVIDORES.!$A$1:$K$10105,10,0),"")</f>
        <v/>
      </c>
      <c r="Q267" s="32" t="str">
        <f>IFERROR(VLOOKUP(C267,SERVIDORES.!$A$1:$K$10105,11,0),"")</f>
        <v/>
      </c>
      <c r="S267" s="22" t="str">
        <f t="shared" si="17"/>
        <v/>
      </c>
    </row>
    <row r="268" spans="2:19" x14ac:dyDescent="0.25">
      <c r="B268" s="7" t="str">
        <f t="shared" si="20"/>
        <v/>
      </c>
      <c r="E268" s="26" t="str">
        <f>IFERROR(VLOOKUP(C268,SERVIDORES.!A:K,3,0),"")</f>
        <v/>
      </c>
      <c r="H268" s="29" t="str">
        <f t="shared" si="19"/>
        <v/>
      </c>
      <c r="I268" s="27"/>
      <c r="J268" s="30" t="str">
        <f t="shared" si="18"/>
        <v/>
      </c>
      <c r="L268" s="31"/>
      <c r="M268" s="25"/>
      <c r="O268" s="31"/>
      <c r="P268" s="32" t="str">
        <f>IFERROR(VLOOKUP(C268,SERVIDORES.!$A$1:$K$10105,10,0),"")</f>
        <v/>
      </c>
      <c r="Q268" s="32" t="str">
        <f>IFERROR(VLOOKUP(C268,SERVIDORES.!$A$1:$K$10105,11,0),"")</f>
        <v/>
      </c>
      <c r="S268" s="22" t="str">
        <f t="shared" ref="S268:S331" si="21">IF($C268="","",CONCATENATE($C268,"/",$D268))</f>
        <v/>
      </c>
    </row>
    <row r="269" spans="2:19" x14ac:dyDescent="0.25">
      <c r="B269" s="7" t="str">
        <f t="shared" si="20"/>
        <v/>
      </c>
      <c r="E269" s="26" t="str">
        <f>IFERROR(VLOOKUP(C269,SERVIDORES.!A:K,3,0),"")</f>
        <v/>
      </c>
      <c r="H269" s="29" t="str">
        <f t="shared" si="19"/>
        <v/>
      </c>
      <c r="I269" s="27"/>
      <c r="J269" s="30" t="str">
        <f t="shared" si="18"/>
        <v/>
      </c>
      <c r="L269" s="31"/>
      <c r="M269" s="25"/>
      <c r="O269" s="31"/>
      <c r="P269" s="32" t="str">
        <f>IFERROR(VLOOKUP(C269,SERVIDORES.!$A$1:$K$10105,10,0),"")</f>
        <v/>
      </c>
      <c r="Q269" s="32" t="str">
        <f>IFERROR(VLOOKUP(C269,SERVIDORES.!$A$1:$K$10105,11,0),"")</f>
        <v/>
      </c>
      <c r="S269" s="22" t="str">
        <f t="shared" si="21"/>
        <v/>
      </c>
    </row>
    <row r="270" spans="2:19" x14ac:dyDescent="0.25">
      <c r="B270" s="7" t="str">
        <f t="shared" si="20"/>
        <v/>
      </c>
      <c r="E270" s="26" t="str">
        <f>IFERROR(VLOOKUP(C270,SERVIDORES.!A:K,3,0),"")</f>
        <v/>
      </c>
      <c r="H270" s="29" t="str">
        <f t="shared" si="19"/>
        <v/>
      </c>
      <c r="I270" s="27"/>
      <c r="J270" s="30" t="str">
        <f t="shared" si="18"/>
        <v/>
      </c>
      <c r="L270" s="31"/>
      <c r="M270" s="25"/>
      <c r="O270" s="31"/>
      <c r="P270" s="32" t="str">
        <f>IFERROR(VLOOKUP(C270,SERVIDORES.!$A$1:$K$10105,10,0),"")</f>
        <v/>
      </c>
      <c r="Q270" s="32" t="str">
        <f>IFERROR(VLOOKUP(C270,SERVIDORES.!$A$1:$K$10105,11,0),"")</f>
        <v/>
      </c>
      <c r="S270" s="22" t="str">
        <f t="shared" si="21"/>
        <v/>
      </c>
    </row>
    <row r="271" spans="2:19" x14ac:dyDescent="0.25">
      <c r="B271" s="7" t="str">
        <f t="shared" si="20"/>
        <v/>
      </c>
      <c r="E271" s="26" t="str">
        <f>IFERROR(VLOOKUP(C271,SERVIDORES.!A:K,3,0),"")</f>
        <v/>
      </c>
      <c r="H271" s="29" t="str">
        <f t="shared" si="19"/>
        <v/>
      </c>
      <c r="I271" s="27"/>
      <c r="J271" s="30" t="str">
        <f t="shared" si="18"/>
        <v/>
      </c>
      <c r="L271" s="31"/>
      <c r="M271" s="25"/>
      <c r="O271" s="31"/>
      <c r="P271" s="32" t="str">
        <f>IFERROR(VLOOKUP(C271,SERVIDORES.!$A$1:$K$10105,10,0),"")</f>
        <v/>
      </c>
      <c r="Q271" s="32" t="str">
        <f>IFERROR(VLOOKUP(C271,SERVIDORES.!$A$1:$K$10105,11,0),"")</f>
        <v/>
      </c>
      <c r="S271" s="22" t="str">
        <f t="shared" si="21"/>
        <v/>
      </c>
    </row>
    <row r="272" spans="2:19" x14ac:dyDescent="0.25">
      <c r="B272" s="7" t="str">
        <f t="shared" si="20"/>
        <v/>
      </c>
      <c r="E272" s="26" t="str">
        <f>IFERROR(VLOOKUP(C272,SERVIDORES.!A:K,3,0),"")</f>
        <v/>
      </c>
      <c r="H272" s="29" t="str">
        <f t="shared" si="19"/>
        <v/>
      </c>
      <c r="I272" s="27"/>
      <c r="J272" s="30" t="str">
        <f t="shared" si="18"/>
        <v/>
      </c>
      <c r="L272" s="31"/>
      <c r="M272" s="25"/>
      <c r="O272" s="31"/>
      <c r="P272" s="32" t="str">
        <f>IFERROR(VLOOKUP(C272,SERVIDORES.!$A$1:$K$10105,10,0),"")</f>
        <v/>
      </c>
      <c r="Q272" s="32" t="str">
        <f>IFERROR(VLOOKUP(C272,SERVIDORES.!$A$1:$K$10105,11,0),"")</f>
        <v/>
      </c>
      <c r="S272" s="22" t="str">
        <f t="shared" si="21"/>
        <v/>
      </c>
    </row>
    <row r="273" spans="2:19" x14ac:dyDescent="0.25">
      <c r="B273" s="7" t="str">
        <f t="shared" si="20"/>
        <v/>
      </c>
      <c r="E273" s="26" t="str">
        <f>IFERROR(VLOOKUP(C273,SERVIDORES.!A:K,3,0),"")</f>
        <v/>
      </c>
      <c r="H273" s="29" t="str">
        <f t="shared" si="19"/>
        <v/>
      </c>
      <c r="I273" s="27"/>
      <c r="J273" s="30" t="str">
        <f t="shared" si="18"/>
        <v/>
      </c>
      <c r="L273" s="31"/>
      <c r="M273" s="25"/>
      <c r="O273" s="31"/>
      <c r="P273" s="32" t="str">
        <f>IFERROR(VLOOKUP(C273,SERVIDORES.!$A$1:$K$10105,10,0),"")</f>
        <v/>
      </c>
      <c r="Q273" s="32" t="str">
        <f>IFERROR(VLOOKUP(C273,SERVIDORES.!$A$1:$K$10105,11,0),"")</f>
        <v/>
      </c>
      <c r="S273" s="22" t="str">
        <f t="shared" si="21"/>
        <v/>
      </c>
    </row>
    <row r="274" spans="2:19" x14ac:dyDescent="0.25">
      <c r="B274" s="7" t="str">
        <f t="shared" si="20"/>
        <v/>
      </c>
      <c r="E274" s="26" t="str">
        <f>IFERROR(VLOOKUP(C274,SERVIDORES.!A:K,3,0),"")</f>
        <v/>
      </c>
      <c r="H274" s="29" t="str">
        <f t="shared" si="19"/>
        <v/>
      </c>
      <c r="I274" s="27"/>
      <c r="J274" s="30" t="str">
        <f t="shared" si="18"/>
        <v/>
      </c>
      <c r="L274" s="31"/>
      <c r="M274" s="25"/>
      <c r="O274" s="31"/>
      <c r="P274" s="32" t="str">
        <f>IFERROR(VLOOKUP(C274,SERVIDORES.!$A$1:$K$10105,10,0),"")</f>
        <v/>
      </c>
      <c r="Q274" s="32" t="str">
        <f>IFERROR(VLOOKUP(C274,SERVIDORES.!$A$1:$K$10105,11,0),"")</f>
        <v/>
      </c>
      <c r="S274" s="22" t="str">
        <f t="shared" si="21"/>
        <v/>
      </c>
    </row>
    <row r="275" spans="2:19" x14ac:dyDescent="0.25">
      <c r="B275" s="7" t="str">
        <f t="shared" si="20"/>
        <v/>
      </c>
      <c r="E275" s="26" t="str">
        <f>IFERROR(VLOOKUP(C275,SERVIDORES.!A:K,3,0),"")</f>
        <v/>
      </c>
      <c r="H275" s="29" t="str">
        <f t="shared" si="19"/>
        <v/>
      </c>
      <c r="I275" s="27"/>
      <c r="J275" s="30" t="str">
        <f t="shared" si="18"/>
        <v/>
      </c>
      <c r="L275" s="31"/>
      <c r="M275" s="25"/>
      <c r="O275" s="31"/>
      <c r="P275" s="32" t="str">
        <f>IFERROR(VLOOKUP(C275,SERVIDORES.!$A$1:$K$10105,10,0),"")</f>
        <v/>
      </c>
      <c r="Q275" s="32" t="str">
        <f>IFERROR(VLOOKUP(C275,SERVIDORES.!$A$1:$K$10105,11,0),"")</f>
        <v/>
      </c>
      <c r="S275" s="22" t="str">
        <f t="shared" si="21"/>
        <v/>
      </c>
    </row>
    <row r="276" spans="2:19" x14ac:dyDescent="0.25">
      <c r="B276" s="7" t="str">
        <f t="shared" si="20"/>
        <v/>
      </c>
      <c r="E276" s="26" t="str">
        <f>IFERROR(VLOOKUP(C276,SERVIDORES.!A:K,3,0),"")</f>
        <v/>
      </c>
      <c r="H276" s="29" t="str">
        <f t="shared" si="19"/>
        <v/>
      </c>
      <c r="I276" s="27"/>
      <c r="J276" s="30" t="str">
        <f t="shared" ref="J276:J339" si="22">IFERROR(IF(F276="","",F276+H276),"-")</f>
        <v/>
      </c>
      <c r="L276" s="31"/>
      <c r="M276" s="25"/>
      <c r="O276" s="31"/>
      <c r="P276" s="32" t="str">
        <f>IFERROR(VLOOKUP(C276,SERVIDORES.!$A$1:$K$10105,10,0),"")</f>
        <v/>
      </c>
      <c r="Q276" s="32" t="str">
        <f>IFERROR(VLOOKUP(C276,SERVIDORES.!$A$1:$K$10105,11,0),"")</f>
        <v/>
      </c>
      <c r="S276" s="22" t="str">
        <f t="shared" si="21"/>
        <v/>
      </c>
    </row>
    <row r="277" spans="2:19" x14ac:dyDescent="0.25">
      <c r="B277" s="7" t="str">
        <f t="shared" si="20"/>
        <v/>
      </c>
      <c r="E277" s="26" t="str">
        <f>IFERROR(VLOOKUP(C277,SERVIDORES.!A:K,3,0),"")</f>
        <v/>
      </c>
      <c r="H277" s="29" t="str">
        <f t="shared" si="19"/>
        <v/>
      </c>
      <c r="I277" s="27"/>
      <c r="J277" s="30" t="str">
        <f t="shared" si="22"/>
        <v/>
      </c>
      <c r="L277" s="31"/>
      <c r="M277" s="25"/>
      <c r="O277" s="31"/>
      <c r="P277" s="32" t="str">
        <f>IFERROR(VLOOKUP(C277,SERVIDORES.!$A$1:$K$10105,10,0),"")</f>
        <v/>
      </c>
      <c r="Q277" s="32" t="str">
        <f>IFERROR(VLOOKUP(C277,SERVIDORES.!$A$1:$K$10105,11,0),"")</f>
        <v/>
      </c>
      <c r="S277" s="22" t="str">
        <f t="shared" si="21"/>
        <v/>
      </c>
    </row>
    <row r="278" spans="2:19" x14ac:dyDescent="0.25">
      <c r="B278" s="7" t="str">
        <f t="shared" si="20"/>
        <v/>
      </c>
      <c r="E278" s="26" t="str">
        <f>IFERROR(VLOOKUP(C278,SERVIDORES.!A:K,3,0),"")</f>
        <v/>
      </c>
      <c r="H278" s="29" t="str">
        <f t="shared" si="19"/>
        <v/>
      </c>
      <c r="I278" s="27"/>
      <c r="J278" s="30" t="str">
        <f t="shared" si="22"/>
        <v/>
      </c>
      <c r="L278" s="31"/>
      <c r="M278" s="25"/>
      <c r="O278" s="31"/>
      <c r="P278" s="32" t="str">
        <f>IFERROR(VLOOKUP(C278,SERVIDORES.!$A$1:$K$10105,10,0),"")</f>
        <v/>
      </c>
      <c r="Q278" s="32" t="str">
        <f>IFERROR(VLOOKUP(C278,SERVIDORES.!$A$1:$K$10105,11,0),"")</f>
        <v/>
      </c>
      <c r="S278" s="22" t="str">
        <f t="shared" si="21"/>
        <v/>
      </c>
    </row>
    <row r="279" spans="2:19" x14ac:dyDescent="0.25">
      <c r="B279" s="7" t="str">
        <f t="shared" si="20"/>
        <v/>
      </c>
      <c r="E279" s="26" t="str">
        <f>IFERROR(VLOOKUP(C279,SERVIDORES.!A:K,3,0),"")</f>
        <v/>
      </c>
      <c r="H279" s="29" t="str">
        <f t="shared" si="19"/>
        <v/>
      </c>
      <c r="I279" s="27"/>
      <c r="J279" s="30" t="str">
        <f t="shared" si="22"/>
        <v/>
      </c>
      <c r="L279" s="31"/>
      <c r="M279" s="25"/>
      <c r="O279" s="31"/>
      <c r="P279" s="32" t="str">
        <f>IFERROR(VLOOKUP(C279,SERVIDORES.!$A$1:$K$10105,10,0),"")</f>
        <v/>
      </c>
      <c r="Q279" s="32" t="str">
        <f>IFERROR(VLOOKUP(C279,SERVIDORES.!$A$1:$K$10105,11,0),"")</f>
        <v/>
      </c>
      <c r="S279" s="22" t="str">
        <f t="shared" si="21"/>
        <v/>
      </c>
    </row>
    <row r="280" spans="2:19" x14ac:dyDescent="0.25">
      <c r="B280" s="7" t="str">
        <f t="shared" si="20"/>
        <v/>
      </c>
      <c r="E280" s="26" t="str">
        <f>IFERROR(VLOOKUP(C280,SERVIDORES.!A:K,3,0),"")</f>
        <v/>
      </c>
      <c r="H280" s="29" t="str">
        <f t="shared" si="19"/>
        <v/>
      </c>
      <c r="I280" s="27"/>
      <c r="J280" s="30" t="str">
        <f t="shared" si="22"/>
        <v/>
      </c>
      <c r="L280" s="31"/>
      <c r="M280" s="25"/>
      <c r="O280" s="31"/>
      <c r="P280" s="32" t="str">
        <f>IFERROR(VLOOKUP(C280,SERVIDORES.!$A$1:$K$10105,10,0),"")</f>
        <v/>
      </c>
      <c r="Q280" s="32" t="str">
        <f>IFERROR(VLOOKUP(C280,SERVIDORES.!$A$1:$K$10105,11,0),"")</f>
        <v/>
      </c>
      <c r="S280" s="22" t="str">
        <f t="shared" si="21"/>
        <v/>
      </c>
    </row>
    <row r="281" spans="2:19" x14ac:dyDescent="0.25">
      <c r="B281" s="7" t="str">
        <f t="shared" si="20"/>
        <v/>
      </c>
      <c r="E281" s="26" t="str">
        <f>IFERROR(VLOOKUP(C281,SERVIDORES.!A:K,3,0),"")</f>
        <v/>
      </c>
      <c r="H281" s="29" t="str">
        <f t="shared" si="19"/>
        <v/>
      </c>
      <c r="I281" s="27"/>
      <c r="J281" s="30" t="str">
        <f t="shared" si="22"/>
        <v/>
      </c>
      <c r="L281" s="31"/>
      <c r="M281" s="25"/>
      <c r="O281" s="31"/>
      <c r="P281" s="32" t="str">
        <f>IFERROR(VLOOKUP(C281,SERVIDORES.!$A$1:$K$10105,10,0),"")</f>
        <v/>
      </c>
      <c r="Q281" s="32" t="str">
        <f>IFERROR(VLOOKUP(C281,SERVIDORES.!$A$1:$K$10105,11,0),"")</f>
        <v/>
      </c>
      <c r="S281" s="22" t="str">
        <f t="shared" si="21"/>
        <v/>
      </c>
    </row>
    <row r="282" spans="2:19" x14ac:dyDescent="0.25">
      <c r="B282" s="7" t="str">
        <f t="shared" si="20"/>
        <v/>
      </c>
      <c r="E282" s="26" t="str">
        <f>IFERROR(VLOOKUP(C282,SERVIDORES.!A:K,3,0),"")</f>
        <v/>
      </c>
      <c r="H282" s="29" t="str">
        <f t="shared" si="19"/>
        <v/>
      </c>
      <c r="I282" s="27"/>
      <c r="J282" s="30" t="str">
        <f t="shared" si="22"/>
        <v/>
      </c>
      <c r="L282" s="31"/>
      <c r="M282" s="25"/>
      <c r="O282" s="31"/>
      <c r="P282" s="32" t="str">
        <f>IFERROR(VLOOKUP(C282,SERVIDORES.!$A$1:$K$10105,10,0),"")</f>
        <v/>
      </c>
      <c r="Q282" s="32" t="str">
        <f>IFERROR(VLOOKUP(C282,SERVIDORES.!$A$1:$K$10105,11,0),"")</f>
        <v/>
      </c>
      <c r="S282" s="22" t="str">
        <f t="shared" si="21"/>
        <v/>
      </c>
    </row>
    <row r="283" spans="2:19" x14ac:dyDescent="0.25">
      <c r="B283" s="7" t="str">
        <f t="shared" si="20"/>
        <v/>
      </c>
      <c r="E283" s="26" t="str">
        <f>IFERROR(VLOOKUP(C283,SERVIDORES.!A:K,3,0),"")</f>
        <v/>
      </c>
      <c r="H283" s="29" t="str">
        <f t="shared" si="19"/>
        <v/>
      </c>
      <c r="I283" s="27"/>
      <c r="J283" s="30" t="str">
        <f t="shared" si="22"/>
        <v/>
      </c>
      <c r="L283" s="31"/>
      <c r="M283" s="25"/>
      <c r="O283" s="31"/>
      <c r="P283" s="32" t="str">
        <f>IFERROR(VLOOKUP(C283,SERVIDORES.!$A$1:$K$10105,10,0),"")</f>
        <v/>
      </c>
      <c r="Q283" s="32" t="str">
        <f>IFERROR(VLOOKUP(C283,SERVIDORES.!$A$1:$K$10105,11,0),"")</f>
        <v/>
      </c>
      <c r="S283" s="22" t="str">
        <f t="shared" si="21"/>
        <v/>
      </c>
    </row>
    <row r="284" spans="2:19" x14ac:dyDescent="0.25">
      <c r="B284" s="7" t="str">
        <f t="shared" si="20"/>
        <v/>
      </c>
      <c r="E284" s="26" t="str">
        <f>IFERROR(VLOOKUP(C284,SERVIDORES.!A:K,3,0),"")</f>
        <v/>
      </c>
      <c r="H284" s="29" t="str">
        <f t="shared" si="19"/>
        <v/>
      </c>
      <c r="I284" s="27"/>
      <c r="J284" s="30" t="str">
        <f t="shared" si="22"/>
        <v/>
      </c>
      <c r="L284" s="31"/>
      <c r="M284" s="25"/>
      <c r="O284" s="31"/>
      <c r="P284" s="32" t="str">
        <f>IFERROR(VLOOKUP(C284,SERVIDORES.!$A$1:$K$10105,10,0),"")</f>
        <v/>
      </c>
      <c r="Q284" s="32" t="str">
        <f>IFERROR(VLOOKUP(C284,SERVIDORES.!$A$1:$K$10105,11,0),"")</f>
        <v/>
      </c>
      <c r="S284" s="22" t="str">
        <f t="shared" si="21"/>
        <v/>
      </c>
    </row>
    <row r="285" spans="2:19" x14ac:dyDescent="0.25">
      <c r="B285" s="7" t="str">
        <f t="shared" si="20"/>
        <v/>
      </c>
      <c r="E285" s="26" t="str">
        <f>IFERROR(VLOOKUP(C285,SERVIDORES.!A:K,3,0),"")</f>
        <v/>
      </c>
      <c r="H285" s="29" t="str">
        <f t="shared" si="19"/>
        <v/>
      </c>
      <c r="I285" s="27"/>
      <c r="J285" s="30" t="str">
        <f t="shared" si="22"/>
        <v/>
      </c>
      <c r="L285" s="31"/>
      <c r="M285" s="25"/>
      <c r="O285" s="31"/>
      <c r="P285" s="32" t="str">
        <f>IFERROR(VLOOKUP(C285,SERVIDORES.!$A$1:$K$10105,10,0),"")</f>
        <v/>
      </c>
      <c r="Q285" s="32" t="str">
        <f>IFERROR(VLOOKUP(C285,SERVIDORES.!$A$1:$K$10105,11,0),"")</f>
        <v/>
      </c>
      <c r="S285" s="22" t="str">
        <f t="shared" si="21"/>
        <v/>
      </c>
    </row>
    <row r="286" spans="2:19" x14ac:dyDescent="0.25">
      <c r="B286" s="7" t="str">
        <f t="shared" si="20"/>
        <v/>
      </c>
      <c r="E286" s="26" t="str">
        <f>IFERROR(VLOOKUP(C286,SERVIDORES.!A:K,3,0),"")</f>
        <v/>
      </c>
      <c r="H286" s="29" t="str">
        <f t="shared" si="19"/>
        <v/>
      </c>
      <c r="I286" s="27"/>
      <c r="J286" s="30" t="str">
        <f t="shared" si="22"/>
        <v/>
      </c>
      <c r="L286" s="31"/>
      <c r="M286" s="25"/>
      <c r="O286" s="31"/>
      <c r="P286" s="32" t="str">
        <f>IFERROR(VLOOKUP(C286,SERVIDORES.!$A$1:$K$10105,10,0),"")</f>
        <v/>
      </c>
      <c r="Q286" s="32" t="str">
        <f>IFERROR(VLOOKUP(C286,SERVIDORES.!$A$1:$K$10105,11,0),"")</f>
        <v/>
      </c>
      <c r="S286" s="22" t="str">
        <f t="shared" si="21"/>
        <v/>
      </c>
    </row>
    <row r="287" spans="2:19" x14ac:dyDescent="0.25">
      <c r="B287" s="7" t="str">
        <f t="shared" si="20"/>
        <v/>
      </c>
      <c r="E287" s="26" t="str">
        <f>IFERROR(VLOOKUP(C287,SERVIDORES.!A:K,3,0),"")</f>
        <v/>
      </c>
      <c r="H287" s="29" t="str">
        <f t="shared" si="19"/>
        <v/>
      </c>
      <c r="I287" s="27"/>
      <c r="J287" s="30" t="str">
        <f t="shared" si="22"/>
        <v/>
      </c>
      <c r="L287" s="31"/>
      <c r="M287" s="25"/>
      <c r="O287" s="31"/>
      <c r="P287" s="32" t="str">
        <f>IFERROR(VLOOKUP(C287,SERVIDORES.!$A$1:$K$10105,10,0),"")</f>
        <v/>
      </c>
      <c r="Q287" s="32" t="str">
        <f>IFERROR(VLOOKUP(C287,SERVIDORES.!$A$1:$K$10105,11,0),"")</f>
        <v/>
      </c>
      <c r="S287" s="22" t="str">
        <f t="shared" si="21"/>
        <v/>
      </c>
    </row>
    <row r="288" spans="2:19" x14ac:dyDescent="0.25">
      <c r="B288" s="7" t="str">
        <f t="shared" si="20"/>
        <v/>
      </c>
      <c r="E288" s="26" t="str">
        <f>IFERROR(VLOOKUP(C288,SERVIDORES.!A:K,3,0),"")</f>
        <v/>
      </c>
      <c r="H288" s="29" t="str">
        <f t="shared" si="19"/>
        <v/>
      </c>
      <c r="I288" s="27"/>
      <c r="J288" s="30" t="str">
        <f t="shared" si="22"/>
        <v/>
      </c>
      <c r="L288" s="31"/>
      <c r="M288" s="25"/>
      <c r="O288" s="31"/>
      <c r="P288" s="32" t="str">
        <f>IFERROR(VLOOKUP(C288,SERVIDORES.!$A$1:$K$10105,10,0),"")</f>
        <v/>
      </c>
      <c r="Q288" s="32" t="str">
        <f>IFERROR(VLOOKUP(C288,SERVIDORES.!$A$1:$K$10105,11,0),"")</f>
        <v/>
      </c>
      <c r="S288" s="22" t="str">
        <f t="shared" si="21"/>
        <v/>
      </c>
    </row>
    <row r="289" spans="2:19" x14ac:dyDescent="0.25">
      <c r="B289" s="7" t="str">
        <f t="shared" si="20"/>
        <v/>
      </c>
      <c r="E289" s="26" t="str">
        <f>IFERROR(VLOOKUP(C289,SERVIDORES.!A:K,3,0),"")</f>
        <v/>
      </c>
      <c r="H289" s="29" t="str">
        <f t="shared" si="19"/>
        <v/>
      </c>
      <c r="I289" s="27"/>
      <c r="J289" s="30" t="str">
        <f t="shared" si="22"/>
        <v/>
      </c>
      <c r="L289" s="31"/>
      <c r="M289" s="25"/>
      <c r="O289" s="31"/>
      <c r="P289" s="32" t="str">
        <f>IFERROR(VLOOKUP(C289,SERVIDORES.!$A$1:$K$10105,10,0),"")</f>
        <v/>
      </c>
      <c r="Q289" s="32" t="str">
        <f>IFERROR(VLOOKUP(C289,SERVIDORES.!$A$1:$K$10105,11,0),"")</f>
        <v/>
      </c>
      <c r="S289" s="22" t="str">
        <f t="shared" si="21"/>
        <v/>
      </c>
    </row>
    <row r="290" spans="2:19" x14ac:dyDescent="0.25">
      <c r="B290" s="7" t="str">
        <f t="shared" si="20"/>
        <v/>
      </c>
      <c r="E290" s="26" t="str">
        <f>IFERROR(VLOOKUP(C290,SERVIDORES.!A:K,3,0),"")</f>
        <v/>
      </c>
      <c r="H290" s="29" t="str">
        <f t="shared" si="19"/>
        <v/>
      </c>
      <c r="I290" s="27"/>
      <c r="J290" s="30" t="str">
        <f t="shared" si="22"/>
        <v/>
      </c>
      <c r="L290" s="31"/>
      <c r="M290" s="25"/>
      <c r="O290" s="31"/>
      <c r="P290" s="32" t="str">
        <f>IFERROR(VLOOKUP(C290,SERVIDORES.!$A$1:$K$10105,10,0),"")</f>
        <v/>
      </c>
      <c r="Q290" s="32" t="str">
        <f>IFERROR(VLOOKUP(C290,SERVIDORES.!$A$1:$K$10105,11,0),"")</f>
        <v/>
      </c>
      <c r="S290" s="22" t="str">
        <f t="shared" si="21"/>
        <v/>
      </c>
    </row>
    <row r="291" spans="2:19" x14ac:dyDescent="0.25">
      <c r="B291" s="7" t="str">
        <f t="shared" si="20"/>
        <v/>
      </c>
      <c r="E291" s="26" t="str">
        <f>IFERROR(VLOOKUP(C291,SERVIDORES.!A:K,3,0),"")</f>
        <v/>
      </c>
      <c r="H291" s="29" t="str">
        <f t="shared" si="19"/>
        <v/>
      </c>
      <c r="I291" s="27"/>
      <c r="J291" s="30" t="str">
        <f t="shared" si="22"/>
        <v/>
      </c>
      <c r="L291" s="31"/>
      <c r="M291" s="25"/>
      <c r="O291" s="31"/>
      <c r="P291" s="32" t="str">
        <f>IFERROR(VLOOKUP(C291,SERVIDORES.!$A$1:$K$10105,10,0),"")</f>
        <v/>
      </c>
      <c r="Q291" s="32" t="str">
        <f>IFERROR(VLOOKUP(C291,SERVIDORES.!$A$1:$K$10105,11,0),"")</f>
        <v/>
      </c>
      <c r="S291" s="22" t="str">
        <f t="shared" si="21"/>
        <v/>
      </c>
    </row>
    <row r="292" spans="2:19" x14ac:dyDescent="0.25">
      <c r="B292" s="7" t="str">
        <f t="shared" si="20"/>
        <v/>
      </c>
      <c r="E292" s="26" t="str">
        <f>IFERROR(VLOOKUP(C292,SERVIDORES.!A:K,3,0),"")</f>
        <v/>
      </c>
      <c r="H292" s="29" t="str">
        <f t="shared" si="19"/>
        <v/>
      </c>
      <c r="I292" s="27"/>
      <c r="J292" s="30" t="str">
        <f t="shared" si="22"/>
        <v/>
      </c>
      <c r="L292" s="31"/>
      <c r="M292" s="25"/>
      <c r="O292" s="31"/>
      <c r="P292" s="32" t="str">
        <f>IFERROR(VLOOKUP(C292,SERVIDORES.!$A$1:$K$10105,10,0),"")</f>
        <v/>
      </c>
      <c r="Q292" s="32" t="str">
        <f>IFERROR(VLOOKUP(C292,SERVIDORES.!$A$1:$K$10105,11,0),"")</f>
        <v/>
      </c>
      <c r="S292" s="22" t="str">
        <f t="shared" si="21"/>
        <v/>
      </c>
    </row>
    <row r="293" spans="2:19" x14ac:dyDescent="0.25">
      <c r="B293" s="7" t="str">
        <f t="shared" si="20"/>
        <v/>
      </c>
      <c r="E293" s="26" t="str">
        <f>IFERROR(VLOOKUP(C293,SERVIDORES.!A:K,3,0),"")</f>
        <v/>
      </c>
      <c r="H293" s="29" t="str">
        <f t="shared" si="19"/>
        <v/>
      </c>
      <c r="I293" s="27"/>
      <c r="J293" s="30" t="str">
        <f t="shared" si="22"/>
        <v/>
      </c>
      <c r="L293" s="31"/>
      <c r="M293" s="25"/>
      <c r="O293" s="31"/>
      <c r="P293" s="32" t="str">
        <f>IFERROR(VLOOKUP(C293,SERVIDORES.!$A$1:$K$10105,10,0),"")</f>
        <v/>
      </c>
      <c r="Q293" s="32" t="str">
        <f>IFERROR(VLOOKUP(C293,SERVIDORES.!$A$1:$K$10105,11,0),"")</f>
        <v/>
      </c>
      <c r="S293" s="22" t="str">
        <f t="shared" si="21"/>
        <v/>
      </c>
    </row>
    <row r="294" spans="2:19" x14ac:dyDescent="0.25">
      <c r="B294" s="7" t="str">
        <f t="shared" si="20"/>
        <v/>
      </c>
      <c r="E294" s="26" t="str">
        <f>IFERROR(VLOOKUP(C294,SERVIDORES.!A:K,3,0),"")</f>
        <v/>
      </c>
      <c r="H294" s="29" t="str">
        <f t="shared" si="19"/>
        <v/>
      </c>
      <c r="I294" s="27"/>
      <c r="J294" s="30" t="str">
        <f t="shared" si="22"/>
        <v/>
      </c>
      <c r="L294" s="31"/>
      <c r="M294" s="25"/>
      <c r="O294" s="31"/>
      <c r="P294" s="32" t="str">
        <f>IFERROR(VLOOKUP(C294,SERVIDORES.!$A$1:$K$10105,10,0),"")</f>
        <v/>
      </c>
      <c r="Q294" s="32" t="str">
        <f>IFERROR(VLOOKUP(C294,SERVIDORES.!$A$1:$K$10105,11,0),"")</f>
        <v/>
      </c>
      <c r="S294" s="22" t="str">
        <f t="shared" si="21"/>
        <v/>
      </c>
    </row>
    <row r="295" spans="2:19" x14ac:dyDescent="0.25">
      <c r="B295" s="7" t="str">
        <f t="shared" si="20"/>
        <v/>
      </c>
      <c r="E295" s="26" t="str">
        <f>IFERROR(VLOOKUP(C295,SERVIDORES.!A:K,3,0),"")</f>
        <v/>
      </c>
      <c r="H295" s="29" t="str">
        <f t="shared" si="19"/>
        <v/>
      </c>
      <c r="I295" s="27"/>
      <c r="J295" s="30" t="str">
        <f t="shared" si="22"/>
        <v/>
      </c>
      <c r="L295" s="31"/>
      <c r="M295" s="25"/>
      <c r="O295" s="31"/>
      <c r="P295" s="32" t="str">
        <f>IFERROR(VLOOKUP(C295,SERVIDORES.!$A$1:$K$10105,10,0),"")</f>
        <v/>
      </c>
      <c r="Q295" s="32" t="str">
        <f>IFERROR(VLOOKUP(C295,SERVIDORES.!$A$1:$K$10105,11,0),"")</f>
        <v/>
      </c>
      <c r="S295" s="22" t="str">
        <f t="shared" si="21"/>
        <v/>
      </c>
    </row>
    <row r="296" spans="2:19" x14ac:dyDescent="0.25">
      <c r="B296" s="7" t="str">
        <f t="shared" si="20"/>
        <v/>
      </c>
      <c r="E296" s="26" t="str">
        <f>IFERROR(VLOOKUP(C296,SERVIDORES.!A:K,3,0),"")</f>
        <v/>
      </c>
      <c r="H296" s="29" t="str">
        <f t="shared" si="19"/>
        <v/>
      </c>
      <c r="I296" s="27"/>
      <c r="J296" s="30" t="str">
        <f t="shared" si="22"/>
        <v/>
      </c>
      <c r="L296" s="31"/>
      <c r="M296" s="25"/>
      <c r="O296" s="31"/>
      <c r="P296" s="32" t="str">
        <f>IFERROR(VLOOKUP(C296,SERVIDORES.!$A$1:$K$10105,10,0),"")</f>
        <v/>
      </c>
      <c r="Q296" s="32" t="str">
        <f>IFERROR(VLOOKUP(C296,SERVIDORES.!$A$1:$K$10105,11,0),"")</f>
        <v/>
      </c>
      <c r="S296" s="22" t="str">
        <f t="shared" si="21"/>
        <v/>
      </c>
    </row>
    <row r="297" spans="2:19" x14ac:dyDescent="0.25">
      <c r="B297" s="7" t="str">
        <f t="shared" si="20"/>
        <v/>
      </c>
      <c r="E297" s="26" t="str">
        <f>IFERROR(VLOOKUP(C297,SERVIDORES.!A:K,3,0),"")</f>
        <v/>
      </c>
      <c r="H297" s="29" t="str">
        <f t="shared" si="19"/>
        <v/>
      </c>
      <c r="I297" s="27"/>
      <c r="J297" s="30" t="str">
        <f t="shared" si="22"/>
        <v/>
      </c>
      <c r="L297" s="31"/>
      <c r="M297" s="25"/>
      <c r="O297" s="31"/>
      <c r="P297" s="32" t="str">
        <f>IFERROR(VLOOKUP(C297,SERVIDORES.!$A$1:$K$10105,10,0),"")</f>
        <v/>
      </c>
      <c r="Q297" s="32" t="str">
        <f>IFERROR(VLOOKUP(C297,SERVIDORES.!$A$1:$K$10105,11,0),"")</f>
        <v/>
      </c>
      <c r="S297" s="22" t="str">
        <f t="shared" si="21"/>
        <v/>
      </c>
    </row>
    <row r="298" spans="2:19" x14ac:dyDescent="0.25">
      <c r="B298" s="7" t="str">
        <f t="shared" si="20"/>
        <v/>
      </c>
      <c r="E298" s="26" t="str">
        <f>IFERROR(VLOOKUP(C298,SERVIDORES.!A:K,3,0),"")</f>
        <v/>
      </c>
      <c r="H298" s="29" t="str">
        <f t="shared" si="19"/>
        <v/>
      </c>
      <c r="I298" s="27"/>
      <c r="J298" s="30" t="str">
        <f t="shared" si="22"/>
        <v/>
      </c>
      <c r="L298" s="31"/>
      <c r="M298" s="25"/>
      <c r="O298" s="31"/>
      <c r="P298" s="32" t="str">
        <f>IFERROR(VLOOKUP(C298,SERVIDORES.!$A$1:$K$10105,10,0),"")</f>
        <v/>
      </c>
      <c r="Q298" s="32" t="str">
        <f>IFERROR(VLOOKUP(C298,SERVIDORES.!$A$1:$K$10105,11,0),"")</f>
        <v/>
      </c>
      <c r="S298" s="22" t="str">
        <f t="shared" si="21"/>
        <v/>
      </c>
    </row>
    <row r="299" spans="2:19" x14ac:dyDescent="0.25">
      <c r="B299" s="7" t="str">
        <f t="shared" si="20"/>
        <v/>
      </c>
      <c r="E299" s="26" t="str">
        <f>IFERROR(VLOOKUP(C299,SERVIDORES.!A:K,3,0),"")</f>
        <v/>
      </c>
      <c r="H299" s="29" t="str">
        <f t="shared" si="19"/>
        <v/>
      </c>
      <c r="I299" s="27"/>
      <c r="J299" s="30" t="str">
        <f t="shared" si="22"/>
        <v/>
      </c>
      <c r="L299" s="31"/>
      <c r="M299" s="25"/>
      <c r="O299" s="31"/>
      <c r="P299" s="32" t="str">
        <f>IFERROR(VLOOKUP(C299,SERVIDORES.!$A$1:$K$10105,10,0),"")</f>
        <v/>
      </c>
      <c r="Q299" s="32" t="str">
        <f>IFERROR(VLOOKUP(C299,SERVIDORES.!$A$1:$K$10105,11,0),"")</f>
        <v/>
      </c>
      <c r="S299" s="22" t="str">
        <f t="shared" si="21"/>
        <v/>
      </c>
    </row>
    <row r="300" spans="2:19" x14ac:dyDescent="0.25">
      <c r="B300" s="7" t="str">
        <f t="shared" si="20"/>
        <v/>
      </c>
      <c r="E300" s="26" t="str">
        <f>IFERROR(VLOOKUP(C300,SERVIDORES.!A:K,3,0),"")</f>
        <v/>
      </c>
      <c r="H300" s="29" t="str">
        <f t="shared" si="19"/>
        <v/>
      </c>
      <c r="I300" s="27"/>
      <c r="J300" s="30" t="str">
        <f t="shared" si="22"/>
        <v/>
      </c>
      <c r="L300" s="31"/>
      <c r="M300" s="25"/>
      <c r="O300" s="31"/>
      <c r="P300" s="32" t="str">
        <f>IFERROR(VLOOKUP(C300,SERVIDORES.!$A$1:$K$10105,10,0),"")</f>
        <v/>
      </c>
      <c r="Q300" s="32" t="str">
        <f>IFERROR(VLOOKUP(C300,SERVIDORES.!$A$1:$K$10105,11,0),"")</f>
        <v/>
      </c>
      <c r="S300" s="22" t="str">
        <f t="shared" si="21"/>
        <v/>
      </c>
    </row>
    <row r="301" spans="2:19" x14ac:dyDescent="0.25">
      <c r="B301" s="7" t="str">
        <f t="shared" si="20"/>
        <v/>
      </c>
      <c r="E301" s="26" t="str">
        <f>IFERROR(VLOOKUP(C301,SERVIDORES.!A:K,3,0),"")</f>
        <v/>
      </c>
      <c r="H301" s="29" t="str">
        <f t="shared" si="19"/>
        <v/>
      </c>
      <c r="I301" s="27"/>
      <c r="J301" s="30" t="str">
        <f t="shared" si="22"/>
        <v/>
      </c>
      <c r="L301" s="31"/>
      <c r="M301" s="25"/>
      <c r="O301" s="31"/>
      <c r="P301" s="32" t="str">
        <f>IFERROR(VLOOKUP(C301,SERVIDORES.!$A$1:$K$10105,10,0),"")</f>
        <v/>
      </c>
      <c r="Q301" s="32" t="str">
        <f>IFERROR(VLOOKUP(C301,SERVIDORES.!$A$1:$K$10105,11,0),"")</f>
        <v/>
      </c>
      <c r="S301" s="22" t="str">
        <f t="shared" si="21"/>
        <v/>
      </c>
    </row>
    <row r="302" spans="2:19" x14ac:dyDescent="0.25">
      <c r="B302" s="7" t="str">
        <f t="shared" si="20"/>
        <v/>
      </c>
      <c r="E302" s="26" t="str">
        <f>IFERROR(VLOOKUP(C302,SERVIDORES.!A:K,3,0),"")</f>
        <v/>
      </c>
      <c r="H302" s="29" t="str">
        <f t="shared" si="19"/>
        <v/>
      </c>
      <c r="I302" s="27"/>
      <c r="J302" s="30" t="str">
        <f t="shared" si="22"/>
        <v/>
      </c>
      <c r="L302" s="31"/>
      <c r="M302" s="25"/>
      <c r="O302" s="31"/>
      <c r="P302" s="32" t="str">
        <f>IFERROR(VLOOKUP(C302,SERVIDORES.!$A$1:$K$10105,10,0),"")</f>
        <v/>
      </c>
      <c r="Q302" s="32" t="str">
        <f>IFERROR(VLOOKUP(C302,SERVIDORES.!$A$1:$K$10105,11,0),"")</f>
        <v/>
      </c>
      <c r="S302" s="22" t="str">
        <f t="shared" si="21"/>
        <v/>
      </c>
    </row>
    <row r="303" spans="2:19" x14ac:dyDescent="0.25">
      <c r="B303" s="7" t="str">
        <f t="shared" si="20"/>
        <v/>
      </c>
      <c r="E303" s="26" t="str">
        <f>IFERROR(VLOOKUP(C303,SERVIDORES.!A:K,3,0),"")</f>
        <v/>
      </c>
      <c r="H303" s="29" t="str">
        <f t="shared" si="19"/>
        <v/>
      </c>
      <c r="I303" s="27"/>
      <c r="J303" s="30" t="str">
        <f t="shared" si="22"/>
        <v/>
      </c>
      <c r="L303" s="31"/>
      <c r="M303" s="25"/>
      <c r="O303" s="31"/>
      <c r="P303" s="32" t="str">
        <f>IFERROR(VLOOKUP(C303,SERVIDORES.!$A$1:$K$10105,10,0),"")</f>
        <v/>
      </c>
      <c r="Q303" s="32" t="str">
        <f>IFERROR(VLOOKUP(C303,SERVIDORES.!$A$1:$K$10105,11,0),"")</f>
        <v/>
      </c>
      <c r="S303" s="22" t="str">
        <f t="shared" si="21"/>
        <v/>
      </c>
    </row>
    <row r="304" spans="2:19" x14ac:dyDescent="0.25">
      <c r="B304" s="7" t="str">
        <f t="shared" si="20"/>
        <v/>
      </c>
      <c r="E304" s="26" t="str">
        <f>IFERROR(VLOOKUP(C304,SERVIDORES.!A:K,3,0),"")</f>
        <v/>
      </c>
      <c r="H304" s="29" t="str">
        <f t="shared" si="19"/>
        <v/>
      </c>
      <c r="I304" s="27"/>
      <c r="J304" s="30" t="str">
        <f t="shared" si="22"/>
        <v/>
      </c>
      <c r="L304" s="31"/>
      <c r="M304" s="25"/>
      <c r="O304" s="31"/>
      <c r="P304" s="32" t="str">
        <f>IFERROR(VLOOKUP(C304,SERVIDORES.!$A$1:$K$10105,10,0),"")</f>
        <v/>
      </c>
      <c r="Q304" s="32" t="str">
        <f>IFERROR(VLOOKUP(C304,SERVIDORES.!$A$1:$K$10105,11,0),"")</f>
        <v/>
      </c>
      <c r="S304" s="22" t="str">
        <f t="shared" si="21"/>
        <v/>
      </c>
    </row>
    <row r="305" spans="2:19" x14ac:dyDescent="0.25">
      <c r="B305" s="7" t="str">
        <f t="shared" si="20"/>
        <v/>
      </c>
      <c r="E305" s="26" t="str">
        <f>IFERROR(VLOOKUP(C305,SERVIDORES.!A:K,3,0),"")</f>
        <v/>
      </c>
      <c r="H305" s="29" t="str">
        <f t="shared" si="19"/>
        <v/>
      </c>
      <c r="I305" s="27"/>
      <c r="J305" s="30" t="str">
        <f t="shared" si="22"/>
        <v/>
      </c>
      <c r="L305" s="31"/>
      <c r="M305" s="25"/>
      <c r="O305" s="31"/>
      <c r="P305" s="32" t="str">
        <f>IFERROR(VLOOKUP(C305,SERVIDORES.!$A$1:$K$10105,10,0),"")</f>
        <v/>
      </c>
      <c r="Q305" s="32" t="str">
        <f>IFERROR(VLOOKUP(C305,SERVIDORES.!$A$1:$K$10105,11,0),"")</f>
        <v/>
      </c>
      <c r="S305" s="22" t="str">
        <f t="shared" si="21"/>
        <v/>
      </c>
    </row>
    <row r="306" spans="2:19" x14ac:dyDescent="0.25">
      <c r="B306" s="7" t="str">
        <f t="shared" si="20"/>
        <v/>
      </c>
      <c r="E306" s="26" t="str">
        <f>IFERROR(VLOOKUP(C306,SERVIDORES.!A:K,3,0),"")</f>
        <v/>
      </c>
      <c r="H306" s="29" t="str">
        <f t="shared" si="19"/>
        <v/>
      </c>
      <c r="I306" s="27"/>
      <c r="J306" s="30" t="str">
        <f t="shared" si="22"/>
        <v/>
      </c>
      <c r="L306" s="31"/>
      <c r="M306" s="25"/>
      <c r="O306" s="31"/>
      <c r="P306" s="32" t="str">
        <f>IFERROR(VLOOKUP(C306,SERVIDORES.!$A$1:$K$10105,10,0),"")</f>
        <v/>
      </c>
      <c r="Q306" s="32" t="str">
        <f>IFERROR(VLOOKUP(C306,SERVIDORES.!$A$1:$K$10105,11,0),"")</f>
        <v/>
      </c>
      <c r="S306" s="22" t="str">
        <f t="shared" si="21"/>
        <v/>
      </c>
    </row>
    <row r="307" spans="2:19" x14ac:dyDescent="0.25">
      <c r="B307" s="7" t="str">
        <f t="shared" si="20"/>
        <v/>
      </c>
      <c r="E307" s="26" t="str">
        <f>IFERROR(VLOOKUP(C307,SERVIDORES.!A:K,3,0),"")</f>
        <v/>
      </c>
      <c r="H307" s="29" t="str">
        <f t="shared" si="19"/>
        <v/>
      </c>
      <c r="I307" s="27"/>
      <c r="J307" s="30" t="str">
        <f t="shared" si="22"/>
        <v/>
      </c>
      <c r="L307" s="31"/>
      <c r="M307" s="25"/>
      <c r="O307" s="31"/>
      <c r="P307" s="32" t="str">
        <f>IFERROR(VLOOKUP(C307,SERVIDORES.!$A$1:$K$10105,10,0),"")</f>
        <v/>
      </c>
      <c r="Q307" s="32" t="str">
        <f>IFERROR(VLOOKUP(C307,SERVIDORES.!$A$1:$K$10105,11,0),"")</f>
        <v/>
      </c>
      <c r="S307" s="22" t="str">
        <f t="shared" si="21"/>
        <v/>
      </c>
    </row>
    <row r="308" spans="2:19" x14ac:dyDescent="0.25">
      <c r="B308" s="7" t="str">
        <f t="shared" si="20"/>
        <v/>
      </c>
      <c r="E308" s="26" t="str">
        <f>IFERROR(VLOOKUP(C308,SERVIDORES.!A:K,3,0),"")</f>
        <v/>
      </c>
      <c r="H308" s="29" t="str">
        <f t="shared" si="19"/>
        <v/>
      </c>
      <c r="I308" s="27"/>
      <c r="J308" s="30" t="str">
        <f t="shared" si="22"/>
        <v/>
      </c>
      <c r="L308" s="31"/>
      <c r="M308" s="25"/>
      <c r="O308" s="31"/>
      <c r="P308" s="32" t="str">
        <f>IFERROR(VLOOKUP(C308,SERVIDORES.!$A$1:$K$10105,10,0),"")</f>
        <v/>
      </c>
      <c r="Q308" s="32" t="str">
        <f>IFERROR(VLOOKUP(C308,SERVIDORES.!$A$1:$K$10105,11,0),"")</f>
        <v/>
      </c>
      <c r="S308" s="22" t="str">
        <f t="shared" si="21"/>
        <v/>
      </c>
    </row>
    <row r="309" spans="2:19" x14ac:dyDescent="0.25">
      <c r="B309" s="7" t="str">
        <f t="shared" si="20"/>
        <v/>
      </c>
      <c r="E309" s="26" t="str">
        <f>IFERROR(VLOOKUP(C309,SERVIDORES.!A:K,3,0),"")</f>
        <v/>
      </c>
      <c r="H309" s="29" t="str">
        <f t="shared" si="19"/>
        <v/>
      </c>
      <c r="I309" s="27"/>
      <c r="J309" s="30" t="str">
        <f t="shared" si="22"/>
        <v/>
      </c>
      <c r="L309" s="31"/>
      <c r="M309" s="25"/>
      <c r="O309" s="31"/>
      <c r="P309" s="32" t="str">
        <f>IFERROR(VLOOKUP(C309,SERVIDORES.!$A$1:$K$10105,10,0),"")</f>
        <v/>
      </c>
      <c r="Q309" s="32" t="str">
        <f>IFERROR(VLOOKUP(C309,SERVIDORES.!$A$1:$K$10105,11,0),"")</f>
        <v/>
      </c>
      <c r="S309" s="22" t="str">
        <f t="shared" si="21"/>
        <v/>
      </c>
    </row>
    <row r="310" spans="2:19" x14ac:dyDescent="0.25">
      <c r="B310" s="7" t="str">
        <f t="shared" si="20"/>
        <v/>
      </c>
      <c r="E310" s="26" t="str">
        <f>IFERROR(VLOOKUP(C310,SERVIDORES.!A:K,3,0),"")</f>
        <v/>
      </c>
      <c r="H310" s="29" t="str">
        <f t="shared" ref="H310:H373" si="23">IF(G310="","",IF(F310="","",IF(AND(P310&lt;36,I310&lt;&gt;"HS"),G310-F310+1,IF(I310="INTEGRAL",G310-F310+1,IF(I310="FÉRIAS",G310-F310+1,"-")))))</f>
        <v/>
      </c>
      <c r="I310" s="27"/>
      <c r="J310" s="30" t="str">
        <f t="shared" si="22"/>
        <v/>
      </c>
      <c r="L310" s="31"/>
      <c r="M310" s="25"/>
      <c r="O310" s="31"/>
      <c r="P310" s="32" t="str">
        <f>IFERROR(VLOOKUP(C310,SERVIDORES.!$A$1:$K$10105,10,0),"")</f>
        <v/>
      </c>
      <c r="Q310" s="32" t="str">
        <f>IFERROR(VLOOKUP(C310,SERVIDORES.!$A$1:$K$10105,11,0),"")</f>
        <v/>
      </c>
      <c r="S310" s="22" t="str">
        <f t="shared" si="21"/>
        <v/>
      </c>
    </row>
    <row r="311" spans="2:19" x14ac:dyDescent="0.25">
      <c r="B311" s="7" t="str">
        <f t="shared" si="20"/>
        <v/>
      </c>
      <c r="E311" s="26" t="str">
        <f>IFERROR(VLOOKUP(C311,SERVIDORES.!A:K,3,0),"")</f>
        <v/>
      </c>
      <c r="H311" s="29" t="str">
        <f t="shared" si="23"/>
        <v/>
      </c>
      <c r="I311" s="27"/>
      <c r="J311" s="30" t="str">
        <f t="shared" si="22"/>
        <v/>
      </c>
      <c r="L311" s="31"/>
      <c r="M311" s="25"/>
      <c r="O311" s="31"/>
      <c r="P311" s="32" t="str">
        <f>IFERROR(VLOOKUP(C311,SERVIDORES.!$A$1:$K$10105,10,0),"")</f>
        <v/>
      </c>
      <c r="Q311" s="32" t="str">
        <f>IFERROR(VLOOKUP(C311,SERVIDORES.!$A$1:$K$10105,11,0),"")</f>
        <v/>
      </c>
      <c r="S311" s="22" t="str">
        <f t="shared" si="21"/>
        <v/>
      </c>
    </row>
    <row r="312" spans="2:19" x14ac:dyDescent="0.25">
      <c r="B312" s="7" t="str">
        <f t="shared" si="20"/>
        <v/>
      </c>
      <c r="E312" s="26" t="str">
        <f>IFERROR(VLOOKUP(C312,SERVIDORES.!A:K,3,0),"")</f>
        <v/>
      </c>
      <c r="H312" s="29" t="str">
        <f t="shared" si="23"/>
        <v/>
      </c>
      <c r="I312" s="27"/>
      <c r="J312" s="30" t="str">
        <f t="shared" si="22"/>
        <v/>
      </c>
      <c r="L312" s="31"/>
      <c r="M312" s="25"/>
      <c r="O312" s="31"/>
      <c r="P312" s="32" t="str">
        <f>IFERROR(VLOOKUP(C312,SERVIDORES.!$A$1:$K$10105,10,0),"")</f>
        <v/>
      </c>
      <c r="Q312" s="32" t="str">
        <f>IFERROR(VLOOKUP(C312,SERVIDORES.!$A$1:$K$10105,11,0),"")</f>
        <v/>
      </c>
      <c r="S312" s="22" t="str">
        <f t="shared" si="21"/>
        <v/>
      </c>
    </row>
    <row r="313" spans="2:19" x14ac:dyDescent="0.25">
      <c r="B313" s="7" t="str">
        <f t="shared" si="20"/>
        <v/>
      </c>
      <c r="E313" s="26" t="str">
        <f>IFERROR(VLOOKUP(C313,SERVIDORES.!A:K,3,0),"")</f>
        <v/>
      </c>
      <c r="H313" s="29" t="str">
        <f t="shared" si="23"/>
        <v/>
      </c>
      <c r="I313" s="27"/>
      <c r="J313" s="30" t="str">
        <f t="shared" si="22"/>
        <v/>
      </c>
      <c r="L313" s="31"/>
      <c r="M313" s="25"/>
      <c r="O313" s="31"/>
      <c r="P313" s="32" t="str">
        <f>IFERROR(VLOOKUP(C313,SERVIDORES.!$A$1:$K$10105,10,0),"")</f>
        <v/>
      </c>
      <c r="Q313" s="32" t="str">
        <f>IFERROR(VLOOKUP(C313,SERVIDORES.!$A$1:$K$10105,11,0),"")</f>
        <v/>
      </c>
      <c r="S313" s="22" t="str">
        <f t="shared" si="21"/>
        <v/>
      </c>
    </row>
    <row r="314" spans="2:19" x14ac:dyDescent="0.25">
      <c r="B314" s="7" t="str">
        <f t="shared" si="20"/>
        <v/>
      </c>
      <c r="E314" s="26" t="str">
        <f>IFERROR(VLOOKUP(C314,SERVIDORES.!A:K,3,0),"")</f>
        <v/>
      </c>
      <c r="H314" s="29" t="str">
        <f t="shared" si="23"/>
        <v/>
      </c>
      <c r="I314" s="27"/>
      <c r="J314" s="30" t="str">
        <f t="shared" si="22"/>
        <v/>
      </c>
      <c r="L314" s="31"/>
      <c r="M314" s="25"/>
      <c r="O314" s="31"/>
      <c r="P314" s="32" t="str">
        <f>IFERROR(VLOOKUP(C314,SERVIDORES.!$A$1:$K$10105,10,0),"")</f>
        <v/>
      </c>
      <c r="Q314" s="32" t="str">
        <f>IFERROR(VLOOKUP(C314,SERVIDORES.!$A$1:$K$10105,11,0),"")</f>
        <v/>
      </c>
      <c r="S314" s="22" t="str">
        <f t="shared" si="21"/>
        <v/>
      </c>
    </row>
    <row r="315" spans="2:19" x14ac:dyDescent="0.25">
      <c r="B315" s="7" t="str">
        <f t="shared" si="20"/>
        <v/>
      </c>
      <c r="E315" s="26" t="str">
        <f>IFERROR(VLOOKUP(C315,SERVIDORES.!A:K,3,0),"")</f>
        <v/>
      </c>
      <c r="H315" s="29" t="str">
        <f t="shared" si="23"/>
        <v/>
      </c>
      <c r="I315" s="27"/>
      <c r="J315" s="30" t="str">
        <f t="shared" si="22"/>
        <v/>
      </c>
      <c r="L315" s="31"/>
      <c r="M315" s="25"/>
      <c r="O315" s="31"/>
      <c r="P315" s="32" t="str">
        <f>IFERROR(VLOOKUP(C315,SERVIDORES.!$A$1:$K$10105,10,0),"")</f>
        <v/>
      </c>
      <c r="Q315" s="32" t="str">
        <f>IFERROR(VLOOKUP(C315,SERVIDORES.!$A$1:$K$10105,11,0),"")</f>
        <v/>
      </c>
      <c r="S315" s="22" t="str">
        <f t="shared" si="21"/>
        <v/>
      </c>
    </row>
    <row r="316" spans="2:19" x14ac:dyDescent="0.25">
      <c r="B316" s="7" t="str">
        <f t="shared" si="20"/>
        <v/>
      </c>
      <c r="E316" s="26" t="str">
        <f>IFERROR(VLOOKUP(C316,SERVIDORES.!A:K,3,0),"")</f>
        <v/>
      </c>
      <c r="H316" s="29" t="str">
        <f t="shared" si="23"/>
        <v/>
      </c>
      <c r="I316" s="27"/>
      <c r="J316" s="30" t="str">
        <f t="shared" si="22"/>
        <v/>
      </c>
      <c r="L316" s="31"/>
      <c r="M316" s="25"/>
      <c r="O316" s="31"/>
      <c r="P316" s="32" t="str">
        <f>IFERROR(VLOOKUP(C316,SERVIDORES.!$A$1:$K$10105,10,0),"")</f>
        <v/>
      </c>
      <c r="Q316" s="32" t="str">
        <f>IFERROR(VLOOKUP(C316,SERVIDORES.!$A$1:$K$10105,11,0),"")</f>
        <v/>
      </c>
      <c r="S316" s="22" t="str">
        <f t="shared" si="21"/>
        <v/>
      </c>
    </row>
    <row r="317" spans="2:19" x14ac:dyDescent="0.25">
      <c r="B317" s="7" t="str">
        <f t="shared" si="20"/>
        <v/>
      </c>
      <c r="E317" s="26" t="str">
        <f>IFERROR(VLOOKUP(C317,SERVIDORES.!A:K,3,0),"")</f>
        <v/>
      </c>
      <c r="H317" s="29" t="str">
        <f t="shared" si="23"/>
        <v/>
      </c>
      <c r="I317" s="27"/>
      <c r="J317" s="30" t="str">
        <f t="shared" si="22"/>
        <v/>
      </c>
      <c r="L317" s="31"/>
      <c r="M317" s="25"/>
      <c r="O317" s="31"/>
      <c r="P317" s="32" t="str">
        <f>IFERROR(VLOOKUP(C317,SERVIDORES.!$A$1:$K$10105,10,0),"")</f>
        <v/>
      </c>
      <c r="Q317" s="32" t="str">
        <f>IFERROR(VLOOKUP(C317,SERVIDORES.!$A$1:$K$10105,11,0),"")</f>
        <v/>
      </c>
      <c r="S317" s="22" t="str">
        <f t="shared" si="21"/>
        <v/>
      </c>
    </row>
    <row r="318" spans="2:19" x14ac:dyDescent="0.25">
      <c r="B318" s="7" t="str">
        <f t="shared" si="20"/>
        <v/>
      </c>
      <c r="E318" s="26" t="str">
        <f>IFERROR(VLOOKUP(C318,SERVIDORES.!A:K,3,0),"")</f>
        <v/>
      </c>
      <c r="H318" s="29" t="str">
        <f t="shared" si="23"/>
        <v/>
      </c>
      <c r="I318" s="27"/>
      <c r="J318" s="30" t="str">
        <f t="shared" si="22"/>
        <v/>
      </c>
      <c r="L318" s="31"/>
      <c r="M318" s="25"/>
      <c r="O318" s="31"/>
      <c r="P318" s="32" t="str">
        <f>IFERROR(VLOOKUP(C318,SERVIDORES.!$A$1:$K$10105,10,0),"")</f>
        <v/>
      </c>
      <c r="Q318" s="32" t="str">
        <f>IFERROR(VLOOKUP(C318,SERVIDORES.!$A$1:$K$10105,11,0),"")</f>
        <v/>
      </c>
      <c r="S318" s="22" t="str">
        <f t="shared" si="21"/>
        <v/>
      </c>
    </row>
    <row r="319" spans="2:19" x14ac:dyDescent="0.25">
      <c r="B319" s="7" t="str">
        <f t="shared" si="20"/>
        <v/>
      </c>
      <c r="E319" s="26" t="str">
        <f>IFERROR(VLOOKUP(C319,SERVIDORES.!A:K,3,0),"")</f>
        <v/>
      </c>
      <c r="H319" s="29" t="str">
        <f t="shared" si="23"/>
        <v/>
      </c>
      <c r="I319" s="27"/>
      <c r="J319" s="30" t="str">
        <f t="shared" si="22"/>
        <v/>
      </c>
      <c r="L319" s="31"/>
      <c r="M319" s="25"/>
      <c r="O319" s="31"/>
      <c r="P319" s="32" t="str">
        <f>IFERROR(VLOOKUP(C319,SERVIDORES.!$A$1:$K$10105,10,0),"")</f>
        <v/>
      </c>
      <c r="Q319" s="32" t="str">
        <f>IFERROR(VLOOKUP(C319,SERVIDORES.!$A$1:$K$10105,11,0),"")</f>
        <v/>
      </c>
      <c r="S319" s="22" t="str">
        <f t="shared" si="21"/>
        <v/>
      </c>
    </row>
    <row r="320" spans="2:19" x14ac:dyDescent="0.25">
      <c r="B320" s="7" t="str">
        <f t="shared" si="20"/>
        <v/>
      </c>
      <c r="E320" s="26" t="str">
        <f>IFERROR(VLOOKUP(C320,SERVIDORES.!A:K,3,0),"")</f>
        <v/>
      </c>
      <c r="H320" s="29" t="str">
        <f t="shared" si="23"/>
        <v/>
      </c>
      <c r="I320" s="27"/>
      <c r="J320" s="30" t="str">
        <f t="shared" si="22"/>
        <v/>
      </c>
      <c r="L320" s="31"/>
      <c r="M320" s="25"/>
      <c r="O320" s="31"/>
      <c r="P320" s="32" t="str">
        <f>IFERROR(VLOOKUP(C320,SERVIDORES.!$A$1:$K$10105,10,0),"")</f>
        <v/>
      </c>
      <c r="Q320" s="32" t="str">
        <f>IFERROR(VLOOKUP(C320,SERVIDORES.!$A$1:$K$10105,11,0),"")</f>
        <v/>
      </c>
      <c r="S320" s="22" t="str">
        <f t="shared" si="21"/>
        <v/>
      </c>
    </row>
    <row r="321" spans="2:19" x14ac:dyDescent="0.25">
      <c r="B321" s="7" t="str">
        <f t="shared" si="20"/>
        <v/>
      </c>
      <c r="E321" s="26" t="str">
        <f>IFERROR(VLOOKUP(C321,SERVIDORES.!A:K,3,0),"")</f>
        <v/>
      </c>
      <c r="H321" s="29" t="str">
        <f t="shared" si="23"/>
        <v/>
      </c>
      <c r="I321" s="27"/>
      <c r="J321" s="30" t="str">
        <f t="shared" si="22"/>
        <v/>
      </c>
      <c r="L321" s="31"/>
      <c r="M321" s="25"/>
      <c r="O321" s="31"/>
      <c r="P321" s="32" t="str">
        <f>IFERROR(VLOOKUP(C321,SERVIDORES.!$A$1:$K$10105,10,0),"")</f>
        <v/>
      </c>
      <c r="Q321" s="32" t="str">
        <f>IFERROR(VLOOKUP(C321,SERVIDORES.!$A$1:$K$10105,11,0),"")</f>
        <v/>
      </c>
      <c r="S321" s="22" t="str">
        <f t="shared" si="21"/>
        <v/>
      </c>
    </row>
    <row r="322" spans="2:19" x14ac:dyDescent="0.25">
      <c r="B322" s="7" t="str">
        <f t="shared" si="20"/>
        <v/>
      </c>
      <c r="E322" s="26" t="str">
        <f>IFERROR(VLOOKUP(C322,SERVIDORES.!A:K,3,0),"")</f>
        <v/>
      </c>
      <c r="H322" s="29" t="str">
        <f t="shared" si="23"/>
        <v/>
      </c>
      <c r="I322" s="27"/>
      <c r="J322" s="30" t="str">
        <f t="shared" si="22"/>
        <v/>
      </c>
      <c r="L322" s="31"/>
      <c r="M322" s="25"/>
      <c r="O322" s="31"/>
      <c r="P322" s="32" t="str">
        <f>IFERROR(VLOOKUP(C322,SERVIDORES.!$A$1:$K$10105,10,0),"")</f>
        <v/>
      </c>
      <c r="Q322" s="32" t="str">
        <f>IFERROR(VLOOKUP(C322,SERVIDORES.!$A$1:$K$10105,11,0),"")</f>
        <v/>
      </c>
      <c r="S322" s="22" t="str">
        <f t="shared" si="21"/>
        <v/>
      </c>
    </row>
    <row r="323" spans="2:19" x14ac:dyDescent="0.25">
      <c r="B323" s="7" t="str">
        <f t="shared" si="20"/>
        <v/>
      </c>
      <c r="E323" s="26" t="str">
        <f>IFERROR(VLOOKUP(C323,SERVIDORES.!A:K,3,0),"")</f>
        <v/>
      </c>
      <c r="H323" s="29" t="str">
        <f t="shared" si="23"/>
        <v/>
      </c>
      <c r="I323" s="27"/>
      <c r="J323" s="30" t="str">
        <f t="shared" si="22"/>
        <v/>
      </c>
      <c r="L323" s="31"/>
      <c r="M323" s="25"/>
      <c r="O323" s="31"/>
      <c r="P323" s="32" t="str">
        <f>IFERROR(VLOOKUP(C323,SERVIDORES.!$A$1:$K$10105,10,0),"")</f>
        <v/>
      </c>
      <c r="Q323" s="32" t="str">
        <f>IFERROR(VLOOKUP(C323,SERVIDORES.!$A$1:$K$10105,11,0),"")</f>
        <v/>
      </c>
      <c r="S323" s="22" t="str">
        <f t="shared" si="21"/>
        <v/>
      </c>
    </row>
    <row r="324" spans="2:19" x14ac:dyDescent="0.25">
      <c r="B324" s="7" t="str">
        <f t="shared" si="20"/>
        <v/>
      </c>
      <c r="E324" s="26" t="str">
        <f>IFERROR(VLOOKUP(C324,SERVIDORES.!A:K,3,0),"")</f>
        <v/>
      </c>
      <c r="H324" s="29" t="str">
        <f t="shared" si="23"/>
        <v/>
      </c>
      <c r="I324" s="27"/>
      <c r="J324" s="30" t="str">
        <f t="shared" si="22"/>
        <v/>
      </c>
      <c r="L324" s="31"/>
      <c r="M324" s="25"/>
      <c r="O324" s="31"/>
      <c r="P324" s="32" t="str">
        <f>IFERROR(VLOOKUP(C324,SERVIDORES.!$A$1:$K$10105,10,0),"")</f>
        <v/>
      </c>
      <c r="Q324" s="32" t="str">
        <f>IFERROR(VLOOKUP(C324,SERVIDORES.!$A$1:$K$10105,11,0),"")</f>
        <v/>
      </c>
      <c r="S324" s="22" t="str">
        <f t="shared" si="21"/>
        <v/>
      </c>
    </row>
    <row r="325" spans="2:19" x14ac:dyDescent="0.25">
      <c r="B325" s="7" t="str">
        <f t="shared" si="20"/>
        <v/>
      </c>
      <c r="E325" s="26" t="str">
        <f>IFERROR(VLOOKUP(C325,SERVIDORES.!A:K,3,0),"")</f>
        <v/>
      </c>
      <c r="H325" s="29" t="str">
        <f t="shared" si="23"/>
        <v/>
      </c>
      <c r="I325" s="27"/>
      <c r="J325" s="30" t="str">
        <f t="shared" si="22"/>
        <v/>
      </c>
      <c r="L325" s="31"/>
      <c r="M325" s="25"/>
      <c r="O325" s="31"/>
      <c r="P325" s="32" t="str">
        <f>IFERROR(VLOOKUP(C325,SERVIDORES.!$A$1:$K$10105,10,0),"")</f>
        <v/>
      </c>
      <c r="Q325" s="32" t="str">
        <f>IFERROR(VLOOKUP(C325,SERVIDORES.!$A$1:$K$10105,11,0),"")</f>
        <v/>
      </c>
      <c r="S325" s="22" t="str">
        <f t="shared" si="21"/>
        <v/>
      </c>
    </row>
    <row r="326" spans="2:19" x14ac:dyDescent="0.25">
      <c r="B326" s="7" t="str">
        <f t="shared" si="20"/>
        <v/>
      </c>
      <c r="E326" s="26" t="str">
        <f>IFERROR(VLOOKUP(C326,SERVIDORES.!A:K,3,0),"")</f>
        <v/>
      </c>
      <c r="H326" s="29" t="str">
        <f t="shared" si="23"/>
        <v/>
      </c>
      <c r="I326" s="27"/>
      <c r="J326" s="30" t="str">
        <f t="shared" si="22"/>
        <v/>
      </c>
      <c r="L326" s="31"/>
      <c r="M326" s="25"/>
      <c r="O326" s="31"/>
      <c r="P326" s="32" t="str">
        <f>IFERROR(VLOOKUP(C326,SERVIDORES.!$A$1:$K$10105,10,0),"")</f>
        <v/>
      </c>
      <c r="Q326" s="32" t="str">
        <f>IFERROR(VLOOKUP(C326,SERVIDORES.!$A$1:$K$10105,11,0),"")</f>
        <v/>
      </c>
      <c r="S326" s="22" t="str">
        <f t="shared" si="21"/>
        <v/>
      </c>
    </row>
    <row r="327" spans="2:19" x14ac:dyDescent="0.25">
      <c r="B327" s="7" t="str">
        <f t="shared" si="20"/>
        <v/>
      </c>
      <c r="E327" s="26" t="str">
        <f>IFERROR(VLOOKUP(C327,SERVIDORES.!A:K,3,0),"")</f>
        <v/>
      </c>
      <c r="H327" s="29" t="str">
        <f t="shared" si="23"/>
        <v/>
      </c>
      <c r="I327" s="27"/>
      <c r="J327" s="30" t="str">
        <f t="shared" si="22"/>
        <v/>
      </c>
      <c r="L327" s="31"/>
      <c r="M327" s="25"/>
      <c r="O327" s="31"/>
      <c r="P327" s="32" t="str">
        <f>IFERROR(VLOOKUP(C327,SERVIDORES.!$A$1:$K$10105,10,0),"")</f>
        <v/>
      </c>
      <c r="Q327" s="32" t="str">
        <f>IFERROR(VLOOKUP(C327,SERVIDORES.!$A$1:$K$10105,11,0),"")</f>
        <v/>
      </c>
      <c r="S327" s="22" t="str">
        <f t="shared" si="21"/>
        <v/>
      </c>
    </row>
    <row r="328" spans="2:19" x14ac:dyDescent="0.25">
      <c r="B328" s="7" t="str">
        <f t="shared" si="20"/>
        <v/>
      </c>
      <c r="E328" s="26" t="str">
        <f>IFERROR(VLOOKUP(C328,SERVIDORES.!A:K,3,0),"")</f>
        <v/>
      </c>
      <c r="H328" s="29" t="str">
        <f t="shared" si="23"/>
        <v/>
      </c>
      <c r="I328" s="27"/>
      <c r="J328" s="30" t="str">
        <f t="shared" si="22"/>
        <v/>
      </c>
      <c r="L328" s="31"/>
      <c r="M328" s="25"/>
      <c r="O328" s="31"/>
      <c r="P328" s="32" t="str">
        <f>IFERROR(VLOOKUP(C328,SERVIDORES.!$A$1:$K$10105,10,0),"")</f>
        <v/>
      </c>
      <c r="Q328" s="32" t="str">
        <f>IFERROR(VLOOKUP(C328,SERVIDORES.!$A$1:$K$10105,11,0),"")</f>
        <v/>
      </c>
      <c r="S328" s="22" t="str">
        <f t="shared" si="21"/>
        <v/>
      </c>
    </row>
    <row r="329" spans="2:19" x14ac:dyDescent="0.25">
      <c r="B329" s="7" t="str">
        <f t="shared" si="20"/>
        <v/>
      </c>
      <c r="E329" s="26" t="str">
        <f>IFERROR(VLOOKUP(C329,SERVIDORES.!A:K,3,0),"")</f>
        <v/>
      </c>
      <c r="H329" s="29" t="str">
        <f t="shared" si="23"/>
        <v/>
      </c>
      <c r="I329" s="27"/>
      <c r="J329" s="30" t="str">
        <f t="shared" si="22"/>
        <v/>
      </c>
      <c r="L329" s="31"/>
      <c r="M329" s="25"/>
      <c r="O329" s="31"/>
      <c r="P329" s="32" t="str">
        <f>IFERROR(VLOOKUP(C329,SERVIDORES.!$A$1:$K$10105,10,0),"")</f>
        <v/>
      </c>
      <c r="Q329" s="32" t="str">
        <f>IFERROR(VLOOKUP(C329,SERVIDORES.!$A$1:$K$10105,11,0),"")</f>
        <v/>
      </c>
      <c r="S329" s="22" t="str">
        <f t="shared" si="21"/>
        <v/>
      </c>
    </row>
    <row r="330" spans="2:19" x14ac:dyDescent="0.25">
      <c r="B330" s="7" t="str">
        <f t="shared" ref="B330:B393" si="24">IF($F330="","",$C$7-$F330+1)</f>
        <v/>
      </c>
      <c r="E330" s="26" t="str">
        <f>IFERROR(VLOOKUP(C330,SERVIDORES.!A:K,3,0),"")</f>
        <v/>
      </c>
      <c r="H330" s="29" t="str">
        <f t="shared" si="23"/>
        <v/>
      </c>
      <c r="I330" s="27"/>
      <c r="J330" s="30" t="str">
        <f t="shared" si="22"/>
        <v/>
      </c>
      <c r="L330" s="31"/>
      <c r="M330" s="25"/>
      <c r="O330" s="31"/>
      <c r="P330" s="32" t="str">
        <f>IFERROR(VLOOKUP(C330,SERVIDORES.!$A$1:$K$10105,10,0),"")</f>
        <v/>
      </c>
      <c r="Q330" s="32" t="str">
        <f>IFERROR(VLOOKUP(C330,SERVIDORES.!$A$1:$K$10105,11,0),"")</f>
        <v/>
      </c>
      <c r="S330" s="22" t="str">
        <f t="shared" si="21"/>
        <v/>
      </c>
    </row>
    <row r="331" spans="2:19" x14ac:dyDescent="0.25">
      <c r="B331" s="7" t="str">
        <f t="shared" si="24"/>
        <v/>
      </c>
      <c r="E331" s="26" t="str">
        <f>IFERROR(VLOOKUP(C331,SERVIDORES.!A:K,3,0),"")</f>
        <v/>
      </c>
      <c r="H331" s="29" t="str">
        <f t="shared" si="23"/>
        <v/>
      </c>
      <c r="I331" s="27"/>
      <c r="J331" s="30" t="str">
        <f t="shared" si="22"/>
        <v/>
      </c>
      <c r="L331" s="31"/>
      <c r="M331" s="25"/>
      <c r="O331" s="31"/>
      <c r="P331" s="32" t="str">
        <f>IFERROR(VLOOKUP(C331,SERVIDORES.!$A$1:$K$10105,10,0),"")</f>
        <v/>
      </c>
      <c r="Q331" s="32" t="str">
        <f>IFERROR(VLOOKUP(C331,SERVIDORES.!$A$1:$K$10105,11,0),"")</f>
        <v/>
      </c>
      <c r="S331" s="22" t="str">
        <f t="shared" si="21"/>
        <v/>
      </c>
    </row>
    <row r="332" spans="2:19" x14ac:dyDescent="0.25">
      <c r="B332" s="7" t="str">
        <f t="shared" si="24"/>
        <v/>
      </c>
      <c r="E332" s="26" t="str">
        <f>IFERROR(VLOOKUP(C332,SERVIDORES.!A:K,3,0),"")</f>
        <v/>
      </c>
      <c r="H332" s="29" t="str">
        <f t="shared" si="23"/>
        <v/>
      </c>
      <c r="I332" s="27"/>
      <c r="J332" s="30" t="str">
        <f t="shared" si="22"/>
        <v/>
      </c>
      <c r="L332" s="31"/>
      <c r="M332" s="25"/>
      <c r="O332" s="31"/>
      <c r="P332" s="32" t="str">
        <f>IFERROR(VLOOKUP(C332,SERVIDORES.!$A$1:$K$10105,10,0),"")</f>
        <v/>
      </c>
      <c r="Q332" s="32" t="str">
        <f>IFERROR(VLOOKUP(C332,SERVIDORES.!$A$1:$K$10105,11,0),"")</f>
        <v/>
      </c>
      <c r="S332" s="22" t="str">
        <f t="shared" ref="S332:S395" si="25">IF($C332="","",CONCATENATE($C332,"/",$D332))</f>
        <v/>
      </c>
    </row>
    <row r="333" spans="2:19" x14ac:dyDescent="0.25">
      <c r="B333" s="7" t="str">
        <f t="shared" si="24"/>
        <v/>
      </c>
      <c r="E333" s="26" t="str">
        <f>IFERROR(VLOOKUP(C333,SERVIDORES.!A:K,3,0),"")</f>
        <v/>
      </c>
      <c r="H333" s="29" t="str">
        <f t="shared" si="23"/>
        <v/>
      </c>
      <c r="I333" s="27"/>
      <c r="J333" s="30" t="str">
        <f t="shared" si="22"/>
        <v/>
      </c>
      <c r="L333" s="31"/>
      <c r="M333" s="25"/>
      <c r="O333" s="31"/>
      <c r="P333" s="32" t="str">
        <f>IFERROR(VLOOKUP(C333,SERVIDORES.!$A$1:$K$10105,10,0),"")</f>
        <v/>
      </c>
      <c r="Q333" s="32" t="str">
        <f>IFERROR(VLOOKUP(C333,SERVIDORES.!$A$1:$K$10105,11,0),"")</f>
        <v/>
      </c>
      <c r="S333" s="22" t="str">
        <f t="shared" si="25"/>
        <v/>
      </c>
    </row>
    <row r="334" spans="2:19" x14ac:dyDescent="0.25">
      <c r="B334" s="7" t="str">
        <f t="shared" si="24"/>
        <v/>
      </c>
      <c r="E334" s="26" t="str">
        <f>IFERROR(VLOOKUP(C334,SERVIDORES.!A:K,3,0),"")</f>
        <v/>
      </c>
      <c r="H334" s="29" t="str">
        <f t="shared" si="23"/>
        <v/>
      </c>
      <c r="I334" s="27"/>
      <c r="J334" s="30" t="str">
        <f t="shared" si="22"/>
        <v/>
      </c>
      <c r="L334" s="31"/>
      <c r="M334" s="25"/>
      <c r="O334" s="31"/>
      <c r="P334" s="32" t="str">
        <f>IFERROR(VLOOKUP(C334,SERVIDORES.!$A$1:$K$10105,10,0),"")</f>
        <v/>
      </c>
      <c r="Q334" s="32" t="str">
        <f>IFERROR(VLOOKUP(C334,SERVIDORES.!$A$1:$K$10105,11,0),"")</f>
        <v/>
      </c>
      <c r="S334" s="22" t="str">
        <f t="shared" si="25"/>
        <v/>
      </c>
    </row>
    <row r="335" spans="2:19" x14ac:dyDescent="0.25">
      <c r="B335" s="7" t="str">
        <f t="shared" si="24"/>
        <v/>
      </c>
      <c r="E335" s="26" t="str">
        <f>IFERROR(VLOOKUP(C335,SERVIDORES.!A:K,3,0),"")</f>
        <v/>
      </c>
      <c r="H335" s="29" t="str">
        <f t="shared" si="23"/>
        <v/>
      </c>
      <c r="I335" s="27"/>
      <c r="J335" s="30" t="str">
        <f t="shared" si="22"/>
        <v/>
      </c>
      <c r="L335" s="31"/>
      <c r="M335" s="25"/>
      <c r="O335" s="31"/>
      <c r="P335" s="32" t="str">
        <f>IFERROR(VLOOKUP(C335,SERVIDORES.!$A$1:$K$10105,10,0),"")</f>
        <v/>
      </c>
      <c r="Q335" s="32" t="str">
        <f>IFERROR(VLOOKUP(C335,SERVIDORES.!$A$1:$K$10105,11,0),"")</f>
        <v/>
      </c>
      <c r="S335" s="22" t="str">
        <f t="shared" si="25"/>
        <v/>
      </c>
    </row>
    <row r="336" spans="2:19" x14ac:dyDescent="0.25">
      <c r="B336" s="7" t="str">
        <f t="shared" si="24"/>
        <v/>
      </c>
      <c r="E336" s="26" t="str">
        <f>IFERROR(VLOOKUP(C336,SERVIDORES.!A:K,3,0),"")</f>
        <v/>
      </c>
      <c r="H336" s="29" t="str">
        <f t="shared" si="23"/>
        <v/>
      </c>
      <c r="I336" s="27"/>
      <c r="J336" s="30" t="str">
        <f t="shared" si="22"/>
        <v/>
      </c>
      <c r="L336" s="31"/>
      <c r="M336" s="25"/>
      <c r="O336" s="31"/>
      <c r="P336" s="32" t="str">
        <f>IFERROR(VLOOKUP(C336,SERVIDORES.!$A$1:$K$10105,10,0),"")</f>
        <v/>
      </c>
      <c r="Q336" s="32" t="str">
        <f>IFERROR(VLOOKUP(C336,SERVIDORES.!$A$1:$K$10105,11,0),"")</f>
        <v/>
      </c>
      <c r="S336" s="22" t="str">
        <f t="shared" si="25"/>
        <v/>
      </c>
    </row>
    <row r="337" spans="2:19" x14ac:dyDescent="0.25">
      <c r="B337" s="7" t="str">
        <f t="shared" si="24"/>
        <v/>
      </c>
      <c r="E337" s="26" t="str">
        <f>IFERROR(VLOOKUP(C337,SERVIDORES.!A:K,3,0),"")</f>
        <v/>
      </c>
      <c r="H337" s="29" t="str">
        <f t="shared" si="23"/>
        <v/>
      </c>
      <c r="I337" s="27"/>
      <c r="J337" s="30" t="str">
        <f t="shared" si="22"/>
        <v/>
      </c>
      <c r="L337" s="31"/>
      <c r="M337" s="25"/>
      <c r="O337" s="31"/>
      <c r="P337" s="32" t="str">
        <f>IFERROR(VLOOKUP(C337,SERVIDORES.!$A$1:$K$10105,10,0),"")</f>
        <v/>
      </c>
      <c r="Q337" s="32" t="str">
        <f>IFERROR(VLOOKUP(C337,SERVIDORES.!$A$1:$K$10105,11,0),"")</f>
        <v/>
      </c>
      <c r="S337" s="22" t="str">
        <f t="shared" si="25"/>
        <v/>
      </c>
    </row>
    <row r="338" spans="2:19" x14ac:dyDescent="0.25">
      <c r="B338" s="7" t="str">
        <f t="shared" si="24"/>
        <v/>
      </c>
      <c r="E338" s="26" t="str">
        <f>IFERROR(VLOOKUP(C338,SERVIDORES.!A:K,3,0),"")</f>
        <v/>
      </c>
      <c r="H338" s="29" t="str">
        <f t="shared" si="23"/>
        <v/>
      </c>
      <c r="I338" s="27"/>
      <c r="J338" s="30" t="str">
        <f t="shared" si="22"/>
        <v/>
      </c>
      <c r="L338" s="31"/>
      <c r="M338" s="25"/>
      <c r="O338" s="31"/>
      <c r="P338" s="32" t="str">
        <f>IFERROR(VLOOKUP(C338,SERVIDORES.!$A$1:$K$10105,10,0),"")</f>
        <v/>
      </c>
      <c r="Q338" s="32" t="str">
        <f>IFERROR(VLOOKUP(C338,SERVIDORES.!$A$1:$K$10105,11,0),"")</f>
        <v/>
      </c>
      <c r="S338" s="22" t="str">
        <f t="shared" si="25"/>
        <v/>
      </c>
    </row>
    <row r="339" spans="2:19" x14ac:dyDescent="0.25">
      <c r="B339" s="7" t="str">
        <f t="shared" si="24"/>
        <v/>
      </c>
      <c r="E339" s="26" t="str">
        <f>IFERROR(VLOOKUP(C339,SERVIDORES.!A:K,3,0),"")</f>
        <v/>
      </c>
      <c r="H339" s="29" t="str">
        <f t="shared" si="23"/>
        <v/>
      </c>
      <c r="I339" s="27"/>
      <c r="J339" s="30" t="str">
        <f t="shared" si="22"/>
        <v/>
      </c>
      <c r="L339" s="31"/>
      <c r="M339" s="25"/>
      <c r="O339" s="31"/>
      <c r="P339" s="32" t="str">
        <f>IFERROR(VLOOKUP(C339,SERVIDORES.!$A$1:$K$10105,10,0),"")</f>
        <v/>
      </c>
      <c r="Q339" s="32" t="str">
        <f>IFERROR(VLOOKUP(C339,SERVIDORES.!$A$1:$K$10105,11,0),"")</f>
        <v/>
      </c>
      <c r="S339" s="22" t="str">
        <f t="shared" si="25"/>
        <v/>
      </c>
    </row>
    <row r="340" spans="2:19" x14ac:dyDescent="0.25">
      <c r="B340" s="7" t="str">
        <f t="shared" si="24"/>
        <v/>
      </c>
      <c r="E340" s="26" t="str">
        <f>IFERROR(VLOOKUP(C340,SERVIDORES.!A:K,3,0),"")</f>
        <v/>
      </c>
      <c r="H340" s="29" t="str">
        <f t="shared" si="23"/>
        <v/>
      </c>
      <c r="I340" s="27"/>
      <c r="J340" s="30" t="str">
        <f t="shared" ref="J340:J401" si="26">IFERROR(IF(F340="","",F340+H340),"-")</f>
        <v/>
      </c>
      <c r="L340" s="31"/>
      <c r="M340" s="25"/>
      <c r="O340" s="31"/>
      <c r="P340" s="32" t="str">
        <f>IFERROR(VLOOKUP(C340,SERVIDORES.!$A$1:$K$10105,10,0),"")</f>
        <v/>
      </c>
      <c r="Q340" s="32" t="str">
        <f>IFERROR(VLOOKUP(C340,SERVIDORES.!$A$1:$K$10105,11,0),"")</f>
        <v/>
      </c>
      <c r="S340" s="22" t="str">
        <f t="shared" si="25"/>
        <v/>
      </c>
    </row>
    <row r="341" spans="2:19" x14ac:dyDescent="0.25">
      <c r="B341" s="7" t="str">
        <f t="shared" si="24"/>
        <v/>
      </c>
      <c r="E341" s="26" t="str">
        <f>IFERROR(VLOOKUP(C341,SERVIDORES.!A:K,3,0),"")</f>
        <v/>
      </c>
      <c r="H341" s="29" t="str">
        <f t="shared" si="23"/>
        <v/>
      </c>
      <c r="I341" s="27"/>
      <c r="J341" s="30" t="str">
        <f t="shared" si="26"/>
        <v/>
      </c>
      <c r="L341" s="31"/>
      <c r="M341" s="25"/>
      <c r="O341" s="31"/>
      <c r="P341" s="32" t="str">
        <f>IFERROR(VLOOKUP(C341,SERVIDORES.!$A$1:$K$10105,10,0),"")</f>
        <v/>
      </c>
      <c r="Q341" s="32" t="str">
        <f>IFERROR(VLOOKUP(C341,SERVIDORES.!$A$1:$K$10105,11,0),"")</f>
        <v/>
      </c>
      <c r="S341" s="22" t="str">
        <f t="shared" si="25"/>
        <v/>
      </c>
    </row>
    <row r="342" spans="2:19" x14ac:dyDescent="0.25">
      <c r="B342" s="7" t="str">
        <f t="shared" si="24"/>
        <v/>
      </c>
      <c r="E342" s="26" t="str">
        <f>IFERROR(VLOOKUP(C342,SERVIDORES.!A:K,3,0),"")</f>
        <v/>
      </c>
      <c r="H342" s="29" t="str">
        <f t="shared" si="23"/>
        <v/>
      </c>
      <c r="I342" s="27"/>
      <c r="J342" s="30" t="str">
        <f t="shared" si="26"/>
        <v/>
      </c>
      <c r="L342" s="31"/>
      <c r="M342" s="25"/>
      <c r="O342" s="31"/>
      <c r="P342" s="32" t="str">
        <f>IFERROR(VLOOKUP(C342,SERVIDORES.!$A$1:$K$10105,10,0),"")</f>
        <v/>
      </c>
      <c r="Q342" s="32" t="str">
        <f>IFERROR(VLOOKUP(C342,SERVIDORES.!$A$1:$K$10105,11,0),"")</f>
        <v/>
      </c>
      <c r="S342" s="22" t="str">
        <f t="shared" si="25"/>
        <v/>
      </c>
    </row>
    <row r="343" spans="2:19" x14ac:dyDescent="0.25">
      <c r="B343" s="7" t="str">
        <f t="shared" si="24"/>
        <v/>
      </c>
      <c r="E343" s="26" t="str">
        <f>IFERROR(VLOOKUP(C343,SERVIDORES.!A:K,3,0),"")</f>
        <v/>
      </c>
      <c r="H343" s="29" t="str">
        <f t="shared" si="23"/>
        <v/>
      </c>
      <c r="I343" s="27"/>
      <c r="J343" s="30" t="str">
        <f t="shared" si="26"/>
        <v/>
      </c>
      <c r="L343" s="31"/>
      <c r="M343" s="25"/>
      <c r="O343" s="31"/>
      <c r="P343" s="32" t="str">
        <f>IFERROR(VLOOKUP(C343,SERVIDORES.!$A$1:$K$10105,10,0),"")</f>
        <v/>
      </c>
      <c r="Q343" s="32" t="str">
        <f>IFERROR(VLOOKUP(C343,SERVIDORES.!$A$1:$K$10105,11,0),"")</f>
        <v/>
      </c>
      <c r="S343" s="22" t="str">
        <f t="shared" si="25"/>
        <v/>
      </c>
    </row>
    <row r="344" spans="2:19" x14ac:dyDescent="0.25">
      <c r="B344" s="7" t="str">
        <f t="shared" si="24"/>
        <v/>
      </c>
      <c r="E344" s="26" t="str">
        <f>IFERROR(VLOOKUP(C344,SERVIDORES.!A:K,3,0),"")</f>
        <v/>
      </c>
      <c r="H344" s="29" t="str">
        <f t="shared" si="23"/>
        <v/>
      </c>
      <c r="I344" s="27"/>
      <c r="J344" s="30" t="str">
        <f t="shared" si="26"/>
        <v/>
      </c>
      <c r="L344" s="31"/>
      <c r="M344" s="25"/>
      <c r="O344" s="31"/>
      <c r="P344" s="32" t="str">
        <f>IFERROR(VLOOKUP(C344,SERVIDORES.!$A$1:$K$10105,10,0),"")</f>
        <v/>
      </c>
      <c r="Q344" s="32" t="str">
        <f>IFERROR(VLOOKUP(C344,SERVIDORES.!$A$1:$K$10105,11,0),"")</f>
        <v/>
      </c>
      <c r="S344" s="22" t="str">
        <f t="shared" si="25"/>
        <v/>
      </c>
    </row>
    <row r="345" spans="2:19" x14ac:dyDescent="0.25">
      <c r="B345" s="7" t="str">
        <f t="shared" si="24"/>
        <v/>
      </c>
      <c r="E345" s="26" t="str">
        <f>IFERROR(VLOOKUP(C345,SERVIDORES.!A:K,3,0),"")</f>
        <v/>
      </c>
      <c r="H345" s="29" t="str">
        <f t="shared" si="23"/>
        <v/>
      </c>
      <c r="I345" s="27"/>
      <c r="J345" s="30" t="str">
        <f t="shared" si="26"/>
        <v/>
      </c>
      <c r="L345" s="31"/>
      <c r="M345" s="25"/>
      <c r="O345" s="31"/>
      <c r="P345" s="32" t="str">
        <f>IFERROR(VLOOKUP(C345,SERVIDORES.!$A$1:$K$10105,10,0),"")</f>
        <v/>
      </c>
      <c r="Q345" s="32" t="str">
        <f>IFERROR(VLOOKUP(C345,SERVIDORES.!$A$1:$K$10105,11,0),"")</f>
        <v/>
      </c>
      <c r="S345" s="22" t="str">
        <f t="shared" si="25"/>
        <v/>
      </c>
    </row>
    <row r="346" spans="2:19" x14ac:dyDescent="0.25">
      <c r="B346" s="7" t="str">
        <f t="shared" si="24"/>
        <v/>
      </c>
      <c r="E346" s="26" t="str">
        <f>IFERROR(VLOOKUP(C346,SERVIDORES.!A:K,3,0),"")</f>
        <v/>
      </c>
      <c r="H346" s="29" t="str">
        <f t="shared" si="23"/>
        <v/>
      </c>
      <c r="I346" s="27"/>
      <c r="J346" s="30" t="str">
        <f t="shared" si="26"/>
        <v/>
      </c>
      <c r="L346" s="31"/>
      <c r="M346" s="25"/>
      <c r="O346" s="31"/>
      <c r="P346" s="32" t="str">
        <f>IFERROR(VLOOKUP(C346,SERVIDORES.!$A$1:$K$10105,10,0),"")</f>
        <v/>
      </c>
      <c r="Q346" s="32" t="str">
        <f>IFERROR(VLOOKUP(C346,SERVIDORES.!$A$1:$K$10105,11,0),"")</f>
        <v/>
      </c>
      <c r="S346" s="22" t="str">
        <f t="shared" si="25"/>
        <v/>
      </c>
    </row>
    <row r="347" spans="2:19" x14ac:dyDescent="0.25">
      <c r="B347" s="7" t="str">
        <f t="shared" si="24"/>
        <v/>
      </c>
      <c r="E347" s="26" t="str">
        <f>IFERROR(VLOOKUP(C347,SERVIDORES.!A:K,3,0),"")</f>
        <v/>
      </c>
      <c r="H347" s="29" t="str">
        <f t="shared" si="23"/>
        <v/>
      </c>
      <c r="I347" s="27"/>
      <c r="J347" s="30" t="str">
        <f t="shared" si="26"/>
        <v/>
      </c>
      <c r="L347" s="31"/>
      <c r="M347" s="25"/>
      <c r="O347" s="31"/>
      <c r="P347" s="32" t="str">
        <f>IFERROR(VLOOKUP(C347,SERVIDORES.!$A$1:$K$10105,10,0),"")</f>
        <v/>
      </c>
      <c r="Q347" s="32" t="str">
        <f>IFERROR(VLOOKUP(C347,SERVIDORES.!$A$1:$K$10105,11,0),"")</f>
        <v/>
      </c>
      <c r="S347" s="22" t="str">
        <f t="shared" si="25"/>
        <v/>
      </c>
    </row>
    <row r="348" spans="2:19" x14ac:dyDescent="0.25">
      <c r="B348" s="7" t="str">
        <f t="shared" si="24"/>
        <v/>
      </c>
      <c r="E348" s="26" t="str">
        <f>IFERROR(VLOOKUP(C348,SERVIDORES.!A:K,3,0),"")</f>
        <v/>
      </c>
      <c r="H348" s="29" t="str">
        <f t="shared" si="23"/>
        <v/>
      </c>
      <c r="I348" s="27"/>
      <c r="J348" s="30" t="str">
        <f t="shared" si="26"/>
        <v/>
      </c>
      <c r="L348" s="31"/>
      <c r="M348" s="25"/>
      <c r="O348" s="31"/>
      <c r="P348" s="32" t="str">
        <f>IFERROR(VLOOKUP(C348,SERVIDORES.!$A$1:$K$10105,10,0),"")</f>
        <v/>
      </c>
      <c r="Q348" s="32" t="str">
        <f>IFERROR(VLOOKUP(C348,SERVIDORES.!$A$1:$K$10105,11,0),"")</f>
        <v/>
      </c>
      <c r="S348" s="22" t="str">
        <f t="shared" si="25"/>
        <v/>
      </c>
    </row>
    <row r="349" spans="2:19" x14ac:dyDescent="0.25">
      <c r="B349" s="7" t="str">
        <f t="shared" si="24"/>
        <v/>
      </c>
      <c r="E349" s="26" t="str">
        <f>IFERROR(VLOOKUP(C349,SERVIDORES.!A:K,3,0),"")</f>
        <v/>
      </c>
      <c r="H349" s="29" t="str">
        <f t="shared" si="23"/>
        <v/>
      </c>
      <c r="I349" s="27"/>
      <c r="J349" s="30" t="str">
        <f t="shared" si="26"/>
        <v/>
      </c>
      <c r="L349" s="31"/>
      <c r="M349" s="25"/>
      <c r="O349" s="31"/>
      <c r="P349" s="32" t="str">
        <f>IFERROR(VLOOKUP(C349,SERVIDORES.!$A$1:$K$10105,10,0),"")</f>
        <v/>
      </c>
      <c r="Q349" s="32" t="str">
        <f>IFERROR(VLOOKUP(C349,SERVIDORES.!$A$1:$K$10105,11,0),"")</f>
        <v/>
      </c>
      <c r="S349" s="22" t="str">
        <f t="shared" si="25"/>
        <v/>
      </c>
    </row>
    <row r="350" spans="2:19" x14ac:dyDescent="0.25">
      <c r="B350" s="7" t="str">
        <f t="shared" si="24"/>
        <v/>
      </c>
      <c r="E350" s="26" t="str">
        <f>IFERROR(VLOOKUP(C350,SERVIDORES.!A:K,3,0),"")</f>
        <v/>
      </c>
      <c r="H350" s="29" t="str">
        <f t="shared" si="23"/>
        <v/>
      </c>
      <c r="I350" s="27"/>
      <c r="J350" s="30" t="str">
        <f t="shared" si="26"/>
        <v/>
      </c>
      <c r="L350" s="31"/>
      <c r="M350" s="25"/>
      <c r="O350" s="31"/>
      <c r="P350" s="32" t="str">
        <f>IFERROR(VLOOKUP(C350,SERVIDORES.!$A$1:$K$10105,10,0),"")</f>
        <v/>
      </c>
      <c r="Q350" s="32" t="str">
        <f>IFERROR(VLOOKUP(C350,SERVIDORES.!$A$1:$K$10105,11,0),"")</f>
        <v/>
      </c>
      <c r="S350" s="22" t="str">
        <f t="shared" si="25"/>
        <v/>
      </c>
    </row>
    <row r="351" spans="2:19" x14ac:dyDescent="0.25">
      <c r="B351" s="7" t="str">
        <f t="shared" si="24"/>
        <v/>
      </c>
      <c r="E351" s="26" t="str">
        <f>IFERROR(VLOOKUP(C351,SERVIDORES.!A:K,3,0),"")</f>
        <v/>
      </c>
      <c r="H351" s="29" t="str">
        <f t="shared" si="23"/>
        <v/>
      </c>
      <c r="I351" s="27"/>
      <c r="J351" s="30" t="str">
        <f t="shared" si="26"/>
        <v/>
      </c>
      <c r="L351" s="31"/>
      <c r="M351" s="25"/>
      <c r="O351" s="31"/>
      <c r="P351" s="32" t="str">
        <f>IFERROR(VLOOKUP(C351,SERVIDORES.!$A$1:$K$10105,10,0),"")</f>
        <v/>
      </c>
      <c r="Q351" s="32" t="str">
        <f>IFERROR(VLOOKUP(C351,SERVIDORES.!$A$1:$K$10105,11,0),"")</f>
        <v/>
      </c>
      <c r="S351" s="22" t="str">
        <f t="shared" si="25"/>
        <v/>
      </c>
    </row>
    <row r="352" spans="2:19" x14ac:dyDescent="0.25">
      <c r="B352" s="7" t="str">
        <f t="shared" si="24"/>
        <v/>
      </c>
      <c r="E352" s="26" t="str">
        <f>IFERROR(VLOOKUP(C352,SERVIDORES.!A:K,3,0),"")</f>
        <v/>
      </c>
      <c r="H352" s="29" t="str">
        <f t="shared" si="23"/>
        <v/>
      </c>
      <c r="I352" s="27"/>
      <c r="J352" s="30" t="str">
        <f t="shared" si="26"/>
        <v/>
      </c>
      <c r="L352" s="31"/>
      <c r="M352" s="25"/>
      <c r="O352" s="31"/>
      <c r="P352" s="32" t="str">
        <f>IFERROR(VLOOKUP(C352,SERVIDORES.!$A$1:$K$10105,10,0),"")</f>
        <v/>
      </c>
      <c r="Q352" s="32" t="str">
        <f>IFERROR(VLOOKUP(C352,SERVIDORES.!$A$1:$K$10105,11,0),"")</f>
        <v/>
      </c>
      <c r="S352" s="22" t="str">
        <f t="shared" si="25"/>
        <v/>
      </c>
    </row>
    <row r="353" spans="2:19" x14ac:dyDescent="0.25">
      <c r="B353" s="7" t="str">
        <f t="shared" si="24"/>
        <v/>
      </c>
      <c r="E353" s="26" t="str">
        <f>IFERROR(VLOOKUP(C353,SERVIDORES.!A:K,3,0),"")</f>
        <v/>
      </c>
      <c r="H353" s="29" t="str">
        <f t="shared" si="23"/>
        <v/>
      </c>
      <c r="I353" s="27"/>
      <c r="J353" s="30" t="str">
        <f t="shared" si="26"/>
        <v/>
      </c>
      <c r="L353" s="31"/>
      <c r="M353" s="25"/>
      <c r="O353" s="31"/>
      <c r="P353" s="32" t="str">
        <f>IFERROR(VLOOKUP(C353,SERVIDORES.!$A$1:$K$10105,10,0),"")</f>
        <v/>
      </c>
      <c r="Q353" s="32" t="str">
        <f>IFERROR(VLOOKUP(C353,SERVIDORES.!$A$1:$K$10105,11,0),"")</f>
        <v/>
      </c>
      <c r="S353" s="22" t="str">
        <f t="shared" si="25"/>
        <v/>
      </c>
    </row>
    <row r="354" spans="2:19" x14ac:dyDescent="0.25">
      <c r="B354" s="7" t="str">
        <f t="shared" si="24"/>
        <v/>
      </c>
      <c r="E354" s="26" t="str">
        <f>IFERROR(VLOOKUP(C354,SERVIDORES.!A:K,3,0),"")</f>
        <v/>
      </c>
      <c r="H354" s="29" t="str">
        <f t="shared" si="23"/>
        <v/>
      </c>
      <c r="I354" s="27"/>
      <c r="J354" s="30" t="str">
        <f t="shared" si="26"/>
        <v/>
      </c>
      <c r="L354" s="31"/>
      <c r="M354" s="25"/>
      <c r="O354" s="31"/>
      <c r="P354" s="32" t="str">
        <f>IFERROR(VLOOKUP(C354,SERVIDORES.!$A$1:$K$10105,10,0),"")</f>
        <v/>
      </c>
      <c r="Q354" s="32" t="str">
        <f>IFERROR(VLOOKUP(C354,SERVIDORES.!$A$1:$K$10105,11,0),"")</f>
        <v/>
      </c>
      <c r="S354" s="22" t="str">
        <f t="shared" si="25"/>
        <v/>
      </c>
    </row>
    <row r="355" spans="2:19" x14ac:dyDescent="0.25">
      <c r="B355" s="7" t="str">
        <f t="shared" si="24"/>
        <v/>
      </c>
      <c r="E355" s="26" t="str">
        <f>IFERROR(VLOOKUP(C355,SERVIDORES.!A:K,3,0),"")</f>
        <v/>
      </c>
      <c r="H355" s="29" t="str">
        <f t="shared" si="23"/>
        <v/>
      </c>
      <c r="I355" s="27"/>
      <c r="J355" s="30" t="str">
        <f t="shared" si="26"/>
        <v/>
      </c>
      <c r="L355" s="31"/>
      <c r="M355" s="25"/>
      <c r="O355" s="31"/>
      <c r="P355" s="32" t="str">
        <f>IFERROR(VLOOKUP(C355,SERVIDORES.!$A$1:$K$10105,10,0),"")</f>
        <v/>
      </c>
      <c r="Q355" s="32" t="str">
        <f>IFERROR(VLOOKUP(C355,SERVIDORES.!$A$1:$K$10105,11,0),"")</f>
        <v/>
      </c>
      <c r="S355" s="22" t="str">
        <f t="shared" si="25"/>
        <v/>
      </c>
    </row>
    <row r="356" spans="2:19" x14ac:dyDescent="0.25">
      <c r="B356" s="7" t="str">
        <f t="shared" si="24"/>
        <v/>
      </c>
      <c r="E356" s="26" t="str">
        <f>IFERROR(VLOOKUP(C356,SERVIDORES.!A:K,3,0),"")</f>
        <v/>
      </c>
      <c r="H356" s="29" t="str">
        <f t="shared" si="23"/>
        <v/>
      </c>
      <c r="I356" s="27"/>
      <c r="J356" s="30" t="str">
        <f t="shared" si="26"/>
        <v/>
      </c>
      <c r="L356" s="31"/>
      <c r="M356" s="25"/>
      <c r="O356" s="31"/>
      <c r="P356" s="32" t="str">
        <f>IFERROR(VLOOKUP(C356,SERVIDORES.!$A$1:$K$10105,10,0),"")</f>
        <v/>
      </c>
      <c r="Q356" s="32" t="str">
        <f>IFERROR(VLOOKUP(C356,SERVIDORES.!$A$1:$K$10105,11,0),"")</f>
        <v/>
      </c>
      <c r="S356" s="22" t="str">
        <f t="shared" si="25"/>
        <v/>
      </c>
    </row>
    <row r="357" spans="2:19" x14ac:dyDescent="0.25">
      <c r="B357" s="7" t="str">
        <f t="shared" si="24"/>
        <v/>
      </c>
      <c r="E357" s="26" t="str">
        <f>IFERROR(VLOOKUP(C357,SERVIDORES.!A:K,3,0),"")</f>
        <v/>
      </c>
      <c r="H357" s="29" t="str">
        <f t="shared" si="23"/>
        <v/>
      </c>
      <c r="I357" s="27"/>
      <c r="J357" s="30" t="str">
        <f t="shared" si="26"/>
        <v/>
      </c>
      <c r="L357" s="31"/>
      <c r="M357" s="25"/>
      <c r="O357" s="31"/>
      <c r="P357" s="32" t="str">
        <f>IFERROR(VLOOKUP(C357,SERVIDORES.!$A$1:$K$10105,10,0),"")</f>
        <v/>
      </c>
      <c r="Q357" s="32" t="str">
        <f>IFERROR(VLOOKUP(C357,SERVIDORES.!$A$1:$K$10105,11,0),"")</f>
        <v/>
      </c>
      <c r="S357" s="22" t="str">
        <f t="shared" si="25"/>
        <v/>
      </c>
    </row>
    <row r="358" spans="2:19" x14ac:dyDescent="0.25">
      <c r="B358" s="7" t="str">
        <f t="shared" si="24"/>
        <v/>
      </c>
      <c r="E358" s="26" t="str">
        <f>IFERROR(VLOOKUP(C358,SERVIDORES.!A:K,3,0),"")</f>
        <v/>
      </c>
      <c r="H358" s="29" t="str">
        <f t="shared" si="23"/>
        <v/>
      </c>
      <c r="I358" s="27"/>
      <c r="J358" s="30" t="str">
        <f t="shared" si="26"/>
        <v/>
      </c>
      <c r="L358" s="31"/>
      <c r="M358" s="25"/>
      <c r="O358" s="31"/>
      <c r="P358" s="32" t="str">
        <f>IFERROR(VLOOKUP(C358,SERVIDORES.!$A$1:$K$10105,10,0),"")</f>
        <v/>
      </c>
      <c r="Q358" s="32" t="str">
        <f>IFERROR(VLOOKUP(C358,SERVIDORES.!$A$1:$K$10105,11,0),"")</f>
        <v/>
      </c>
      <c r="S358" s="22" t="str">
        <f t="shared" si="25"/>
        <v/>
      </c>
    </row>
    <row r="359" spans="2:19" x14ac:dyDescent="0.25">
      <c r="B359" s="7" t="str">
        <f t="shared" si="24"/>
        <v/>
      </c>
      <c r="E359" s="26" t="str">
        <f>IFERROR(VLOOKUP(C359,SERVIDORES.!A:K,3,0),"")</f>
        <v/>
      </c>
      <c r="H359" s="29" t="str">
        <f t="shared" si="23"/>
        <v/>
      </c>
      <c r="I359" s="27"/>
      <c r="J359" s="30" t="str">
        <f t="shared" si="26"/>
        <v/>
      </c>
      <c r="L359" s="31"/>
      <c r="M359" s="25"/>
      <c r="O359" s="31"/>
      <c r="P359" s="32" t="str">
        <f>IFERROR(VLOOKUP(C359,SERVIDORES.!$A$1:$K$10105,10,0),"")</f>
        <v/>
      </c>
      <c r="Q359" s="32" t="str">
        <f>IFERROR(VLOOKUP(C359,SERVIDORES.!$A$1:$K$10105,11,0),"")</f>
        <v/>
      </c>
      <c r="S359" s="22" t="str">
        <f t="shared" si="25"/>
        <v/>
      </c>
    </row>
    <row r="360" spans="2:19" x14ac:dyDescent="0.25">
      <c r="B360" s="7" t="str">
        <f t="shared" si="24"/>
        <v/>
      </c>
      <c r="E360" s="26" t="str">
        <f>IFERROR(VLOOKUP(C360,SERVIDORES.!A:K,3,0),"")</f>
        <v/>
      </c>
      <c r="H360" s="29" t="str">
        <f t="shared" si="23"/>
        <v/>
      </c>
      <c r="I360" s="27"/>
      <c r="J360" s="30" t="str">
        <f t="shared" si="26"/>
        <v/>
      </c>
      <c r="L360" s="31"/>
      <c r="M360" s="25"/>
      <c r="O360" s="31"/>
      <c r="P360" s="32" t="str">
        <f>IFERROR(VLOOKUP(C360,SERVIDORES.!$A$1:$K$10105,10,0),"")</f>
        <v/>
      </c>
      <c r="Q360" s="32" t="str">
        <f>IFERROR(VLOOKUP(C360,SERVIDORES.!$A$1:$K$10105,11,0),"")</f>
        <v/>
      </c>
      <c r="S360" s="22" t="str">
        <f t="shared" si="25"/>
        <v/>
      </c>
    </row>
    <row r="361" spans="2:19" x14ac:dyDescent="0.25">
      <c r="B361" s="7" t="str">
        <f t="shared" si="24"/>
        <v/>
      </c>
      <c r="E361" s="26" t="str">
        <f>IFERROR(VLOOKUP(C361,SERVIDORES.!A:K,3,0),"")</f>
        <v/>
      </c>
      <c r="H361" s="29" t="str">
        <f t="shared" si="23"/>
        <v/>
      </c>
      <c r="I361" s="27"/>
      <c r="J361" s="30" t="str">
        <f t="shared" si="26"/>
        <v/>
      </c>
      <c r="L361" s="31"/>
      <c r="M361" s="25"/>
      <c r="O361" s="31"/>
      <c r="P361" s="32" t="str">
        <f>IFERROR(VLOOKUP(C361,SERVIDORES.!$A$1:$K$10105,10,0),"")</f>
        <v/>
      </c>
      <c r="Q361" s="32" t="str">
        <f>IFERROR(VLOOKUP(C361,SERVIDORES.!$A$1:$K$10105,11,0),"")</f>
        <v/>
      </c>
      <c r="S361" s="22" t="str">
        <f t="shared" si="25"/>
        <v/>
      </c>
    </row>
    <row r="362" spans="2:19" x14ac:dyDescent="0.25">
      <c r="B362" s="7" t="str">
        <f t="shared" si="24"/>
        <v/>
      </c>
      <c r="E362" s="26" t="str">
        <f>IFERROR(VLOOKUP(C362,SERVIDORES.!A:K,3,0),"")</f>
        <v/>
      </c>
      <c r="H362" s="29" t="str">
        <f t="shared" si="23"/>
        <v/>
      </c>
      <c r="I362" s="27"/>
      <c r="J362" s="30" t="str">
        <f t="shared" si="26"/>
        <v/>
      </c>
      <c r="L362" s="31"/>
      <c r="M362" s="25"/>
      <c r="O362" s="31"/>
      <c r="P362" s="32" t="str">
        <f>IFERROR(VLOOKUP(C362,SERVIDORES.!$A$1:$K$10105,10,0),"")</f>
        <v/>
      </c>
      <c r="Q362" s="32" t="str">
        <f>IFERROR(VLOOKUP(C362,SERVIDORES.!$A$1:$K$10105,11,0),"")</f>
        <v/>
      </c>
      <c r="S362" s="22" t="str">
        <f t="shared" si="25"/>
        <v/>
      </c>
    </row>
    <row r="363" spans="2:19" x14ac:dyDescent="0.25">
      <c r="B363" s="7" t="str">
        <f t="shared" si="24"/>
        <v/>
      </c>
      <c r="E363" s="26" t="str">
        <f>IFERROR(VLOOKUP(C363,SERVIDORES.!A:K,3,0),"")</f>
        <v/>
      </c>
      <c r="H363" s="29" t="str">
        <f t="shared" si="23"/>
        <v/>
      </c>
      <c r="I363" s="27"/>
      <c r="J363" s="30" t="str">
        <f t="shared" si="26"/>
        <v/>
      </c>
      <c r="L363" s="31"/>
      <c r="M363" s="25"/>
      <c r="O363" s="31"/>
      <c r="P363" s="32" t="str">
        <f>IFERROR(VLOOKUP(C363,SERVIDORES.!$A$1:$K$10105,10,0),"")</f>
        <v/>
      </c>
      <c r="Q363" s="32" t="str">
        <f>IFERROR(VLOOKUP(C363,SERVIDORES.!$A$1:$K$10105,11,0),"")</f>
        <v/>
      </c>
      <c r="S363" s="22" t="str">
        <f t="shared" si="25"/>
        <v/>
      </c>
    </row>
    <row r="364" spans="2:19" x14ac:dyDescent="0.25">
      <c r="B364" s="7" t="str">
        <f t="shared" si="24"/>
        <v/>
      </c>
      <c r="E364" s="26" t="str">
        <f>IFERROR(VLOOKUP(C364,SERVIDORES.!A:K,3,0),"")</f>
        <v/>
      </c>
      <c r="H364" s="29" t="str">
        <f t="shared" si="23"/>
        <v/>
      </c>
      <c r="I364" s="27"/>
      <c r="J364" s="30" t="str">
        <f t="shared" si="26"/>
        <v/>
      </c>
      <c r="L364" s="31"/>
      <c r="M364" s="25"/>
      <c r="O364" s="31"/>
      <c r="P364" s="32" t="str">
        <f>IFERROR(VLOOKUP(C364,SERVIDORES.!$A$1:$K$10105,10,0),"")</f>
        <v/>
      </c>
      <c r="Q364" s="32" t="str">
        <f>IFERROR(VLOOKUP(C364,SERVIDORES.!$A$1:$K$10105,11,0),"")</f>
        <v/>
      </c>
      <c r="S364" s="22" t="str">
        <f t="shared" si="25"/>
        <v/>
      </c>
    </row>
    <row r="365" spans="2:19" x14ac:dyDescent="0.25">
      <c r="B365" s="7" t="str">
        <f t="shared" si="24"/>
        <v/>
      </c>
      <c r="E365" s="26" t="str">
        <f>IFERROR(VLOOKUP(C365,SERVIDORES.!A:K,3,0),"")</f>
        <v/>
      </c>
      <c r="H365" s="29" t="str">
        <f t="shared" si="23"/>
        <v/>
      </c>
      <c r="I365" s="27"/>
      <c r="J365" s="30" t="str">
        <f t="shared" si="26"/>
        <v/>
      </c>
      <c r="L365" s="31"/>
      <c r="M365" s="25"/>
      <c r="O365" s="31"/>
      <c r="P365" s="32" t="str">
        <f>IFERROR(VLOOKUP(C365,SERVIDORES.!$A$1:$K$10105,10,0),"")</f>
        <v/>
      </c>
      <c r="Q365" s="32" t="str">
        <f>IFERROR(VLOOKUP(C365,SERVIDORES.!$A$1:$K$10105,11,0),"")</f>
        <v/>
      </c>
      <c r="S365" s="22" t="str">
        <f t="shared" si="25"/>
        <v/>
      </c>
    </row>
    <row r="366" spans="2:19" x14ac:dyDescent="0.25">
      <c r="B366" s="7" t="str">
        <f t="shared" si="24"/>
        <v/>
      </c>
      <c r="E366" s="26" t="str">
        <f>IFERROR(VLOOKUP(C366,SERVIDORES.!A:K,3,0),"")</f>
        <v/>
      </c>
      <c r="H366" s="29" t="str">
        <f t="shared" si="23"/>
        <v/>
      </c>
      <c r="I366" s="27"/>
      <c r="J366" s="30" t="str">
        <f t="shared" si="26"/>
        <v/>
      </c>
      <c r="L366" s="31"/>
      <c r="M366" s="25"/>
      <c r="O366" s="31"/>
      <c r="P366" s="32" t="str">
        <f>IFERROR(VLOOKUP(C366,SERVIDORES.!$A$1:$K$10105,10,0),"")</f>
        <v/>
      </c>
      <c r="Q366" s="32" t="str">
        <f>IFERROR(VLOOKUP(C366,SERVIDORES.!$A$1:$K$10105,11,0),"")</f>
        <v/>
      </c>
      <c r="S366" s="22" t="str">
        <f t="shared" si="25"/>
        <v/>
      </c>
    </row>
    <row r="367" spans="2:19" x14ac:dyDescent="0.25">
      <c r="B367" s="7" t="str">
        <f t="shared" si="24"/>
        <v/>
      </c>
      <c r="E367" s="26" t="str">
        <f>IFERROR(VLOOKUP(C367,SERVIDORES.!A:K,3,0),"")</f>
        <v/>
      </c>
      <c r="H367" s="29" t="str">
        <f t="shared" si="23"/>
        <v/>
      </c>
      <c r="I367" s="27"/>
      <c r="J367" s="30" t="str">
        <f t="shared" si="26"/>
        <v/>
      </c>
      <c r="L367" s="31"/>
      <c r="M367" s="25"/>
      <c r="O367" s="31"/>
      <c r="P367" s="32" t="str">
        <f>IFERROR(VLOOKUP(C367,SERVIDORES.!$A$1:$K$10105,10,0),"")</f>
        <v/>
      </c>
      <c r="Q367" s="32" t="str">
        <f>IFERROR(VLOOKUP(C367,SERVIDORES.!$A$1:$K$10105,11,0),"")</f>
        <v/>
      </c>
      <c r="S367" s="22" t="str">
        <f t="shared" si="25"/>
        <v/>
      </c>
    </row>
    <row r="368" spans="2:19" x14ac:dyDescent="0.25">
      <c r="B368" s="7" t="str">
        <f t="shared" si="24"/>
        <v/>
      </c>
      <c r="E368" s="26" t="str">
        <f>IFERROR(VLOOKUP(C368,SERVIDORES.!A:K,3,0),"")</f>
        <v/>
      </c>
      <c r="H368" s="29" t="str">
        <f t="shared" si="23"/>
        <v/>
      </c>
      <c r="I368" s="27"/>
      <c r="J368" s="30" t="str">
        <f t="shared" si="26"/>
        <v/>
      </c>
      <c r="L368" s="31"/>
      <c r="M368" s="25"/>
      <c r="O368" s="31"/>
      <c r="P368" s="32" t="str">
        <f>IFERROR(VLOOKUP(C368,SERVIDORES.!$A$1:$K$10105,10,0),"")</f>
        <v/>
      </c>
      <c r="Q368" s="32" t="str">
        <f>IFERROR(VLOOKUP(C368,SERVIDORES.!$A$1:$K$10105,11,0),"")</f>
        <v/>
      </c>
      <c r="S368" s="22" t="str">
        <f t="shared" si="25"/>
        <v/>
      </c>
    </row>
    <row r="369" spans="2:19" x14ac:dyDescent="0.25">
      <c r="B369" s="7" t="str">
        <f t="shared" si="24"/>
        <v/>
      </c>
      <c r="E369" s="26" t="str">
        <f>IFERROR(VLOOKUP(C369,SERVIDORES.!A:K,3,0),"")</f>
        <v/>
      </c>
      <c r="H369" s="29" t="str">
        <f t="shared" si="23"/>
        <v/>
      </c>
      <c r="I369" s="27"/>
      <c r="J369" s="30" t="str">
        <f t="shared" si="26"/>
        <v/>
      </c>
      <c r="L369" s="31"/>
      <c r="M369" s="25"/>
      <c r="O369" s="31"/>
      <c r="P369" s="32" t="str">
        <f>IFERROR(VLOOKUP(C369,SERVIDORES.!$A$1:$K$10105,10,0),"")</f>
        <v/>
      </c>
      <c r="Q369" s="32" t="str">
        <f>IFERROR(VLOOKUP(C369,SERVIDORES.!$A$1:$K$10105,11,0),"")</f>
        <v/>
      </c>
      <c r="S369" s="22" t="str">
        <f t="shared" si="25"/>
        <v/>
      </c>
    </row>
    <row r="370" spans="2:19" x14ac:dyDescent="0.25">
      <c r="B370" s="7" t="str">
        <f t="shared" si="24"/>
        <v/>
      </c>
      <c r="E370" s="26" t="str">
        <f>IFERROR(VLOOKUP(C370,SERVIDORES.!A:K,3,0),"")</f>
        <v/>
      </c>
      <c r="H370" s="29" t="str">
        <f t="shared" si="23"/>
        <v/>
      </c>
      <c r="I370" s="27"/>
      <c r="J370" s="30" t="str">
        <f t="shared" si="26"/>
        <v/>
      </c>
      <c r="L370" s="31"/>
      <c r="M370" s="25"/>
      <c r="O370" s="31"/>
      <c r="P370" s="32" t="str">
        <f>IFERROR(VLOOKUP(C370,SERVIDORES.!$A$1:$K$10105,10,0),"")</f>
        <v/>
      </c>
      <c r="Q370" s="32" t="str">
        <f>IFERROR(VLOOKUP(C370,SERVIDORES.!$A$1:$K$10105,11,0),"")</f>
        <v/>
      </c>
      <c r="S370" s="22" t="str">
        <f t="shared" si="25"/>
        <v/>
      </c>
    </row>
    <row r="371" spans="2:19" x14ac:dyDescent="0.25">
      <c r="B371" s="7" t="str">
        <f t="shared" si="24"/>
        <v/>
      </c>
      <c r="E371" s="26" t="str">
        <f>IFERROR(VLOOKUP(C371,SERVIDORES.!A:K,3,0),"")</f>
        <v/>
      </c>
      <c r="H371" s="29" t="str">
        <f t="shared" si="23"/>
        <v/>
      </c>
      <c r="I371" s="27"/>
      <c r="J371" s="30" t="str">
        <f t="shared" si="26"/>
        <v/>
      </c>
      <c r="L371" s="31"/>
      <c r="M371" s="25"/>
      <c r="O371" s="31"/>
      <c r="P371" s="32" t="str">
        <f>IFERROR(VLOOKUP(C371,SERVIDORES.!$A$1:$K$10105,10,0),"")</f>
        <v/>
      </c>
      <c r="Q371" s="32" t="str">
        <f>IFERROR(VLOOKUP(C371,SERVIDORES.!$A$1:$K$10105,11,0),"")</f>
        <v/>
      </c>
      <c r="S371" s="22" t="str">
        <f t="shared" si="25"/>
        <v/>
      </c>
    </row>
    <row r="372" spans="2:19" x14ac:dyDescent="0.25">
      <c r="B372" s="7" t="str">
        <f t="shared" si="24"/>
        <v/>
      </c>
      <c r="E372" s="26" t="str">
        <f>IFERROR(VLOOKUP(C372,SERVIDORES.!A:K,3,0),"")</f>
        <v/>
      </c>
      <c r="H372" s="29" t="str">
        <f t="shared" si="23"/>
        <v/>
      </c>
      <c r="I372" s="27"/>
      <c r="J372" s="30" t="str">
        <f t="shared" si="26"/>
        <v/>
      </c>
      <c r="L372" s="31"/>
      <c r="M372" s="25"/>
      <c r="O372" s="31"/>
      <c r="P372" s="32" t="str">
        <f>IFERROR(VLOOKUP(C372,SERVIDORES.!$A$1:$K$10105,10,0),"")</f>
        <v/>
      </c>
      <c r="Q372" s="32" t="str">
        <f>IFERROR(VLOOKUP(C372,SERVIDORES.!$A$1:$K$10105,11,0),"")</f>
        <v/>
      </c>
      <c r="S372" s="22" t="str">
        <f t="shared" si="25"/>
        <v/>
      </c>
    </row>
    <row r="373" spans="2:19" x14ac:dyDescent="0.25">
      <c r="B373" s="7" t="str">
        <f t="shared" si="24"/>
        <v/>
      </c>
      <c r="E373" s="26" t="str">
        <f>IFERROR(VLOOKUP(C373,SERVIDORES.!A:K,3,0),"")</f>
        <v/>
      </c>
      <c r="H373" s="29" t="str">
        <f t="shared" si="23"/>
        <v/>
      </c>
      <c r="I373" s="27"/>
      <c r="J373" s="30" t="str">
        <f t="shared" si="26"/>
        <v/>
      </c>
      <c r="L373" s="31"/>
      <c r="M373" s="25"/>
      <c r="O373" s="31"/>
      <c r="P373" s="32" t="str">
        <f>IFERROR(VLOOKUP(C373,SERVIDORES.!$A$1:$K$10105,10,0),"")</f>
        <v/>
      </c>
      <c r="Q373" s="32" t="str">
        <f>IFERROR(VLOOKUP(C373,SERVIDORES.!$A$1:$K$10105,11,0),"")</f>
        <v/>
      </c>
      <c r="S373" s="22" t="str">
        <f t="shared" si="25"/>
        <v/>
      </c>
    </row>
    <row r="374" spans="2:19" x14ac:dyDescent="0.25">
      <c r="B374" s="7" t="str">
        <f t="shared" si="24"/>
        <v/>
      </c>
      <c r="E374" s="26" t="str">
        <f>IFERROR(VLOOKUP(C374,SERVIDORES.!A:K,3,0),"")</f>
        <v/>
      </c>
      <c r="H374" s="29" t="str">
        <f t="shared" ref="H374:H401" si="27">IF(G374="","",IF(F374="","",IF(AND(P374&lt;36,I374&lt;&gt;"HS"),G374-F374+1,IF(I374="INTEGRAL",G374-F374+1,IF(I374="FÉRIAS",G374-F374+1,"-")))))</f>
        <v/>
      </c>
      <c r="I374" s="27"/>
      <c r="J374" s="30" t="str">
        <f t="shared" si="26"/>
        <v/>
      </c>
      <c r="L374" s="31"/>
      <c r="M374" s="25"/>
      <c r="O374" s="31"/>
      <c r="P374" s="32" t="str">
        <f>IFERROR(VLOOKUP(C374,SERVIDORES.!$A$1:$K$10105,10,0),"")</f>
        <v/>
      </c>
      <c r="Q374" s="32" t="str">
        <f>IFERROR(VLOOKUP(C374,SERVIDORES.!$A$1:$K$10105,11,0),"")</f>
        <v/>
      </c>
      <c r="S374" s="22" t="str">
        <f t="shared" si="25"/>
        <v/>
      </c>
    </row>
    <row r="375" spans="2:19" x14ac:dyDescent="0.25">
      <c r="B375" s="7" t="str">
        <f t="shared" si="24"/>
        <v/>
      </c>
      <c r="E375" s="26" t="str">
        <f>IFERROR(VLOOKUP(C375,SERVIDORES.!A:K,3,0),"")</f>
        <v/>
      </c>
      <c r="H375" s="29" t="str">
        <f t="shared" si="27"/>
        <v/>
      </c>
      <c r="I375" s="27"/>
      <c r="J375" s="30" t="str">
        <f t="shared" si="26"/>
        <v/>
      </c>
      <c r="L375" s="31"/>
      <c r="M375" s="25"/>
      <c r="O375" s="31"/>
      <c r="P375" s="32" t="str">
        <f>IFERROR(VLOOKUP(C375,SERVIDORES.!$A$1:$K$10105,10,0),"")</f>
        <v/>
      </c>
      <c r="Q375" s="32" t="str">
        <f>IFERROR(VLOOKUP(C375,SERVIDORES.!$A$1:$K$10105,11,0),"")</f>
        <v/>
      </c>
      <c r="S375" s="22" t="str">
        <f t="shared" si="25"/>
        <v/>
      </c>
    </row>
    <row r="376" spans="2:19" x14ac:dyDescent="0.25">
      <c r="B376" s="7" t="str">
        <f t="shared" si="24"/>
        <v/>
      </c>
      <c r="E376" s="26" t="str">
        <f>IFERROR(VLOOKUP(C376,SERVIDORES.!A:K,3,0),"")</f>
        <v/>
      </c>
      <c r="H376" s="29" t="str">
        <f t="shared" si="27"/>
        <v/>
      </c>
      <c r="I376" s="27"/>
      <c r="J376" s="30" t="str">
        <f t="shared" si="26"/>
        <v/>
      </c>
      <c r="L376" s="31"/>
      <c r="M376" s="25"/>
      <c r="O376" s="31"/>
      <c r="P376" s="32" t="str">
        <f>IFERROR(VLOOKUP(C376,SERVIDORES.!$A$1:$K$10105,10,0),"")</f>
        <v/>
      </c>
      <c r="Q376" s="32" t="str">
        <f>IFERROR(VLOOKUP(C376,SERVIDORES.!$A$1:$K$10105,11,0),"")</f>
        <v/>
      </c>
      <c r="S376" s="22" t="str">
        <f t="shared" si="25"/>
        <v/>
      </c>
    </row>
    <row r="377" spans="2:19" x14ac:dyDescent="0.25">
      <c r="B377" s="7" t="str">
        <f t="shared" si="24"/>
        <v/>
      </c>
      <c r="E377" s="26" t="str">
        <f>IFERROR(VLOOKUP(C377,SERVIDORES.!A:K,3,0),"")</f>
        <v/>
      </c>
      <c r="H377" s="29" t="str">
        <f t="shared" si="27"/>
        <v/>
      </c>
      <c r="I377" s="27"/>
      <c r="J377" s="30" t="str">
        <f t="shared" si="26"/>
        <v/>
      </c>
      <c r="L377" s="31"/>
      <c r="M377" s="25"/>
      <c r="O377" s="31"/>
      <c r="P377" s="32" t="str">
        <f>IFERROR(VLOOKUP(C377,SERVIDORES.!$A$1:$K$10105,10,0),"")</f>
        <v/>
      </c>
      <c r="Q377" s="32" t="str">
        <f>IFERROR(VLOOKUP(C377,SERVIDORES.!$A$1:$K$10105,11,0),"")</f>
        <v/>
      </c>
      <c r="S377" s="22" t="str">
        <f t="shared" si="25"/>
        <v/>
      </c>
    </row>
    <row r="378" spans="2:19" x14ac:dyDescent="0.25">
      <c r="B378" s="7" t="str">
        <f t="shared" si="24"/>
        <v/>
      </c>
      <c r="E378" s="26" t="str">
        <f>IFERROR(VLOOKUP(C378,SERVIDORES.!A:K,3,0),"")</f>
        <v/>
      </c>
      <c r="H378" s="29" t="str">
        <f t="shared" si="27"/>
        <v/>
      </c>
      <c r="I378" s="27"/>
      <c r="J378" s="30" t="str">
        <f t="shared" si="26"/>
        <v/>
      </c>
      <c r="L378" s="31"/>
      <c r="M378" s="25"/>
      <c r="O378" s="31"/>
      <c r="P378" s="32" t="str">
        <f>IFERROR(VLOOKUP(C378,SERVIDORES.!$A$1:$K$10105,10,0),"")</f>
        <v/>
      </c>
      <c r="Q378" s="32" t="str">
        <f>IFERROR(VLOOKUP(C378,SERVIDORES.!$A$1:$K$10105,11,0),"")</f>
        <v/>
      </c>
      <c r="S378" s="22" t="str">
        <f t="shared" si="25"/>
        <v/>
      </c>
    </row>
    <row r="379" spans="2:19" x14ac:dyDescent="0.25">
      <c r="B379" s="7" t="str">
        <f t="shared" si="24"/>
        <v/>
      </c>
      <c r="E379" s="26" t="str">
        <f>IFERROR(VLOOKUP(C379,SERVIDORES.!A:K,3,0),"")</f>
        <v/>
      </c>
      <c r="H379" s="29" t="str">
        <f t="shared" si="27"/>
        <v/>
      </c>
      <c r="I379" s="27"/>
      <c r="J379" s="30" t="str">
        <f t="shared" si="26"/>
        <v/>
      </c>
      <c r="L379" s="31"/>
      <c r="M379" s="25"/>
      <c r="O379" s="31"/>
      <c r="P379" s="32" t="str">
        <f>IFERROR(VLOOKUP(C379,SERVIDORES.!$A$1:$K$10105,10,0),"")</f>
        <v/>
      </c>
      <c r="Q379" s="32" t="str">
        <f>IFERROR(VLOOKUP(C379,SERVIDORES.!$A$1:$K$10105,11,0),"")</f>
        <v/>
      </c>
      <c r="S379" s="22" t="str">
        <f t="shared" si="25"/>
        <v/>
      </c>
    </row>
    <row r="380" spans="2:19" x14ac:dyDescent="0.25">
      <c r="B380" s="7" t="str">
        <f t="shared" si="24"/>
        <v/>
      </c>
      <c r="E380" s="26" t="str">
        <f>IFERROR(VLOOKUP(C380,SERVIDORES.!A:K,3,0),"")</f>
        <v/>
      </c>
      <c r="H380" s="29" t="str">
        <f t="shared" si="27"/>
        <v/>
      </c>
      <c r="I380" s="27"/>
      <c r="J380" s="30" t="str">
        <f t="shared" si="26"/>
        <v/>
      </c>
      <c r="L380" s="31"/>
      <c r="M380" s="25"/>
      <c r="O380" s="31"/>
      <c r="P380" s="32" t="str">
        <f>IFERROR(VLOOKUP(C380,SERVIDORES.!$A$1:$K$10105,10,0),"")</f>
        <v/>
      </c>
      <c r="Q380" s="32" t="str">
        <f>IFERROR(VLOOKUP(C380,SERVIDORES.!$A$1:$K$10105,11,0),"")</f>
        <v/>
      </c>
      <c r="S380" s="22" t="str">
        <f t="shared" si="25"/>
        <v/>
      </c>
    </row>
    <row r="381" spans="2:19" x14ac:dyDescent="0.25">
      <c r="B381" s="7" t="str">
        <f t="shared" si="24"/>
        <v/>
      </c>
      <c r="E381" s="26" t="str">
        <f>IFERROR(VLOOKUP(C381,SERVIDORES.!A:K,3,0),"")</f>
        <v/>
      </c>
      <c r="H381" s="29" t="str">
        <f t="shared" si="27"/>
        <v/>
      </c>
      <c r="I381" s="27"/>
      <c r="J381" s="30" t="str">
        <f t="shared" si="26"/>
        <v/>
      </c>
      <c r="L381" s="31"/>
      <c r="M381" s="25"/>
      <c r="O381" s="31"/>
      <c r="P381" s="32" t="str">
        <f>IFERROR(VLOOKUP(C381,SERVIDORES.!$A$1:$K$10105,10,0),"")</f>
        <v/>
      </c>
      <c r="Q381" s="32" t="str">
        <f>IFERROR(VLOOKUP(C381,SERVIDORES.!$A$1:$K$10105,11,0),"")</f>
        <v/>
      </c>
      <c r="S381" s="22" t="str">
        <f t="shared" si="25"/>
        <v/>
      </c>
    </row>
    <row r="382" spans="2:19" x14ac:dyDescent="0.25">
      <c r="B382" s="7" t="str">
        <f t="shared" si="24"/>
        <v/>
      </c>
      <c r="E382" s="26" t="str">
        <f>IFERROR(VLOOKUP(C382,SERVIDORES.!A:K,3,0),"")</f>
        <v/>
      </c>
      <c r="H382" s="29" t="str">
        <f t="shared" si="27"/>
        <v/>
      </c>
      <c r="I382" s="27"/>
      <c r="J382" s="30" t="str">
        <f t="shared" si="26"/>
        <v/>
      </c>
      <c r="L382" s="31"/>
      <c r="M382" s="25"/>
      <c r="O382" s="31"/>
      <c r="P382" s="32" t="str">
        <f>IFERROR(VLOOKUP(C382,SERVIDORES.!$A$1:$K$10105,10,0),"")</f>
        <v/>
      </c>
      <c r="Q382" s="32" t="str">
        <f>IFERROR(VLOOKUP(C382,SERVIDORES.!$A$1:$K$10105,11,0),"")</f>
        <v/>
      </c>
      <c r="S382" s="22" t="str">
        <f t="shared" si="25"/>
        <v/>
      </c>
    </row>
    <row r="383" spans="2:19" x14ac:dyDescent="0.25">
      <c r="B383" s="7" t="str">
        <f t="shared" si="24"/>
        <v/>
      </c>
      <c r="E383" s="26" t="str">
        <f>IFERROR(VLOOKUP(C383,SERVIDORES.!A:K,3,0),"")</f>
        <v/>
      </c>
      <c r="H383" s="29" t="str">
        <f t="shared" si="27"/>
        <v/>
      </c>
      <c r="I383" s="27"/>
      <c r="J383" s="30" t="str">
        <f t="shared" si="26"/>
        <v/>
      </c>
      <c r="L383" s="31"/>
      <c r="M383" s="25"/>
      <c r="O383" s="31"/>
      <c r="P383" s="32" t="str">
        <f>IFERROR(VLOOKUP(C383,SERVIDORES.!$A$1:$K$10105,10,0),"")</f>
        <v/>
      </c>
      <c r="Q383" s="32" t="str">
        <f>IFERROR(VLOOKUP(C383,SERVIDORES.!$A$1:$K$10105,11,0),"")</f>
        <v/>
      </c>
      <c r="S383" s="22" t="str">
        <f t="shared" si="25"/>
        <v/>
      </c>
    </row>
    <row r="384" spans="2:19" x14ac:dyDescent="0.25">
      <c r="B384" s="7" t="str">
        <f t="shared" si="24"/>
        <v/>
      </c>
      <c r="E384" s="26" t="str">
        <f>IFERROR(VLOOKUP(C384,SERVIDORES.!A:K,3,0),"")</f>
        <v/>
      </c>
      <c r="H384" s="29" t="str">
        <f t="shared" si="27"/>
        <v/>
      </c>
      <c r="I384" s="27"/>
      <c r="J384" s="30" t="str">
        <f t="shared" si="26"/>
        <v/>
      </c>
      <c r="L384" s="31"/>
      <c r="M384" s="25"/>
      <c r="O384" s="31"/>
      <c r="P384" s="32" t="str">
        <f>IFERROR(VLOOKUP(C384,SERVIDORES.!$A$1:$K$10105,10,0),"")</f>
        <v/>
      </c>
      <c r="Q384" s="32" t="str">
        <f>IFERROR(VLOOKUP(C384,SERVIDORES.!$A$1:$K$10105,11,0),"")</f>
        <v/>
      </c>
      <c r="S384" s="22" t="str">
        <f t="shared" si="25"/>
        <v/>
      </c>
    </row>
    <row r="385" spans="2:19" x14ac:dyDescent="0.25">
      <c r="B385" s="7" t="str">
        <f t="shared" si="24"/>
        <v/>
      </c>
      <c r="E385" s="26" t="str">
        <f>IFERROR(VLOOKUP(C385,SERVIDORES.!A:K,3,0),"")</f>
        <v/>
      </c>
      <c r="H385" s="29" t="str">
        <f t="shared" si="27"/>
        <v/>
      </c>
      <c r="I385" s="27"/>
      <c r="J385" s="30" t="str">
        <f t="shared" si="26"/>
        <v/>
      </c>
      <c r="L385" s="31"/>
      <c r="M385" s="25"/>
      <c r="O385" s="31"/>
      <c r="P385" s="32" t="str">
        <f>IFERROR(VLOOKUP(C385,SERVIDORES.!$A$1:$K$10105,10,0),"")</f>
        <v/>
      </c>
      <c r="Q385" s="32" t="str">
        <f>IFERROR(VLOOKUP(C385,SERVIDORES.!$A$1:$K$10105,11,0),"")</f>
        <v/>
      </c>
      <c r="S385" s="22" t="str">
        <f t="shared" si="25"/>
        <v/>
      </c>
    </row>
    <row r="386" spans="2:19" x14ac:dyDescent="0.25">
      <c r="B386" s="7" t="str">
        <f t="shared" si="24"/>
        <v/>
      </c>
      <c r="E386" s="26" t="str">
        <f>IFERROR(VLOOKUP(C386,SERVIDORES.!A:K,3,0),"")</f>
        <v/>
      </c>
      <c r="H386" s="29" t="str">
        <f t="shared" si="27"/>
        <v/>
      </c>
      <c r="I386" s="27"/>
      <c r="J386" s="30" t="str">
        <f t="shared" si="26"/>
        <v/>
      </c>
      <c r="L386" s="31"/>
      <c r="M386" s="25"/>
      <c r="O386" s="31"/>
      <c r="P386" s="32" t="str">
        <f>IFERROR(VLOOKUP(C386,SERVIDORES.!$A$1:$K$10105,10,0),"")</f>
        <v/>
      </c>
      <c r="Q386" s="32" t="str">
        <f>IFERROR(VLOOKUP(C386,SERVIDORES.!$A$1:$K$10105,11,0),"")</f>
        <v/>
      </c>
      <c r="S386" s="22" t="str">
        <f t="shared" si="25"/>
        <v/>
      </c>
    </row>
    <row r="387" spans="2:19" x14ac:dyDescent="0.25">
      <c r="B387" s="7" t="str">
        <f t="shared" si="24"/>
        <v/>
      </c>
      <c r="E387" s="26" t="str">
        <f>IFERROR(VLOOKUP(C387,SERVIDORES.!A:K,3,0),"")</f>
        <v/>
      </c>
      <c r="H387" s="29" t="str">
        <f t="shared" si="27"/>
        <v/>
      </c>
      <c r="I387" s="27"/>
      <c r="J387" s="30" t="str">
        <f t="shared" si="26"/>
        <v/>
      </c>
      <c r="L387" s="31"/>
      <c r="M387" s="25"/>
      <c r="O387" s="31"/>
      <c r="P387" s="32" t="str">
        <f>IFERROR(VLOOKUP(C387,SERVIDORES.!$A$1:$K$10105,10,0),"")</f>
        <v/>
      </c>
      <c r="Q387" s="32" t="str">
        <f>IFERROR(VLOOKUP(C387,SERVIDORES.!$A$1:$K$10105,11,0),"")</f>
        <v/>
      </c>
      <c r="S387" s="22" t="str">
        <f t="shared" si="25"/>
        <v/>
      </c>
    </row>
    <row r="388" spans="2:19" x14ac:dyDescent="0.25">
      <c r="B388" s="7" t="str">
        <f t="shared" si="24"/>
        <v/>
      </c>
      <c r="E388" s="26" t="str">
        <f>IFERROR(VLOOKUP(C388,SERVIDORES.!A:K,3,0),"")</f>
        <v/>
      </c>
      <c r="H388" s="29" t="str">
        <f t="shared" si="27"/>
        <v/>
      </c>
      <c r="I388" s="27"/>
      <c r="J388" s="30" t="str">
        <f t="shared" si="26"/>
        <v/>
      </c>
      <c r="L388" s="31"/>
      <c r="M388" s="25"/>
      <c r="O388" s="31"/>
      <c r="P388" s="32" t="str">
        <f>IFERROR(VLOOKUP(C388,SERVIDORES.!$A$1:$K$10105,10,0),"")</f>
        <v/>
      </c>
      <c r="Q388" s="32" t="str">
        <f>IFERROR(VLOOKUP(C388,SERVIDORES.!$A$1:$K$10105,11,0),"")</f>
        <v/>
      </c>
      <c r="S388" s="22" t="str">
        <f t="shared" si="25"/>
        <v/>
      </c>
    </row>
    <row r="389" spans="2:19" x14ac:dyDescent="0.25">
      <c r="B389" s="7" t="str">
        <f t="shared" si="24"/>
        <v/>
      </c>
      <c r="E389" s="26" t="str">
        <f>IFERROR(VLOOKUP(C389,SERVIDORES.!A:K,3,0),"")</f>
        <v/>
      </c>
      <c r="H389" s="29" t="str">
        <f t="shared" si="27"/>
        <v/>
      </c>
      <c r="I389" s="27"/>
      <c r="J389" s="30" t="str">
        <f t="shared" si="26"/>
        <v/>
      </c>
      <c r="L389" s="31"/>
      <c r="M389" s="25"/>
      <c r="O389" s="31"/>
      <c r="P389" s="32" t="str">
        <f>IFERROR(VLOOKUP(C389,SERVIDORES.!$A$1:$K$10105,10,0),"")</f>
        <v/>
      </c>
      <c r="Q389" s="32" t="str">
        <f>IFERROR(VLOOKUP(C389,SERVIDORES.!$A$1:$K$10105,11,0),"")</f>
        <v/>
      </c>
      <c r="S389" s="22" t="str">
        <f t="shared" si="25"/>
        <v/>
      </c>
    </row>
    <row r="390" spans="2:19" x14ac:dyDescent="0.25">
      <c r="B390" s="7" t="str">
        <f t="shared" si="24"/>
        <v/>
      </c>
      <c r="E390" s="26" t="str">
        <f>IFERROR(VLOOKUP(C390,SERVIDORES.!A:K,3,0),"")</f>
        <v/>
      </c>
      <c r="H390" s="29" t="str">
        <f t="shared" si="27"/>
        <v/>
      </c>
      <c r="I390" s="27"/>
      <c r="J390" s="30" t="str">
        <f t="shared" si="26"/>
        <v/>
      </c>
      <c r="L390" s="31"/>
      <c r="M390" s="25"/>
      <c r="O390" s="31"/>
      <c r="P390" s="32" t="str">
        <f>IFERROR(VLOOKUP(C390,SERVIDORES.!$A$1:$K$10105,10,0),"")</f>
        <v/>
      </c>
      <c r="Q390" s="32" t="str">
        <f>IFERROR(VLOOKUP(C390,SERVIDORES.!$A$1:$K$10105,11,0),"")</f>
        <v/>
      </c>
      <c r="S390" s="22" t="str">
        <f t="shared" si="25"/>
        <v/>
      </c>
    </row>
    <row r="391" spans="2:19" x14ac:dyDescent="0.25">
      <c r="B391" s="7" t="str">
        <f t="shared" si="24"/>
        <v/>
      </c>
      <c r="E391" s="26" t="str">
        <f>IFERROR(VLOOKUP(C391,SERVIDORES.!A:K,3,0),"")</f>
        <v/>
      </c>
      <c r="H391" s="29" t="str">
        <f t="shared" si="27"/>
        <v/>
      </c>
      <c r="I391" s="27"/>
      <c r="J391" s="30" t="str">
        <f t="shared" si="26"/>
        <v/>
      </c>
      <c r="L391" s="31"/>
      <c r="M391" s="25"/>
      <c r="O391" s="31"/>
      <c r="P391" s="32" t="str">
        <f>IFERROR(VLOOKUP(C391,SERVIDORES.!$A$1:$K$10105,10,0),"")</f>
        <v/>
      </c>
      <c r="Q391" s="32" t="str">
        <f>IFERROR(VLOOKUP(C391,SERVIDORES.!$A$1:$K$10105,11,0),"")</f>
        <v/>
      </c>
      <c r="S391" s="22" t="str">
        <f t="shared" si="25"/>
        <v/>
      </c>
    </row>
    <row r="392" spans="2:19" x14ac:dyDescent="0.25">
      <c r="B392" s="7" t="str">
        <f t="shared" si="24"/>
        <v/>
      </c>
      <c r="E392" s="26" t="str">
        <f>IFERROR(VLOOKUP(C392,SERVIDORES.!A:K,3,0),"")</f>
        <v/>
      </c>
      <c r="H392" s="29" t="str">
        <f t="shared" si="27"/>
        <v/>
      </c>
      <c r="I392" s="27"/>
      <c r="J392" s="30" t="str">
        <f t="shared" si="26"/>
        <v/>
      </c>
      <c r="L392" s="31"/>
      <c r="M392" s="25"/>
      <c r="O392" s="31"/>
      <c r="P392" s="32" t="str">
        <f>IFERROR(VLOOKUP(C392,SERVIDORES.!$A$1:$K$10105,10,0),"")</f>
        <v/>
      </c>
      <c r="Q392" s="32" t="str">
        <f>IFERROR(VLOOKUP(C392,SERVIDORES.!$A$1:$K$10105,11,0),"")</f>
        <v/>
      </c>
      <c r="S392" s="22" t="str">
        <f t="shared" si="25"/>
        <v/>
      </c>
    </row>
    <row r="393" spans="2:19" x14ac:dyDescent="0.25">
      <c r="B393" s="7" t="str">
        <f t="shared" si="24"/>
        <v/>
      </c>
      <c r="E393" s="26" t="str">
        <f>IFERROR(VLOOKUP(C393,SERVIDORES.!A:K,3,0),"")</f>
        <v/>
      </c>
      <c r="H393" s="29" t="str">
        <f t="shared" si="27"/>
        <v/>
      </c>
      <c r="I393" s="27"/>
      <c r="J393" s="30" t="str">
        <f t="shared" si="26"/>
        <v/>
      </c>
      <c r="L393" s="31"/>
      <c r="M393" s="25"/>
      <c r="O393" s="31"/>
      <c r="P393" s="32" t="str">
        <f>IFERROR(VLOOKUP(C393,SERVIDORES.!$A$1:$K$10105,10,0),"")</f>
        <v/>
      </c>
      <c r="Q393" s="32" t="str">
        <f>IFERROR(VLOOKUP(C393,SERVIDORES.!$A$1:$K$10105,11,0),"")</f>
        <v/>
      </c>
      <c r="S393" s="22" t="str">
        <f t="shared" si="25"/>
        <v/>
      </c>
    </row>
    <row r="394" spans="2:19" x14ac:dyDescent="0.25">
      <c r="B394" s="7" t="str">
        <f t="shared" ref="B394:B401" si="28">IF($F394="","",$C$7-$F394+1)</f>
        <v/>
      </c>
      <c r="E394" s="26" t="str">
        <f>IFERROR(VLOOKUP(C394,SERVIDORES.!A:K,3,0),"")</f>
        <v/>
      </c>
      <c r="H394" s="29" t="str">
        <f t="shared" si="27"/>
        <v/>
      </c>
      <c r="I394" s="27"/>
      <c r="J394" s="30" t="str">
        <f t="shared" si="26"/>
        <v/>
      </c>
      <c r="L394" s="31"/>
      <c r="M394" s="25"/>
      <c r="O394" s="31"/>
      <c r="P394" s="32" t="str">
        <f>IFERROR(VLOOKUP(C394,SERVIDORES.!$A$1:$K$10105,10,0),"")</f>
        <v/>
      </c>
      <c r="Q394" s="32" t="str">
        <f>IFERROR(VLOOKUP(C394,SERVIDORES.!$A$1:$K$10105,11,0),"")</f>
        <v/>
      </c>
      <c r="S394" s="22" t="str">
        <f t="shared" si="25"/>
        <v/>
      </c>
    </row>
    <row r="395" spans="2:19" x14ac:dyDescent="0.25">
      <c r="B395" s="7" t="str">
        <f t="shared" si="28"/>
        <v/>
      </c>
      <c r="E395" s="26" t="str">
        <f>IFERROR(VLOOKUP(C395,SERVIDORES.!A:K,3,0),"")</f>
        <v/>
      </c>
      <c r="H395" s="29" t="str">
        <f t="shared" si="27"/>
        <v/>
      </c>
      <c r="I395" s="27"/>
      <c r="J395" s="30" t="str">
        <f t="shared" si="26"/>
        <v/>
      </c>
      <c r="L395" s="31"/>
      <c r="M395" s="25"/>
      <c r="O395" s="31"/>
      <c r="P395" s="32" t="str">
        <f>IFERROR(VLOOKUP(C395,SERVIDORES.!$A$1:$K$10105,10,0),"")</f>
        <v/>
      </c>
      <c r="Q395" s="32" t="str">
        <f>IFERROR(VLOOKUP(C395,SERVIDORES.!$A$1:$K$10105,11,0),"")</f>
        <v/>
      </c>
      <c r="S395" s="22" t="str">
        <f t="shared" si="25"/>
        <v/>
      </c>
    </row>
    <row r="396" spans="2:19" x14ac:dyDescent="0.25">
      <c r="B396" s="7" t="str">
        <f t="shared" si="28"/>
        <v/>
      </c>
      <c r="E396" s="26" t="str">
        <f>IFERROR(VLOOKUP(C396,SERVIDORES.!A:K,3,0),"")</f>
        <v/>
      </c>
      <c r="H396" s="29" t="str">
        <f t="shared" si="27"/>
        <v/>
      </c>
      <c r="I396" s="27"/>
      <c r="J396" s="30" t="str">
        <f t="shared" si="26"/>
        <v/>
      </c>
      <c r="L396" s="31"/>
      <c r="M396" s="25"/>
      <c r="O396" s="31"/>
      <c r="P396" s="32" t="str">
        <f>IFERROR(VLOOKUP(C396,SERVIDORES.!$A$1:$K$10105,10,0),"")</f>
        <v/>
      </c>
      <c r="Q396" s="32" t="str">
        <f>IFERROR(VLOOKUP(C396,SERVIDORES.!$A$1:$K$10105,11,0),"")</f>
        <v/>
      </c>
      <c r="S396" s="22" t="str">
        <f t="shared" ref="S396:S401" si="29">IF($C396="","",CONCATENATE($C396,"/",$D396))</f>
        <v/>
      </c>
    </row>
    <row r="397" spans="2:19" x14ac:dyDescent="0.25">
      <c r="B397" s="7" t="str">
        <f t="shared" si="28"/>
        <v/>
      </c>
      <c r="E397" s="26" t="str">
        <f>IFERROR(VLOOKUP(C397,SERVIDORES.!A:K,3,0),"")</f>
        <v/>
      </c>
      <c r="H397" s="29" t="str">
        <f t="shared" si="27"/>
        <v/>
      </c>
      <c r="I397" s="27"/>
      <c r="J397" s="30" t="str">
        <f t="shared" si="26"/>
        <v/>
      </c>
      <c r="L397" s="31"/>
      <c r="M397" s="25"/>
      <c r="O397" s="31"/>
      <c r="P397" s="32" t="str">
        <f>IFERROR(VLOOKUP(C397,SERVIDORES.!$A$1:$K$10105,10,0),"")</f>
        <v/>
      </c>
      <c r="Q397" s="32" t="str">
        <f>IFERROR(VLOOKUP(C397,SERVIDORES.!$A$1:$K$10105,11,0),"")</f>
        <v/>
      </c>
      <c r="S397" s="22" t="str">
        <f t="shared" si="29"/>
        <v/>
      </c>
    </row>
    <row r="398" spans="2:19" x14ac:dyDescent="0.25">
      <c r="B398" s="7" t="str">
        <f t="shared" si="28"/>
        <v/>
      </c>
      <c r="E398" s="26" t="str">
        <f>IFERROR(VLOOKUP(C398,SERVIDORES.!A:K,3,0),"")</f>
        <v/>
      </c>
      <c r="H398" s="29" t="str">
        <f t="shared" si="27"/>
        <v/>
      </c>
      <c r="I398" s="27"/>
      <c r="J398" s="30" t="str">
        <f t="shared" si="26"/>
        <v/>
      </c>
      <c r="L398" s="31"/>
      <c r="M398" s="25"/>
      <c r="O398" s="31"/>
      <c r="P398" s="32" t="str">
        <f>IFERROR(VLOOKUP(C398,SERVIDORES.!$A$1:$K$10105,10,0),"")</f>
        <v/>
      </c>
      <c r="Q398" s="32" t="str">
        <f>IFERROR(VLOOKUP(C398,SERVIDORES.!$A$1:$K$10105,11,0),"")</f>
        <v/>
      </c>
      <c r="S398" s="22" t="str">
        <f t="shared" si="29"/>
        <v/>
      </c>
    </row>
    <row r="399" spans="2:19" x14ac:dyDescent="0.25">
      <c r="B399" s="7" t="str">
        <f t="shared" si="28"/>
        <v/>
      </c>
      <c r="E399" s="26" t="str">
        <f>IFERROR(VLOOKUP(C399,SERVIDORES.!A:K,3,0),"")</f>
        <v/>
      </c>
      <c r="H399" s="29" t="str">
        <f t="shared" si="27"/>
        <v/>
      </c>
      <c r="I399" s="27"/>
      <c r="J399" s="30" t="str">
        <f t="shared" si="26"/>
        <v/>
      </c>
      <c r="L399" s="31"/>
      <c r="M399" s="25"/>
      <c r="O399" s="31"/>
      <c r="P399" s="32" t="str">
        <f>IFERROR(VLOOKUP(C399,SERVIDORES.!$A$1:$K$10105,10,0),"")</f>
        <v/>
      </c>
      <c r="Q399" s="32" t="str">
        <f>IFERROR(VLOOKUP(C399,SERVIDORES.!$A$1:$K$10105,11,0),"")</f>
        <v/>
      </c>
      <c r="S399" s="22" t="str">
        <f t="shared" si="29"/>
        <v/>
      </c>
    </row>
    <row r="400" spans="2:19" x14ac:dyDescent="0.25">
      <c r="B400" s="7" t="str">
        <f t="shared" si="28"/>
        <v/>
      </c>
      <c r="E400" s="26" t="str">
        <f>IFERROR(VLOOKUP(C400,SERVIDORES.!A:K,3,0),"")</f>
        <v/>
      </c>
      <c r="H400" s="29" t="str">
        <f t="shared" si="27"/>
        <v/>
      </c>
      <c r="I400" s="27"/>
      <c r="J400" s="30" t="str">
        <f t="shared" si="26"/>
        <v/>
      </c>
      <c r="L400" s="31"/>
      <c r="M400" s="25"/>
      <c r="O400" s="31"/>
      <c r="P400" s="32" t="str">
        <f>IFERROR(VLOOKUP(C400,SERVIDORES.!$A$1:$K$10105,10,0),"")</f>
        <v/>
      </c>
      <c r="Q400" s="32" t="str">
        <f>IFERROR(VLOOKUP(C400,SERVIDORES.!$A$1:$K$10105,11,0),"")</f>
        <v/>
      </c>
      <c r="S400" s="22" t="str">
        <f t="shared" si="29"/>
        <v/>
      </c>
    </row>
    <row r="401" spans="2:19" x14ac:dyDescent="0.25">
      <c r="B401" s="7" t="str">
        <f t="shared" si="28"/>
        <v/>
      </c>
      <c r="E401" s="26" t="str">
        <f>IFERROR(VLOOKUP(C401,SERVIDORES.!A:K,3,0),"")</f>
        <v/>
      </c>
      <c r="H401" s="29" t="str">
        <f t="shared" si="27"/>
        <v/>
      </c>
      <c r="I401" s="27"/>
      <c r="J401" s="30" t="str">
        <f t="shared" si="26"/>
        <v/>
      </c>
      <c r="L401" s="31"/>
      <c r="M401" s="25"/>
      <c r="O401" s="31"/>
      <c r="P401" s="32" t="str">
        <f>IFERROR(VLOOKUP(C401,SERVIDORES.!$A$1:$K$10105,10,0),"")</f>
        <v/>
      </c>
      <c r="Q401" s="32" t="str">
        <f>IFERROR(VLOOKUP(C401,SERVIDORES.!$A$1:$K$10105,11,0),"")</f>
        <v/>
      </c>
      <c r="S401" s="22" t="str">
        <f t="shared" si="29"/>
        <v/>
      </c>
    </row>
    <row r="402" spans="2:19" x14ac:dyDescent="0.25">
      <c r="M402" s="25"/>
      <c r="S402" s="22"/>
    </row>
    <row r="403" spans="2:19" x14ac:dyDescent="0.25">
      <c r="M403" s="25"/>
    </row>
    <row r="404" spans="2:19" x14ac:dyDescent="0.25">
      <c r="M404" s="25"/>
    </row>
    <row r="405" spans="2:19" x14ac:dyDescent="0.25">
      <c r="M405" s="25"/>
    </row>
    <row r="406" spans="2:19" x14ac:dyDescent="0.25">
      <c r="M406" s="25"/>
    </row>
    <row r="407" spans="2:19" x14ac:dyDescent="0.25">
      <c r="M407" s="25"/>
    </row>
    <row r="408" spans="2:19" x14ac:dyDescent="0.25">
      <c r="M408" s="25"/>
    </row>
    <row r="409" spans="2:19" x14ac:dyDescent="0.25">
      <c r="M409" s="25"/>
    </row>
    <row r="410" spans="2:19" x14ac:dyDescent="0.25">
      <c r="M410" s="25"/>
    </row>
    <row r="411" spans="2:19" x14ac:dyDescent="0.25">
      <c r="M411" s="25"/>
    </row>
    <row r="412" spans="2:19" x14ac:dyDescent="0.25">
      <c r="M412" s="25"/>
    </row>
    <row r="413" spans="2:19" x14ac:dyDescent="0.25">
      <c r="M413" s="25"/>
    </row>
    <row r="414" spans="2:19" x14ac:dyDescent="0.25">
      <c r="M414" s="25"/>
    </row>
    <row r="415" spans="2:19" x14ac:dyDescent="0.25">
      <c r="M415" s="25"/>
    </row>
    <row r="416" spans="2:19" x14ac:dyDescent="0.25">
      <c r="M416" s="25"/>
    </row>
    <row r="417" spans="13:13" x14ac:dyDescent="0.25">
      <c r="M417" s="25"/>
    </row>
    <row r="418" spans="13:13" x14ac:dyDescent="0.25">
      <c r="M418" s="25"/>
    </row>
    <row r="419" spans="13:13" x14ac:dyDescent="0.25">
      <c r="M419" s="25"/>
    </row>
    <row r="420" spans="13:13" x14ac:dyDescent="0.25">
      <c r="M420" s="25"/>
    </row>
    <row r="421" spans="13:13" x14ac:dyDescent="0.25">
      <c r="M421" s="25"/>
    </row>
    <row r="422" spans="13:13" x14ac:dyDescent="0.25">
      <c r="M422" s="25"/>
    </row>
  </sheetData>
  <sheetProtection sort="0" autoFilter="0"/>
  <autoFilter ref="A9:T401"/>
  <mergeCells count="28">
    <mergeCell ref="M3:N3"/>
    <mergeCell ref="P3:Q3"/>
    <mergeCell ref="C3:D3"/>
    <mergeCell ref="C9:C10"/>
    <mergeCell ref="D9:D10"/>
    <mergeCell ref="E9:E10"/>
    <mergeCell ref="F9:F10"/>
    <mergeCell ref="F6:G6"/>
    <mergeCell ref="G3:J3"/>
    <mergeCell ref="J9:J10"/>
    <mergeCell ref="G9:G10"/>
    <mergeCell ref="H9:H10"/>
    <mergeCell ref="I9:I10"/>
    <mergeCell ref="S9:S10"/>
    <mergeCell ref="C4:D4"/>
    <mergeCell ref="T9:T10"/>
    <mergeCell ref="B9:B10"/>
    <mergeCell ref="A9:A10"/>
    <mergeCell ref="O9:O10"/>
    <mergeCell ref="P9:P10"/>
    <mergeCell ref="Q9:Q10"/>
    <mergeCell ref="R9:R10"/>
    <mergeCell ref="K9:K10"/>
    <mergeCell ref="L9:L10"/>
    <mergeCell ref="M9:M10"/>
    <mergeCell ref="N9:N10"/>
    <mergeCell ref="P4:Q4"/>
    <mergeCell ref="M4:N4"/>
  </mergeCells>
  <conditionalFormatting sqref="G3">
    <cfRule type="expression" dxfId="50" priority="111">
      <formula>$G$3&lt;&gt;""</formula>
    </cfRule>
  </conditionalFormatting>
  <conditionalFormatting sqref="L11:M16 L34:M401">
    <cfRule type="cellIs" dxfId="49" priority="70" operator="equal">
      <formula>"NÃO"</formula>
    </cfRule>
    <cfRule type="cellIs" dxfId="48" priority="71" operator="equal">
      <formula>"SIM"</formula>
    </cfRule>
  </conditionalFormatting>
  <conditionalFormatting sqref="O11:O78">
    <cfRule type="cellIs" dxfId="47" priority="66" operator="equal">
      <formula>"NÃO"</formula>
    </cfRule>
    <cfRule type="cellIs" dxfId="46" priority="67" operator="equal">
      <formula>"SIM"</formula>
    </cfRule>
  </conditionalFormatting>
  <conditionalFormatting sqref="O12:O16 O34:O401">
    <cfRule type="cellIs" dxfId="45" priority="64" operator="equal">
      <formula>"NÃO"</formula>
    </cfRule>
    <cfRule type="cellIs" dxfId="44" priority="65" operator="equal">
      <formula>"SIM"</formula>
    </cfRule>
  </conditionalFormatting>
  <conditionalFormatting sqref="H6">
    <cfRule type="expression" dxfId="43" priority="56">
      <formula>$G$5=""</formula>
    </cfRule>
    <cfRule type="expression" dxfId="42" priority="57">
      <formula>$G$4=""</formula>
    </cfRule>
    <cfRule type="cellIs" dxfId="41" priority="60" operator="greaterThan">
      <formula>11</formula>
    </cfRule>
    <cfRule type="cellIs" dxfId="40" priority="61" operator="equal">
      <formula>11</formula>
    </cfRule>
  </conditionalFormatting>
  <conditionalFormatting sqref="I6">
    <cfRule type="cellIs" dxfId="39" priority="58" operator="greaterThan">
      <formula>11</formula>
    </cfRule>
    <cfRule type="cellIs" dxfId="38" priority="59" operator="equal">
      <formula>11</formula>
    </cfRule>
  </conditionalFormatting>
  <conditionalFormatting sqref="E2">
    <cfRule type="containsBlanks" dxfId="37" priority="55">
      <formula>LEN(TRIM(E2))=0</formula>
    </cfRule>
    <cfRule type="notContainsBlanks" dxfId="36" priority="112">
      <formula>LEN(TRIM(E2))&gt;0</formula>
    </cfRule>
  </conditionalFormatting>
  <conditionalFormatting sqref="L17:M17">
    <cfRule type="cellIs" dxfId="35" priority="52" operator="equal">
      <formula>"NÃO"</formula>
    </cfRule>
    <cfRule type="cellIs" dxfId="34" priority="53" operator="equal">
      <formula>"SIM"</formula>
    </cfRule>
  </conditionalFormatting>
  <conditionalFormatting sqref="O17">
    <cfRule type="cellIs" dxfId="33" priority="50" operator="equal">
      <formula>"NÃO"</formula>
    </cfRule>
    <cfRule type="cellIs" dxfId="32" priority="51" operator="equal">
      <formula>"SIM"</formula>
    </cfRule>
  </conditionalFormatting>
  <conditionalFormatting sqref="L18:M18">
    <cfRule type="cellIs" dxfId="31" priority="48" operator="equal">
      <formula>"NÃO"</formula>
    </cfRule>
    <cfRule type="cellIs" dxfId="30" priority="49" operator="equal">
      <formula>"SIM"</formula>
    </cfRule>
  </conditionalFormatting>
  <conditionalFormatting sqref="O18">
    <cfRule type="cellIs" dxfId="29" priority="46" operator="equal">
      <formula>"NÃO"</formula>
    </cfRule>
    <cfRule type="cellIs" dxfId="28" priority="47" operator="equal">
      <formula>"SIM"</formula>
    </cfRule>
  </conditionalFormatting>
  <conditionalFormatting sqref="L19:M19">
    <cfRule type="cellIs" dxfId="27" priority="44" operator="equal">
      <formula>"NÃO"</formula>
    </cfRule>
    <cfRule type="cellIs" dxfId="26" priority="45" operator="equal">
      <formula>"SIM"</formula>
    </cfRule>
  </conditionalFormatting>
  <conditionalFormatting sqref="O19">
    <cfRule type="cellIs" dxfId="25" priority="42" operator="equal">
      <formula>"NÃO"</formula>
    </cfRule>
    <cfRule type="cellIs" dxfId="24" priority="43" operator="equal">
      <formula>"SIM"</formula>
    </cfRule>
  </conditionalFormatting>
  <conditionalFormatting sqref="L20:M20">
    <cfRule type="cellIs" dxfId="23" priority="40" operator="equal">
      <formula>"NÃO"</formula>
    </cfRule>
    <cfRule type="cellIs" dxfId="22" priority="41" operator="equal">
      <formula>"SIM"</formula>
    </cfRule>
  </conditionalFormatting>
  <conditionalFormatting sqref="O20">
    <cfRule type="cellIs" dxfId="21" priority="38" operator="equal">
      <formula>"NÃO"</formula>
    </cfRule>
    <cfRule type="cellIs" dxfId="20" priority="39" operator="equal">
      <formula>"SIM"</formula>
    </cfRule>
  </conditionalFormatting>
  <conditionalFormatting sqref="L21:M31">
    <cfRule type="cellIs" dxfId="19" priority="36" operator="equal">
      <formula>"NÃO"</formula>
    </cfRule>
    <cfRule type="cellIs" dxfId="18" priority="37" operator="equal">
      <formula>"SIM"</formula>
    </cfRule>
  </conditionalFormatting>
  <conditionalFormatting sqref="O21:O31">
    <cfRule type="cellIs" dxfId="17" priority="34" operator="equal">
      <formula>"NÃO"</formula>
    </cfRule>
    <cfRule type="cellIs" dxfId="16" priority="35" operator="equal">
      <formula>"SIM"</formula>
    </cfRule>
  </conditionalFormatting>
  <conditionalFormatting sqref="L32:M32">
    <cfRule type="cellIs" dxfId="15" priority="32" operator="equal">
      <formula>"NÃO"</formula>
    </cfRule>
    <cfRule type="cellIs" dxfId="14" priority="33" operator="equal">
      <formula>"SIM"</formula>
    </cfRule>
  </conditionalFormatting>
  <conditionalFormatting sqref="O32">
    <cfRule type="cellIs" dxfId="13" priority="30" operator="equal">
      <formula>"NÃO"</formula>
    </cfRule>
    <cfRule type="cellIs" dxfId="12" priority="31" operator="equal">
      <formula>"SIM"</formula>
    </cfRule>
  </conditionalFormatting>
  <conditionalFormatting sqref="L33:M33">
    <cfRule type="cellIs" dxfId="11" priority="28" operator="equal">
      <formula>"NÃO"</formula>
    </cfRule>
    <cfRule type="cellIs" dxfId="10" priority="29" operator="equal">
      <formula>"SIM"</formula>
    </cfRule>
  </conditionalFormatting>
  <conditionalFormatting sqref="O33">
    <cfRule type="cellIs" dxfId="9" priority="26" operator="equal">
      <formula>"NÃO"</formula>
    </cfRule>
    <cfRule type="cellIs" dxfId="8" priority="27" operator="equal">
      <formula>"SIM"</formula>
    </cfRule>
  </conditionalFormatting>
  <conditionalFormatting sqref="J4">
    <cfRule type="cellIs" dxfId="7" priority="24" operator="equal">
      <formula>"NÃO"</formula>
    </cfRule>
    <cfRule type="cellIs" dxfId="6" priority="25" operator="equal">
      <formula>"SIM"</formula>
    </cfRule>
  </conditionalFormatting>
  <conditionalFormatting sqref="I12:I52 I54:I1048576">
    <cfRule type="cellIs" dxfId="5" priority="21" operator="equal">
      <formula>"FÉRIAS"</formula>
    </cfRule>
  </conditionalFormatting>
  <conditionalFormatting sqref="H11:I11">
    <cfRule type="expression" dxfId="4" priority="7">
      <formula>AND($I11="FÉRIAS",$H11&lt;15)</formula>
    </cfRule>
  </conditionalFormatting>
  <conditionalFormatting sqref="H11:I1048576">
    <cfRule type="expression" dxfId="3" priority="6">
      <formula>AND($I11="FÉRIAS",$H11&lt;15)</formula>
    </cfRule>
  </conditionalFormatting>
  <conditionalFormatting sqref="B11:R1048576">
    <cfRule type="expression" dxfId="2" priority="5">
      <formula>AND($H11&gt;30,$G11&gt;=$C$7)</formula>
    </cfRule>
  </conditionalFormatting>
  <conditionalFormatting sqref="G11:I1048576">
    <cfRule type="expression" dxfId="1" priority="2">
      <formula>$R11="ERRO"</formula>
    </cfRule>
  </conditionalFormatting>
  <conditionalFormatting sqref="A11:R1048576">
    <cfRule type="expression" dxfId="0" priority="1">
      <formula>AND($G11&lt;$C$5,$G11&lt;&gt;"")</formula>
    </cfRule>
  </conditionalFormatting>
  <dataValidations disablePrompts="1" count="2">
    <dataValidation type="list" allowBlank="1" showInputMessage="1" showErrorMessage="1" sqref="M32:M422 O11:O401 L11:M31 L32:L401 J4">
      <formula1>"SIM,NÃO"</formula1>
    </dataValidation>
    <dataValidation type="list" allowBlank="1" showInputMessage="1" showErrorMessage="1" sqref="I11:I401">
      <formula1>"INTEGRAL,MATUTINO,VESPERTINO,HS,FÉRIAS"</formula1>
    </dataValidation>
  </dataValidations>
  <pageMargins left="0.511811024" right="0.511811024" top="0.78740157499999996" bottom="0.78740157499999996" header="0.31496062000000002" footer="0.31496062000000002"/>
  <pageSetup paperSize="9" orientation="landscape" horizontalDpi="0" verticalDpi="0" r:id="rId1"/>
  <extLst>
    <ext xmlns:x14="http://schemas.microsoft.com/office/spreadsheetml/2009/9/main" uri="{CCE6A557-97BC-4b89-ADB6-D9C93CAAB3DF}">
      <x14:dataValidations xmlns:xm="http://schemas.microsoft.com/office/excel/2006/main" disablePrompts="1" count="4">
        <x14:dataValidation type="list" errorStyle="warning" allowBlank="1" showInputMessage="1" showErrorMessage="1" errorTitle="ATENÇÃO" error="SERVIDOR NÃO CADASTRADO._x000a_FAVOR FAZER REGISTO NA ABA &quot;SERBIDORES&quot;" promptTitle="MATRICULA">
          <x14:formula1>
            <xm:f>SERVIDORES.!$A:$A</xm:f>
          </x14:formula1>
          <xm:sqref>C11:C401</xm:sqref>
        </x14:dataValidation>
        <x14:dataValidation type="list" allowBlank="1" showInputMessage="1" showErrorMessage="1" errorTitle="ATENÇÃO" error="CODIGO DE OCORRÊNCIA OU EVENTO INVALIDO">
          <x14:formula1>
            <xm:f>LISTA!$A$2:$A$38</xm:f>
          </x14:formula1>
          <xm:sqref>K11:K401</xm:sqref>
        </x14:dataValidation>
        <x14:dataValidation type="list" allowBlank="1" showInputMessage="1" showErrorMessage="1">
          <x14:formula1>
            <xm:f>LISTA!$E$2:$E$13</xm:f>
          </x14:formula1>
          <xm:sqref>E4</xm:sqref>
        </x14:dataValidation>
        <x14:dataValidation type="list" allowBlank="1" showInputMessage="1" showErrorMessage="1">
          <x14:formula1>
            <xm:f>LISTA!$A$2:$A$38</xm:f>
          </x14:formula1>
          <xm:sqref>J5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8"/>
  <sheetViews>
    <sheetView workbookViewId="0">
      <selection activeCell="B2" sqref="B2:B38"/>
    </sheetView>
  </sheetViews>
  <sheetFormatPr defaultRowHeight="15" x14ac:dyDescent="0.25"/>
  <cols>
    <col min="1" max="1" width="9.28515625" style="62" bestFit="1" customWidth="1"/>
    <col min="2" max="2" width="60" style="62" customWidth="1"/>
    <col min="3" max="3" width="15.7109375" style="62" bestFit="1" customWidth="1"/>
    <col min="4" max="4" width="9.140625" style="62"/>
    <col min="5" max="7" width="11.5703125" style="62" bestFit="1" customWidth="1"/>
    <col min="8" max="16384" width="9.140625" style="62"/>
  </cols>
  <sheetData>
    <row r="1" spans="1:7" x14ac:dyDescent="0.25">
      <c r="A1" s="63" t="s">
        <v>138</v>
      </c>
      <c r="B1" s="63" t="s">
        <v>139</v>
      </c>
      <c r="C1" s="63" t="s">
        <v>140</v>
      </c>
      <c r="E1" s="62" t="s">
        <v>178</v>
      </c>
      <c r="F1" s="62" t="s">
        <v>41</v>
      </c>
      <c r="G1" s="62" t="s">
        <v>66</v>
      </c>
    </row>
    <row r="2" spans="1:7" x14ac:dyDescent="0.25">
      <c r="A2" s="64" t="s">
        <v>155</v>
      </c>
      <c r="B2" s="65"/>
      <c r="C2" s="66" t="s">
        <v>141</v>
      </c>
      <c r="E2" s="62" t="s">
        <v>165</v>
      </c>
      <c r="F2" s="70">
        <v>44927</v>
      </c>
      <c r="G2" s="70">
        <v>44957</v>
      </c>
    </row>
    <row r="3" spans="1:7" x14ac:dyDescent="0.25">
      <c r="A3" s="67" t="s">
        <v>156</v>
      </c>
      <c r="B3" s="65"/>
      <c r="C3" s="66" t="s">
        <v>142</v>
      </c>
      <c r="E3" s="62" t="s">
        <v>166</v>
      </c>
      <c r="F3" s="70">
        <v>44958</v>
      </c>
      <c r="G3" s="70">
        <v>44985</v>
      </c>
    </row>
    <row r="4" spans="1:7" x14ac:dyDescent="0.25">
      <c r="A4" s="64" t="s">
        <v>144</v>
      </c>
      <c r="B4" s="65"/>
      <c r="C4" s="66" t="s">
        <v>141</v>
      </c>
      <c r="E4" s="62" t="s">
        <v>167</v>
      </c>
      <c r="F4" s="70">
        <v>44986</v>
      </c>
      <c r="G4" s="70">
        <v>45016</v>
      </c>
    </row>
    <row r="5" spans="1:7" x14ac:dyDescent="0.25">
      <c r="A5" s="64" t="s">
        <v>145</v>
      </c>
      <c r="B5" s="65"/>
      <c r="C5" s="66" t="s">
        <v>141</v>
      </c>
      <c r="E5" s="62" t="s">
        <v>168</v>
      </c>
      <c r="F5" s="70">
        <v>45017</v>
      </c>
      <c r="G5" s="70">
        <v>45046</v>
      </c>
    </row>
    <row r="6" spans="1:7" x14ac:dyDescent="0.25">
      <c r="A6" s="64" t="s">
        <v>146</v>
      </c>
      <c r="B6" s="65"/>
      <c r="C6" s="66" t="s">
        <v>141</v>
      </c>
      <c r="E6" s="62" t="s">
        <v>169</v>
      </c>
      <c r="F6" s="70">
        <v>45047</v>
      </c>
      <c r="G6" s="70">
        <v>45077</v>
      </c>
    </row>
    <row r="7" spans="1:7" x14ac:dyDescent="0.25">
      <c r="A7" s="64" t="s">
        <v>157</v>
      </c>
      <c r="B7" s="65"/>
      <c r="C7" s="66" t="s">
        <v>141</v>
      </c>
      <c r="E7" s="62" t="s">
        <v>170</v>
      </c>
      <c r="F7" s="70">
        <v>45078</v>
      </c>
      <c r="G7" s="70">
        <v>45107</v>
      </c>
    </row>
    <row r="8" spans="1:7" x14ac:dyDescent="0.25">
      <c r="A8" s="64" t="s">
        <v>86</v>
      </c>
      <c r="B8" s="65"/>
      <c r="C8" s="66" t="s">
        <v>142</v>
      </c>
      <c r="E8" s="62" t="s">
        <v>171</v>
      </c>
      <c r="F8" s="70">
        <v>45108</v>
      </c>
      <c r="G8" s="70">
        <v>45138</v>
      </c>
    </row>
    <row r="9" spans="1:7" x14ac:dyDescent="0.25">
      <c r="A9" s="64" t="s">
        <v>127</v>
      </c>
      <c r="B9" s="65"/>
      <c r="C9" s="66" t="s">
        <v>142</v>
      </c>
      <c r="E9" s="62" t="s">
        <v>172</v>
      </c>
      <c r="F9" s="70">
        <v>45139</v>
      </c>
      <c r="G9" s="70">
        <v>45169</v>
      </c>
    </row>
    <row r="10" spans="1:7" x14ac:dyDescent="0.25">
      <c r="A10" s="64" t="s">
        <v>158</v>
      </c>
      <c r="B10" s="65"/>
      <c r="C10" s="66" t="s">
        <v>141</v>
      </c>
      <c r="E10" s="62" t="s">
        <v>173</v>
      </c>
      <c r="F10" s="70">
        <v>45170</v>
      </c>
      <c r="G10" s="70">
        <v>45199</v>
      </c>
    </row>
    <row r="11" spans="1:7" x14ac:dyDescent="0.25">
      <c r="A11" s="64" t="s">
        <v>128</v>
      </c>
      <c r="B11" s="65"/>
      <c r="C11" s="66" t="s">
        <v>142</v>
      </c>
      <c r="E11" s="62" t="s">
        <v>174</v>
      </c>
      <c r="F11" s="70">
        <v>45200</v>
      </c>
      <c r="G11" s="70">
        <v>45230</v>
      </c>
    </row>
    <row r="12" spans="1:7" x14ac:dyDescent="0.25">
      <c r="A12" s="64" t="s">
        <v>78</v>
      </c>
      <c r="B12" s="65"/>
      <c r="C12" s="66" t="s">
        <v>142</v>
      </c>
      <c r="E12" s="62" t="s">
        <v>175</v>
      </c>
      <c r="F12" s="70">
        <v>45231</v>
      </c>
      <c r="G12" s="70">
        <v>45260</v>
      </c>
    </row>
    <row r="13" spans="1:7" x14ac:dyDescent="0.25">
      <c r="A13" s="64" t="s">
        <v>129</v>
      </c>
      <c r="B13" s="65"/>
      <c r="C13" s="66" t="s">
        <v>142</v>
      </c>
      <c r="E13" s="62" t="s">
        <v>176</v>
      </c>
      <c r="F13" s="70">
        <v>45261</v>
      </c>
      <c r="G13" s="70">
        <v>45291</v>
      </c>
    </row>
    <row r="14" spans="1:7" x14ac:dyDescent="0.25">
      <c r="A14" s="64" t="s">
        <v>130</v>
      </c>
      <c r="B14" s="65"/>
      <c r="C14" s="66" t="s">
        <v>142</v>
      </c>
      <c r="F14" s="70"/>
      <c r="G14" s="70"/>
    </row>
    <row r="15" spans="1:7" x14ac:dyDescent="0.25">
      <c r="A15" s="64" t="s">
        <v>131</v>
      </c>
      <c r="B15" s="65"/>
      <c r="C15" s="66" t="s">
        <v>142</v>
      </c>
      <c r="F15" s="70"/>
      <c r="G15" s="70"/>
    </row>
    <row r="16" spans="1:7" x14ac:dyDescent="0.25">
      <c r="A16" s="64" t="s">
        <v>132</v>
      </c>
      <c r="B16" s="65"/>
      <c r="C16" s="66" t="s">
        <v>142</v>
      </c>
      <c r="F16" s="70"/>
      <c r="G16" s="70"/>
    </row>
    <row r="17" spans="1:7" x14ac:dyDescent="0.25">
      <c r="A17" s="64" t="s">
        <v>109</v>
      </c>
      <c r="B17" s="65"/>
      <c r="C17" s="66" t="s">
        <v>142</v>
      </c>
      <c r="F17" s="70"/>
      <c r="G17" s="70"/>
    </row>
    <row r="18" spans="1:7" x14ac:dyDescent="0.25">
      <c r="A18" s="64" t="s">
        <v>133</v>
      </c>
      <c r="B18" s="65"/>
      <c r="C18" s="66" t="s">
        <v>142</v>
      </c>
      <c r="F18" s="70"/>
      <c r="G18" s="70"/>
    </row>
    <row r="19" spans="1:7" x14ac:dyDescent="0.25">
      <c r="A19" s="64" t="s">
        <v>134</v>
      </c>
      <c r="B19" s="65"/>
      <c r="C19" s="66" t="s">
        <v>142</v>
      </c>
      <c r="F19" s="70"/>
      <c r="G19" s="70"/>
    </row>
    <row r="20" spans="1:7" x14ac:dyDescent="0.25">
      <c r="A20" s="64" t="s">
        <v>147</v>
      </c>
      <c r="B20" s="65"/>
      <c r="C20" s="66" t="s">
        <v>141</v>
      </c>
      <c r="F20" s="70"/>
      <c r="G20" s="70"/>
    </row>
    <row r="21" spans="1:7" x14ac:dyDescent="0.25">
      <c r="A21" s="64" t="s">
        <v>105</v>
      </c>
      <c r="B21" s="65"/>
      <c r="C21" s="66" t="s">
        <v>141</v>
      </c>
      <c r="F21" s="70"/>
      <c r="G21" s="70"/>
    </row>
    <row r="22" spans="1:7" x14ac:dyDescent="0.25">
      <c r="A22" s="64" t="s">
        <v>77</v>
      </c>
      <c r="B22" s="65"/>
      <c r="C22" s="66" t="s">
        <v>141</v>
      </c>
      <c r="F22" s="70"/>
      <c r="G22" s="70"/>
    </row>
    <row r="23" spans="1:7" x14ac:dyDescent="0.25">
      <c r="A23" s="67" t="s">
        <v>159</v>
      </c>
      <c r="B23" s="65"/>
      <c r="C23" s="66" t="s">
        <v>143</v>
      </c>
      <c r="F23" s="70"/>
      <c r="G23" s="70"/>
    </row>
    <row r="24" spans="1:7" x14ac:dyDescent="0.25">
      <c r="A24" s="67" t="s">
        <v>160</v>
      </c>
      <c r="B24" s="65"/>
      <c r="C24" s="66" t="s">
        <v>143</v>
      </c>
      <c r="F24" s="70"/>
      <c r="G24" s="70"/>
    </row>
    <row r="25" spans="1:7" x14ac:dyDescent="0.25">
      <c r="A25" s="64" t="s">
        <v>146</v>
      </c>
      <c r="B25" s="65"/>
      <c r="C25" s="66" t="s">
        <v>141</v>
      </c>
      <c r="F25" s="70"/>
      <c r="G25" s="70"/>
    </row>
    <row r="26" spans="1:7" x14ac:dyDescent="0.25">
      <c r="A26" s="64" t="s">
        <v>135</v>
      </c>
      <c r="B26" s="65"/>
      <c r="C26" s="66" t="s">
        <v>142</v>
      </c>
    </row>
    <row r="27" spans="1:7" x14ac:dyDescent="0.25">
      <c r="A27" s="64" t="s">
        <v>118</v>
      </c>
      <c r="B27" s="65"/>
      <c r="C27" s="66" t="s">
        <v>141</v>
      </c>
    </row>
    <row r="28" spans="1:7" x14ac:dyDescent="0.25">
      <c r="A28" s="64" t="s">
        <v>148</v>
      </c>
      <c r="B28" s="65"/>
      <c r="C28" s="66" t="s">
        <v>141</v>
      </c>
    </row>
    <row r="29" spans="1:7" x14ac:dyDescent="0.25">
      <c r="A29" s="64" t="s">
        <v>161</v>
      </c>
      <c r="B29" s="65"/>
      <c r="C29" s="66" t="s">
        <v>142</v>
      </c>
    </row>
    <row r="30" spans="1:7" x14ac:dyDescent="0.25">
      <c r="A30" s="64" t="s">
        <v>149</v>
      </c>
      <c r="B30" s="65"/>
      <c r="C30" s="66" t="s">
        <v>141</v>
      </c>
    </row>
    <row r="31" spans="1:7" x14ac:dyDescent="0.25">
      <c r="A31" s="64" t="s">
        <v>150</v>
      </c>
      <c r="B31" s="65"/>
      <c r="C31" s="66" t="s">
        <v>142</v>
      </c>
    </row>
    <row r="32" spans="1:7" x14ac:dyDescent="0.25">
      <c r="A32" s="64" t="s">
        <v>151</v>
      </c>
      <c r="B32" s="65"/>
      <c r="C32" s="66" t="s">
        <v>142</v>
      </c>
    </row>
    <row r="33" spans="1:3" x14ac:dyDescent="0.25">
      <c r="A33" s="64" t="s">
        <v>152</v>
      </c>
      <c r="B33" s="65"/>
      <c r="C33" s="66" t="s">
        <v>142</v>
      </c>
    </row>
    <row r="34" spans="1:3" x14ac:dyDescent="0.25">
      <c r="A34" s="64" t="s">
        <v>153</v>
      </c>
      <c r="B34" s="65"/>
      <c r="C34" s="66" t="s">
        <v>141</v>
      </c>
    </row>
    <row r="35" spans="1:3" x14ac:dyDescent="0.25">
      <c r="A35" s="67" t="s">
        <v>162</v>
      </c>
      <c r="B35" s="65"/>
      <c r="C35" s="66" t="s">
        <v>143</v>
      </c>
    </row>
    <row r="36" spans="1:3" x14ac:dyDescent="0.25">
      <c r="A36" s="64" t="s">
        <v>154</v>
      </c>
      <c r="B36" s="65"/>
      <c r="C36" s="66" t="s">
        <v>141</v>
      </c>
    </row>
    <row r="37" spans="1:3" x14ac:dyDescent="0.25">
      <c r="A37" s="67" t="s">
        <v>163</v>
      </c>
      <c r="B37" s="65"/>
      <c r="C37" s="66" t="s">
        <v>141</v>
      </c>
    </row>
    <row r="38" spans="1:3" x14ac:dyDescent="0.25">
      <c r="A38" s="67" t="s">
        <v>120</v>
      </c>
      <c r="B38" s="65"/>
      <c r="C38" s="66" t="s">
        <v>141</v>
      </c>
    </row>
  </sheetData>
  <pageMargins left="0.511811024" right="0.511811024" top="0.78740157499999996" bottom="0.78740157499999996" header="0.31496062000000002" footer="0.31496062000000002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6"/>
  <sheetViews>
    <sheetView workbookViewId="0">
      <pane ySplit="1" topLeftCell="A2" activePane="bottomLeft" state="frozen"/>
      <selection activeCell="E24" sqref="E24"/>
      <selection pane="bottomLeft" activeCell="E1" sqref="E1"/>
    </sheetView>
  </sheetViews>
  <sheetFormatPr defaultRowHeight="15" x14ac:dyDescent="0.25"/>
  <cols>
    <col min="1" max="1" width="11.28515625" style="7" bestFit="1" customWidth="1"/>
    <col min="2" max="2" width="9" style="20" bestFit="1" customWidth="1"/>
    <col min="3" max="3" width="40.42578125" bestFit="1" customWidth="1"/>
    <col min="4" max="4" width="26.42578125" customWidth="1"/>
    <col min="5" max="5" width="14.140625" bestFit="1" customWidth="1"/>
    <col min="6" max="6" width="2.7109375" bestFit="1" customWidth="1"/>
    <col min="7" max="7" width="6.5703125" bestFit="1" customWidth="1"/>
    <col min="8" max="8" width="47.42578125" bestFit="1" customWidth="1"/>
    <col min="9" max="9" width="10.5703125" bestFit="1" customWidth="1"/>
    <col min="10" max="10" width="5.85546875" bestFit="1" customWidth="1"/>
    <col min="11" max="11" width="14.7109375" bestFit="1" customWidth="1"/>
  </cols>
  <sheetData>
    <row r="1" spans="1:11" x14ac:dyDescent="0.25">
      <c r="A1" s="18" t="s">
        <v>38</v>
      </c>
      <c r="B1" s="19" t="s">
        <v>39</v>
      </c>
      <c r="C1" s="18" t="s">
        <v>0</v>
      </c>
      <c r="D1" s="18" t="s">
        <v>2</v>
      </c>
      <c r="E1" s="18" t="s">
        <v>4</v>
      </c>
      <c r="F1" s="18" t="s">
        <v>73</v>
      </c>
      <c r="G1" s="18" t="s">
        <v>3</v>
      </c>
      <c r="H1" s="18" t="s">
        <v>5</v>
      </c>
      <c r="I1" s="18" t="s">
        <v>1</v>
      </c>
      <c r="J1" s="18" t="s">
        <v>92</v>
      </c>
      <c r="K1" s="18" t="s">
        <v>91</v>
      </c>
    </row>
    <row r="2" spans="1:11" x14ac:dyDescent="0.25">
      <c r="A2" s="7">
        <v>418481</v>
      </c>
      <c r="B2" s="20" t="s">
        <v>43</v>
      </c>
      <c r="C2" t="s">
        <v>179</v>
      </c>
      <c r="D2" t="s">
        <v>6</v>
      </c>
      <c r="E2" t="s">
        <v>57</v>
      </c>
      <c r="F2" t="s">
        <v>65</v>
      </c>
      <c r="G2" t="s">
        <v>7</v>
      </c>
      <c r="H2" t="s">
        <v>8</v>
      </c>
      <c r="I2" t="str">
        <f t="shared" ref="I2:I36" si="0">CONCATENATE(A2,"/",B2)</f>
        <v>418481/01</v>
      </c>
      <c r="J2">
        <v>40</v>
      </c>
      <c r="K2" t="s">
        <v>93</v>
      </c>
    </row>
    <row r="3" spans="1:11" x14ac:dyDescent="0.25">
      <c r="A3" s="7">
        <v>418053</v>
      </c>
      <c r="B3" s="20" t="s">
        <v>43</v>
      </c>
      <c r="C3" t="s">
        <v>180</v>
      </c>
      <c r="D3" t="s">
        <v>70</v>
      </c>
      <c r="E3" t="s">
        <v>53</v>
      </c>
      <c r="F3" t="s">
        <v>65</v>
      </c>
      <c r="G3" t="s">
        <v>7</v>
      </c>
      <c r="H3" t="s">
        <v>11</v>
      </c>
      <c r="I3" t="str">
        <f t="shared" si="0"/>
        <v>418053/01</v>
      </c>
      <c r="J3">
        <v>40</v>
      </c>
      <c r="K3" t="s">
        <v>93</v>
      </c>
    </row>
    <row r="4" spans="1:11" x14ac:dyDescent="0.25">
      <c r="A4" s="7">
        <v>403141</v>
      </c>
      <c r="B4" s="20" t="s">
        <v>44</v>
      </c>
      <c r="C4" t="s">
        <v>181</v>
      </c>
      <c r="D4" t="s">
        <v>14</v>
      </c>
      <c r="E4" t="s">
        <v>53</v>
      </c>
      <c r="F4" t="s">
        <v>65</v>
      </c>
      <c r="G4" t="s">
        <v>7</v>
      </c>
      <c r="H4" t="s">
        <v>11</v>
      </c>
      <c r="I4" t="str">
        <f t="shared" si="0"/>
        <v>403141/07</v>
      </c>
      <c r="J4">
        <v>24</v>
      </c>
      <c r="K4" t="s">
        <v>93</v>
      </c>
    </row>
    <row r="5" spans="1:11" x14ac:dyDescent="0.25">
      <c r="A5" s="7">
        <v>418319</v>
      </c>
      <c r="B5" s="20" t="s">
        <v>47</v>
      </c>
      <c r="C5" t="s">
        <v>182</v>
      </c>
      <c r="D5" t="s">
        <v>14</v>
      </c>
      <c r="E5" t="s">
        <v>53</v>
      </c>
      <c r="F5" t="s">
        <v>65</v>
      </c>
      <c r="G5" t="s">
        <v>7</v>
      </c>
      <c r="H5" t="s">
        <v>11</v>
      </c>
      <c r="I5" t="str">
        <f t="shared" si="0"/>
        <v>418319/06</v>
      </c>
      <c r="J5">
        <v>24</v>
      </c>
      <c r="K5" t="s">
        <v>94</v>
      </c>
    </row>
    <row r="6" spans="1:11" x14ac:dyDescent="0.25">
      <c r="A6" s="7">
        <v>423955</v>
      </c>
      <c r="B6" s="20" t="s">
        <v>45</v>
      </c>
      <c r="C6" t="s">
        <v>183</v>
      </c>
      <c r="D6" t="s">
        <v>14</v>
      </c>
      <c r="E6" t="s">
        <v>56</v>
      </c>
      <c r="F6" t="s">
        <v>65</v>
      </c>
      <c r="G6" t="s">
        <v>7</v>
      </c>
      <c r="H6" t="s">
        <v>18</v>
      </c>
      <c r="I6" t="str">
        <f t="shared" si="0"/>
        <v>423955/02</v>
      </c>
      <c r="J6">
        <v>24</v>
      </c>
      <c r="K6" t="s">
        <v>94</v>
      </c>
    </row>
    <row r="7" spans="1:11" x14ac:dyDescent="0.25">
      <c r="A7" s="7">
        <v>404505</v>
      </c>
      <c r="B7" s="20" t="s">
        <v>43</v>
      </c>
      <c r="C7" t="s">
        <v>184</v>
      </c>
      <c r="D7" t="s">
        <v>6</v>
      </c>
      <c r="E7" t="s">
        <v>53</v>
      </c>
      <c r="F7" t="s">
        <v>65</v>
      </c>
      <c r="G7" t="s">
        <v>7</v>
      </c>
      <c r="H7" t="s">
        <v>11</v>
      </c>
      <c r="I7" t="str">
        <f t="shared" si="0"/>
        <v>404505/01</v>
      </c>
      <c r="J7">
        <v>40</v>
      </c>
      <c r="K7" t="s">
        <v>93</v>
      </c>
    </row>
    <row r="8" spans="1:11" x14ac:dyDescent="0.25">
      <c r="A8" s="7">
        <v>385009</v>
      </c>
      <c r="B8" s="20" t="s">
        <v>46</v>
      </c>
      <c r="C8" t="s">
        <v>185</v>
      </c>
      <c r="D8" t="s">
        <v>14</v>
      </c>
      <c r="E8" t="s">
        <v>53</v>
      </c>
      <c r="F8" t="s">
        <v>67</v>
      </c>
      <c r="G8" t="s">
        <v>7</v>
      </c>
      <c r="H8" t="s">
        <v>15</v>
      </c>
      <c r="I8" t="str">
        <f t="shared" si="0"/>
        <v>385009/21</v>
      </c>
      <c r="J8">
        <v>24</v>
      </c>
      <c r="K8" t="s">
        <v>93</v>
      </c>
    </row>
    <row r="9" spans="1:11" x14ac:dyDescent="0.25">
      <c r="A9" s="7">
        <v>385009</v>
      </c>
      <c r="B9" s="20" t="s">
        <v>47</v>
      </c>
      <c r="C9" t="s">
        <v>186</v>
      </c>
      <c r="D9" t="s">
        <v>14</v>
      </c>
      <c r="E9" t="s">
        <v>53</v>
      </c>
      <c r="F9" t="s">
        <v>68</v>
      </c>
      <c r="G9" t="s">
        <v>7</v>
      </c>
      <c r="H9" t="s">
        <v>15</v>
      </c>
      <c r="I9" t="str">
        <f t="shared" si="0"/>
        <v>385009/06</v>
      </c>
      <c r="J9">
        <v>20</v>
      </c>
      <c r="K9" t="s">
        <v>93</v>
      </c>
    </row>
    <row r="10" spans="1:11" x14ac:dyDescent="0.25">
      <c r="A10" s="7">
        <v>413202</v>
      </c>
      <c r="B10" s="20" t="s">
        <v>45</v>
      </c>
      <c r="C10" t="s">
        <v>187</v>
      </c>
      <c r="D10" t="s">
        <v>16</v>
      </c>
      <c r="E10" t="s">
        <v>55</v>
      </c>
      <c r="F10" t="s">
        <v>65</v>
      </c>
      <c r="G10" t="s">
        <v>7</v>
      </c>
      <c r="H10" t="s">
        <v>17</v>
      </c>
      <c r="I10" t="str">
        <f t="shared" si="0"/>
        <v>413202/02</v>
      </c>
      <c r="J10">
        <v>30</v>
      </c>
      <c r="K10" t="s">
        <v>93</v>
      </c>
    </row>
    <row r="11" spans="1:11" x14ac:dyDescent="0.25">
      <c r="A11" s="7">
        <v>391328</v>
      </c>
      <c r="B11" s="20" t="s">
        <v>43</v>
      </c>
      <c r="C11" t="s">
        <v>188</v>
      </c>
      <c r="D11" t="s">
        <v>6</v>
      </c>
      <c r="E11" t="s">
        <v>55</v>
      </c>
      <c r="F11" t="s">
        <v>65</v>
      </c>
      <c r="G11" t="s">
        <v>7</v>
      </c>
      <c r="H11" t="s">
        <v>22</v>
      </c>
      <c r="I11" t="str">
        <f t="shared" si="0"/>
        <v>391328/01</v>
      </c>
      <c r="J11">
        <v>40</v>
      </c>
      <c r="K11" t="s">
        <v>93</v>
      </c>
    </row>
    <row r="12" spans="1:11" x14ac:dyDescent="0.25">
      <c r="A12" s="7">
        <v>418460</v>
      </c>
      <c r="B12" s="20" t="s">
        <v>43</v>
      </c>
      <c r="C12" t="s">
        <v>189</v>
      </c>
      <c r="D12" t="s">
        <v>6</v>
      </c>
      <c r="E12" t="s">
        <v>55</v>
      </c>
      <c r="F12" t="s">
        <v>65</v>
      </c>
      <c r="G12" t="s">
        <v>7</v>
      </c>
      <c r="H12" t="s">
        <v>17</v>
      </c>
      <c r="I12" t="str">
        <f t="shared" si="0"/>
        <v>418460/01</v>
      </c>
      <c r="J12">
        <v>40</v>
      </c>
      <c r="K12" t="s">
        <v>93</v>
      </c>
    </row>
    <row r="13" spans="1:11" x14ac:dyDescent="0.25">
      <c r="A13" s="7">
        <v>423957</v>
      </c>
      <c r="B13" s="20" t="s">
        <v>49</v>
      </c>
      <c r="C13" t="s">
        <v>190</v>
      </c>
      <c r="D13" t="s">
        <v>14</v>
      </c>
      <c r="E13" t="s">
        <v>56</v>
      </c>
      <c r="F13" t="s">
        <v>67</v>
      </c>
      <c r="G13" t="s">
        <v>7</v>
      </c>
      <c r="H13" t="s">
        <v>18</v>
      </c>
      <c r="I13" t="str">
        <f t="shared" si="0"/>
        <v>423957/03</v>
      </c>
      <c r="J13">
        <v>24</v>
      </c>
      <c r="K13" t="s">
        <v>94</v>
      </c>
    </row>
    <row r="14" spans="1:11" x14ac:dyDescent="0.25">
      <c r="A14" s="7">
        <v>423957</v>
      </c>
      <c r="B14" s="20" t="s">
        <v>52</v>
      </c>
      <c r="C14" t="s">
        <v>191</v>
      </c>
      <c r="D14" t="s">
        <v>14</v>
      </c>
      <c r="E14" t="s">
        <v>56</v>
      </c>
      <c r="F14" t="s">
        <v>68</v>
      </c>
      <c r="G14" t="s">
        <v>7</v>
      </c>
      <c r="H14" t="s">
        <v>18</v>
      </c>
      <c r="I14" t="str">
        <f t="shared" si="0"/>
        <v>423957/04</v>
      </c>
      <c r="J14">
        <v>24</v>
      </c>
      <c r="K14" t="s">
        <v>94</v>
      </c>
    </row>
    <row r="15" spans="1:11" x14ac:dyDescent="0.25">
      <c r="A15" s="7">
        <v>213896</v>
      </c>
      <c r="B15" s="20" t="s">
        <v>49</v>
      </c>
      <c r="C15" t="s">
        <v>192</v>
      </c>
      <c r="D15" t="s">
        <v>14</v>
      </c>
      <c r="E15" t="s">
        <v>53</v>
      </c>
      <c r="F15" t="s">
        <v>65</v>
      </c>
      <c r="G15" t="s">
        <v>7</v>
      </c>
      <c r="H15" t="s">
        <v>11</v>
      </c>
      <c r="I15" t="str">
        <f t="shared" si="0"/>
        <v>213896/03</v>
      </c>
      <c r="J15">
        <v>12</v>
      </c>
      <c r="K15" t="s">
        <v>93</v>
      </c>
    </row>
    <row r="16" spans="1:11" x14ac:dyDescent="0.25">
      <c r="A16" s="7">
        <v>402913</v>
      </c>
      <c r="B16" s="20" t="s">
        <v>48</v>
      </c>
      <c r="C16" t="s">
        <v>193</v>
      </c>
      <c r="D16" t="s">
        <v>14</v>
      </c>
      <c r="E16" t="s">
        <v>56</v>
      </c>
      <c r="F16" t="s">
        <v>65</v>
      </c>
      <c r="G16" t="s">
        <v>7</v>
      </c>
      <c r="H16" t="s">
        <v>18</v>
      </c>
      <c r="I16" t="str">
        <f t="shared" si="0"/>
        <v>402913/15</v>
      </c>
      <c r="J16">
        <v>24</v>
      </c>
      <c r="K16" t="s">
        <v>93</v>
      </c>
    </row>
    <row r="17" spans="1:11" x14ac:dyDescent="0.25">
      <c r="A17" s="7">
        <v>420872</v>
      </c>
      <c r="B17" s="20" t="s">
        <v>49</v>
      </c>
      <c r="C17" t="s">
        <v>194</v>
      </c>
      <c r="D17" t="s">
        <v>14</v>
      </c>
      <c r="E17" t="s">
        <v>54</v>
      </c>
      <c r="F17" t="s">
        <v>68</v>
      </c>
      <c r="G17" t="s">
        <v>7</v>
      </c>
      <c r="H17" t="s">
        <v>19</v>
      </c>
      <c r="I17" t="str">
        <f t="shared" si="0"/>
        <v>420872/03</v>
      </c>
      <c r="J17">
        <v>24</v>
      </c>
      <c r="K17" t="s">
        <v>94</v>
      </c>
    </row>
    <row r="18" spans="1:11" x14ac:dyDescent="0.25">
      <c r="A18" s="7">
        <v>420872</v>
      </c>
      <c r="B18" s="20" t="s">
        <v>52</v>
      </c>
      <c r="C18" t="s">
        <v>195</v>
      </c>
      <c r="D18" t="s">
        <v>14</v>
      </c>
      <c r="E18" t="s">
        <v>54</v>
      </c>
      <c r="F18" t="s">
        <v>67</v>
      </c>
      <c r="G18" t="s">
        <v>7</v>
      </c>
      <c r="H18" t="s">
        <v>19</v>
      </c>
      <c r="I18" t="str">
        <f t="shared" si="0"/>
        <v>420872/04</v>
      </c>
      <c r="J18">
        <v>24</v>
      </c>
      <c r="K18" t="s">
        <v>94</v>
      </c>
    </row>
    <row r="19" spans="1:11" x14ac:dyDescent="0.25">
      <c r="A19" s="7">
        <v>392837</v>
      </c>
      <c r="B19" s="20" t="s">
        <v>43</v>
      </c>
      <c r="C19" t="s">
        <v>196</v>
      </c>
      <c r="D19" t="s">
        <v>26</v>
      </c>
      <c r="E19" t="s">
        <v>56</v>
      </c>
      <c r="F19" t="s">
        <v>65</v>
      </c>
      <c r="G19" t="s">
        <v>7</v>
      </c>
      <c r="H19" t="s">
        <v>27</v>
      </c>
      <c r="I19" t="str">
        <f t="shared" si="0"/>
        <v>392837/01</v>
      </c>
      <c r="J19">
        <v>40</v>
      </c>
      <c r="K19" t="s">
        <v>93</v>
      </c>
    </row>
    <row r="20" spans="1:11" x14ac:dyDescent="0.25">
      <c r="A20" s="7">
        <v>426329</v>
      </c>
      <c r="B20" s="20" t="s">
        <v>43</v>
      </c>
      <c r="C20" t="s">
        <v>197</v>
      </c>
      <c r="D20" t="s">
        <v>70</v>
      </c>
      <c r="E20" t="s">
        <v>53</v>
      </c>
      <c r="F20" t="s">
        <v>65</v>
      </c>
      <c r="G20" t="s">
        <v>7</v>
      </c>
      <c r="H20" t="s">
        <v>11</v>
      </c>
      <c r="I20" t="str">
        <f t="shared" si="0"/>
        <v>426329/01</v>
      </c>
      <c r="J20">
        <v>40</v>
      </c>
      <c r="K20" t="s">
        <v>93</v>
      </c>
    </row>
    <row r="21" spans="1:11" x14ac:dyDescent="0.25">
      <c r="A21" s="7">
        <v>415431</v>
      </c>
      <c r="B21" s="20" t="s">
        <v>52</v>
      </c>
      <c r="C21" t="s">
        <v>199</v>
      </c>
      <c r="D21" t="s">
        <v>14</v>
      </c>
      <c r="E21" t="s">
        <v>53</v>
      </c>
      <c r="F21" t="s">
        <v>65</v>
      </c>
      <c r="G21" t="s">
        <v>7</v>
      </c>
      <c r="H21" t="s">
        <v>11</v>
      </c>
      <c r="I21" t="str">
        <f t="shared" si="0"/>
        <v>415431/04</v>
      </c>
      <c r="J21">
        <v>24</v>
      </c>
      <c r="K21" t="s">
        <v>94</v>
      </c>
    </row>
    <row r="22" spans="1:11" x14ac:dyDescent="0.25">
      <c r="A22" s="7">
        <v>387538</v>
      </c>
      <c r="B22" s="20" t="s">
        <v>47</v>
      </c>
      <c r="C22" t="s">
        <v>198</v>
      </c>
      <c r="D22" t="s">
        <v>14</v>
      </c>
      <c r="E22" t="s">
        <v>55</v>
      </c>
      <c r="F22" t="s">
        <v>65</v>
      </c>
      <c r="G22" t="s">
        <v>7</v>
      </c>
      <c r="H22" t="s">
        <v>17</v>
      </c>
      <c r="I22" t="str">
        <f t="shared" si="0"/>
        <v>387538/06</v>
      </c>
      <c r="J22">
        <v>12</v>
      </c>
      <c r="K22" t="s">
        <v>93</v>
      </c>
    </row>
    <row r="23" spans="1:11" x14ac:dyDescent="0.25">
      <c r="A23" s="7">
        <v>389612</v>
      </c>
      <c r="B23" s="20" t="s">
        <v>43</v>
      </c>
      <c r="C23" t="s">
        <v>200</v>
      </c>
      <c r="D23" t="s">
        <v>6</v>
      </c>
      <c r="E23" t="s">
        <v>54</v>
      </c>
      <c r="F23" t="s">
        <v>65</v>
      </c>
      <c r="G23" t="s">
        <v>7</v>
      </c>
      <c r="H23" t="s">
        <v>19</v>
      </c>
      <c r="I23" t="str">
        <f t="shared" si="0"/>
        <v>389612/01</v>
      </c>
      <c r="J23">
        <v>40</v>
      </c>
      <c r="K23" t="s">
        <v>93</v>
      </c>
    </row>
    <row r="24" spans="1:11" x14ac:dyDescent="0.25">
      <c r="A24" s="7">
        <v>396287</v>
      </c>
      <c r="B24" s="20" t="s">
        <v>43</v>
      </c>
      <c r="C24" t="s">
        <v>201</v>
      </c>
      <c r="D24" t="s">
        <v>28</v>
      </c>
      <c r="E24" t="s">
        <v>58</v>
      </c>
      <c r="F24" t="s">
        <v>65</v>
      </c>
      <c r="G24" t="s">
        <v>7</v>
      </c>
      <c r="H24" t="s">
        <v>29</v>
      </c>
      <c r="I24" t="str">
        <f t="shared" si="0"/>
        <v>396287/01</v>
      </c>
      <c r="J24">
        <v>40</v>
      </c>
      <c r="K24" t="s">
        <v>93</v>
      </c>
    </row>
    <row r="25" spans="1:11" x14ac:dyDescent="0.25">
      <c r="A25" s="7">
        <v>244074</v>
      </c>
      <c r="B25" s="20" t="s">
        <v>43</v>
      </c>
      <c r="C25" t="s">
        <v>202</v>
      </c>
      <c r="D25" t="s">
        <v>30</v>
      </c>
      <c r="E25" t="s">
        <v>53</v>
      </c>
      <c r="F25" t="s">
        <v>65</v>
      </c>
      <c r="G25" t="s">
        <v>7</v>
      </c>
      <c r="H25" t="s">
        <v>15</v>
      </c>
      <c r="I25" t="str">
        <f t="shared" si="0"/>
        <v>244074/01</v>
      </c>
      <c r="J25">
        <v>40</v>
      </c>
      <c r="K25" t="s">
        <v>93</v>
      </c>
    </row>
    <row r="26" spans="1:11" x14ac:dyDescent="0.25">
      <c r="A26" s="7">
        <v>374046</v>
      </c>
      <c r="B26" s="20" t="s">
        <v>45</v>
      </c>
      <c r="C26" t="s">
        <v>203</v>
      </c>
      <c r="D26" t="s">
        <v>20</v>
      </c>
      <c r="E26" t="s">
        <v>58</v>
      </c>
      <c r="F26" t="s">
        <v>65</v>
      </c>
      <c r="G26" t="s">
        <v>7</v>
      </c>
      <c r="H26" t="s">
        <v>21</v>
      </c>
      <c r="I26" t="str">
        <f t="shared" si="0"/>
        <v>374046/02</v>
      </c>
      <c r="J26">
        <v>40</v>
      </c>
      <c r="K26" t="s">
        <v>93</v>
      </c>
    </row>
    <row r="27" spans="1:11" x14ac:dyDescent="0.25">
      <c r="A27" s="7">
        <v>165220</v>
      </c>
      <c r="B27" s="20" t="s">
        <v>45</v>
      </c>
      <c r="C27" t="s">
        <v>204</v>
      </c>
      <c r="D27" t="s">
        <v>14</v>
      </c>
      <c r="E27" t="s">
        <v>53</v>
      </c>
      <c r="F27" t="s">
        <v>65</v>
      </c>
      <c r="G27" t="s">
        <v>7</v>
      </c>
      <c r="H27" t="s">
        <v>15</v>
      </c>
      <c r="I27" t="str">
        <f t="shared" si="0"/>
        <v>165220/02</v>
      </c>
      <c r="J27">
        <v>20</v>
      </c>
      <c r="K27" t="s">
        <v>93</v>
      </c>
    </row>
    <row r="28" spans="1:11" x14ac:dyDescent="0.25">
      <c r="A28" s="7">
        <v>378225</v>
      </c>
      <c r="B28" s="20" t="s">
        <v>49</v>
      </c>
      <c r="C28" t="s">
        <v>205</v>
      </c>
      <c r="D28" t="s">
        <v>31</v>
      </c>
      <c r="E28" t="s">
        <v>53</v>
      </c>
      <c r="F28" t="s">
        <v>65</v>
      </c>
      <c r="G28" t="s">
        <v>7</v>
      </c>
      <c r="H28" t="s">
        <v>15</v>
      </c>
      <c r="I28" t="str">
        <f t="shared" si="0"/>
        <v>378225/03</v>
      </c>
      <c r="J28">
        <v>40</v>
      </c>
      <c r="K28" t="s">
        <v>93</v>
      </c>
    </row>
    <row r="29" spans="1:11" x14ac:dyDescent="0.25">
      <c r="A29" s="7">
        <v>413719</v>
      </c>
      <c r="B29" s="20" t="s">
        <v>50</v>
      </c>
      <c r="C29" t="s">
        <v>206</v>
      </c>
      <c r="D29" t="s">
        <v>14</v>
      </c>
      <c r="E29" t="s">
        <v>53</v>
      </c>
      <c r="F29" t="s">
        <v>65</v>
      </c>
      <c r="G29" t="s">
        <v>7</v>
      </c>
      <c r="H29" t="s">
        <v>11</v>
      </c>
      <c r="I29" t="str">
        <f t="shared" si="0"/>
        <v>413719/10</v>
      </c>
      <c r="J29">
        <v>12</v>
      </c>
      <c r="K29" t="s">
        <v>94</v>
      </c>
    </row>
    <row r="30" spans="1:11" x14ac:dyDescent="0.25">
      <c r="A30" s="7">
        <v>389764</v>
      </c>
      <c r="B30" s="20" t="s">
        <v>43</v>
      </c>
      <c r="C30" t="s">
        <v>207</v>
      </c>
      <c r="D30" t="s">
        <v>16</v>
      </c>
      <c r="E30" t="s">
        <v>55</v>
      </c>
      <c r="F30" t="s">
        <v>65</v>
      </c>
      <c r="G30" t="s">
        <v>7</v>
      </c>
      <c r="H30" t="s">
        <v>17</v>
      </c>
      <c r="I30" t="str">
        <f t="shared" si="0"/>
        <v>389764/01</v>
      </c>
      <c r="J30">
        <v>30</v>
      </c>
      <c r="K30" t="s">
        <v>93</v>
      </c>
    </row>
    <row r="31" spans="1:11" x14ac:dyDescent="0.25">
      <c r="A31" s="7">
        <v>379067</v>
      </c>
      <c r="B31" s="20" t="s">
        <v>43</v>
      </c>
      <c r="C31" t="s">
        <v>208</v>
      </c>
      <c r="D31" t="s">
        <v>31</v>
      </c>
      <c r="E31" t="s">
        <v>58</v>
      </c>
      <c r="F31" t="s">
        <v>65</v>
      </c>
      <c r="G31" t="s">
        <v>7</v>
      </c>
      <c r="H31" t="s">
        <v>32</v>
      </c>
      <c r="I31" t="str">
        <f t="shared" si="0"/>
        <v>379067/01</v>
      </c>
      <c r="J31">
        <v>40</v>
      </c>
      <c r="K31" t="s">
        <v>93</v>
      </c>
    </row>
    <row r="32" spans="1:11" x14ac:dyDescent="0.25">
      <c r="A32" s="7">
        <v>400831</v>
      </c>
      <c r="B32" s="20" t="s">
        <v>69</v>
      </c>
      <c r="C32" t="s">
        <v>209</v>
      </c>
      <c r="D32" t="s">
        <v>14</v>
      </c>
      <c r="E32" t="s">
        <v>53</v>
      </c>
      <c r="F32" t="s">
        <v>65</v>
      </c>
      <c r="G32" t="s">
        <v>7</v>
      </c>
      <c r="H32" t="s">
        <v>11</v>
      </c>
      <c r="I32" t="str">
        <f t="shared" si="0"/>
        <v>400831/24</v>
      </c>
      <c r="J32" t="s">
        <v>125</v>
      </c>
      <c r="K32" t="s">
        <v>94</v>
      </c>
    </row>
    <row r="33" spans="1:11" x14ac:dyDescent="0.25">
      <c r="A33" s="7">
        <v>379066</v>
      </c>
      <c r="B33" s="20" t="s">
        <v>43</v>
      </c>
      <c r="C33" t="s">
        <v>210</v>
      </c>
      <c r="D33" t="s">
        <v>33</v>
      </c>
      <c r="E33" t="s">
        <v>57</v>
      </c>
      <c r="F33" t="s">
        <v>65</v>
      </c>
      <c r="G33" t="s">
        <v>7</v>
      </c>
      <c r="H33" t="s">
        <v>8</v>
      </c>
      <c r="I33" t="str">
        <f t="shared" si="0"/>
        <v>379066/01</v>
      </c>
      <c r="J33">
        <v>40</v>
      </c>
      <c r="K33" t="s">
        <v>93</v>
      </c>
    </row>
    <row r="34" spans="1:11" x14ac:dyDescent="0.25">
      <c r="A34" s="7">
        <v>378864</v>
      </c>
      <c r="B34" s="20" t="s">
        <v>43</v>
      </c>
      <c r="C34" t="s">
        <v>211</v>
      </c>
      <c r="D34" t="s">
        <v>70</v>
      </c>
      <c r="E34" t="s">
        <v>53</v>
      </c>
      <c r="F34" t="s">
        <v>65</v>
      </c>
      <c r="G34" t="s">
        <v>7</v>
      </c>
      <c r="H34" t="s">
        <v>11</v>
      </c>
      <c r="I34" t="str">
        <f t="shared" si="0"/>
        <v>378864/01</v>
      </c>
      <c r="J34">
        <v>40</v>
      </c>
      <c r="K34" t="s">
        <v>93</v>
      </c>
    </row>
    <row r="35" spans="1:11" x14ac:dyDescent="0.25">
      <c r="A35" s="7">
        <v>389651</v>
      </c>
      <c r="B35" s="20" t="s">
        <v>45</v>
      </c>
      <c r="C35" t="s">
        <v>212</v>
      </c>
      <c r="D35" t="s">
        <v>34</v>
      </c>
      <c r="E35" t="s">
        <v>53</v>
      </c>
      <c r="F35" t="s">
        <v>65</v>
      </c>
      <c r="G35" t="s">
        <v>7</v>
      </c>
      <c r="H35" t="s">
        <v>15</v>
      </c>
      <c r="I35" t="str">
        <f t="shared" si="0"/>
        <v>389651/02</v>
      </c>
      <c r="J35">
        <v>40</v>
      </c>
      <c r="K35" t="s">
        <v>93</v>
      </c>
    </row>
    <row r="36" spans="1:11" x14ac:dyDescent="0.25">
      <c r="A36" s="7">
        <v>413724</v>
      </c>
      <c r="B36" s="20" t="s">
        <v>51</v>
      </c>
      <c r="C36" t="s">
        <v>213</v>
      </c>
      <c r="D36" t="s">
        <v>14</v>
      </c>
      <c r="E36" t="s">
        <v>53</v>
      </c>
      <c r="F36" t="s">
        <v>65</v>
      </c>
      <c r="G36" t="s">
        <v>7</v>
      </c>
      <c r="H36" t="s">
        <v>15</v>
      </c>
      <c r="I36" t="str">
        <f t="shared" si="0"/>
        <v>413724/13</v>
      </c>
      <c r="J36">
        <v>24</v>
      </c>
      <c r="K36" t="s">
        <v>93</v>
      </c>
    </row>
  </sheetData>
  <sortState ref="A2:J36">
    <sortCondition ref="C1"/>
  </sortState>
  <pageMargins left="0.511811024" right="0.511811024" top="0.78740157499999996" bottom="0.78740157499999996" header="0.31496062000000002" footer="0.3149606200000000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"/>
  <sheetViews>
    <sheetView workbookViewId="0">
      <selection activeCell="A4" sqref="A4:XFD4"/>
    </sheetView>
  </sheetViews>
  <sheetFormatPr defaultRowHeight="15" x14ac:dyDescent="0.25"/>
  <sheetData>
    <row r="1" spans="1:12" s="1" customFormat="1" x14ac:dyDescent="0.25">
      <c r="A1" s="9">
        <v>311715</v>
      </c>
      <c r="B1" s="2" t="s">
        <v>45</v>
      </c>
      <c r="C1" s="2" t="s">
        <v>23</v>
      </c>
      <c r="D1" s="1" t="s">
        <v>25</v>
      </c>
      <c r="E1" s="5" t="s">
        <v>53</v>
      </c>
      <c r="F1" s="3" t="s">
        <v>65</v>
      </c>
      <c r="G1" s="1" t="s">
        <v>7</v>
      </c>
      <c r="H1" s="1" t="s">
        <v>15</v>
      </c>
      <c r="I1" s="4" t="s">
        <v>24</v>
      </c>
      <c r="J1" s="4" t="e">
        <f>#REF!</f>
        <v>#REF!</v>
      </c>
      <c r="K1" s="6" t="e">
        <f>#REF!</f>
        <v>#REF!</v>
      </c>
      <c r="L1" s="4" t="s">
        <v>62</v>
      </c>
    </row>
    <row r="2" spans="1:12" x14ac:dyDescent="0.25">
      <c r="A2">
        <v>418647</v>
      </c>
      <c r="B2" t="s">
        <v>43</v>
      </c>
      <c r="C2" t="s">
        <v>9</v>
      </c>
      <c r="D2" t="s">
        <v>6</v>
      </c>
      <c r="E2" t="s">
        <v>53</v>
      </c>
      <c r="F2" t="s">
        <v>65</v>
      </c>
      <c r="G2" t="s">
        <v>7</v>
      </c>
      <c r="H2" t="s">
        <v>11</v>
      </c>
      <c r="I2" t="s">
        <v>10</v>
      </c>
      <c r="J2" t="s">
        <v>62</v>
      </c>
    </row>
    <row r="3" spans="1:12" x14ac:dyDescent="0.25">
      <c r="A3">
        <v>417993</v>
      </c>
      <c r="B3" t="s">
        <v>43</v>
      </c>
      <c r="C3" t="s">
        <v>12</v>
      </c>
      <c r="D3" t="s">
        <v>6</v>
      </c>
      <c r="E3" t="s">
        <v>53</v>
      </c>
      <c r="F3" t="s">
        <v>65</v>
      </c>
      <c r="G3" t="s">
        <v>7</v>
      </c>
      <c r="H3" t="s">
        <v>11</v>
      </c>
      <c r="I3" t="s">
        <v>13</v>
      </c>
      <c r="J3" t="s">
        <v>62</v>
      </c>
    </row>
    <row r="4" spans="1:12" x14ac:dyDescent="0.25">
      <c r="A4">
        <v>383712</v>
      </c>
      <c r="B4" t="s">
        <v>45</v>
      </c>
      <c r="C4" t="s">
        <v>35</v>
      </c>
      <c r="D4" t="s">
        <v>14</v>
      </c>
      <c r="E4" t="s">
        <v>55</v>
      </c>
      <c r="F4" t="s">
        <v>65</v>
      </c>
      <c r="G4" t="s">
        <v>7</v>
      </c>
      <c r="H4" t="s">
        <v>17</v>
      </c>
      <c r="I4" t="str">
        <f>CONCATENATE(A4,"/",B4)</f>
        <v>383712/02</v>
      </c>
    </row>
  </sheetData>
  <dataValidations count="1">
    <dataValidation type="list" errorStyle="warning" allowBlank="1" showInputMessage="1" showErrorMessage="1" errorTitle="ATENÇÃO" error="UNIDADE NÃO CADASTRADA!_x000a_FAVOR VERIFICAR CÓDIGO INFORMADO." promptTitle="CÓDIGO DA UNIDADE" sqref="E1">
      <formula1>#REF!</formula1>
    </dataValidation>
  </dataValidations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4</vt:i4>
      </vt:variant>
    </vt:vector>
  </HeadingPairs>
  <TitlesOfParts>
    <vt:vector size="4" baseType="lpstr">
      <vt:lpstr>ATESTADOS</vt:lpstr>
      <vt:lpstr>LISTA</vt:lpstr>
      <vt:lpstr>SERVIDORES.</vt:lpstr>
      <vt:lpstr>BAIXA DE SERVIDORES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Luis Gustavo de Arruda Lima</dc:creator>
  <cp:lastModifiedBy>Luis Gustavo de Arruda Lima</cp:lastModifiedBy>
  <cp:lastPrinted>2023-05-09T20:25:35Z</cp:lastPrinted>
  <dcterms:created xsi:type="dcterms:W3CDTF">2023-03-03T15:07:33Z</dcterms:created>
  <dcterms:modified xsi:type="dcterms:W3CDTF">2023-05-12T18:44:20Z</dcterms:modified>
</cp:coreProperties>
</file>