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scal\Desktop\"/>
    </mc:Choice>
  </mc:AlternateContent>
  <xr:revisionPtr revIDLastSave="0" documentId="13_ncr:1_{FA7611DD-91B6-43D2-8675-8074AF270462}" xr6:coauthVersionLast="47" xr6:coauthVersionMax="47" xr10:uidLastSave="{00000000-0000-0000-0000-000000000000}"/>
  <bookViews>
    <workbookView xWindow="-120" yWindow="-120" windowWidth="20730" windowHeight="11160" activeTab="1" xr2:uid="{A8F872BB-A5A4-4B34-8CFC-E9C3EDA588CB}"/>
  </bookViews>
  <sheets>
    <sheet name="BASE DE DADOS" sheetId="1" r:id="rId1"/>
    <sheet name="PRODUÇÃO FERNANDO" sheetId="2" r:id="rId2"/>
    <sheet name="ESTOQUE" sheetId="3" r:id="rId3"/>
    <sheet name="MATERIAL NO CHÃO" sheetId="4" r:id="rId4"/>
  </sheets>
  <externalReferences>
    <externalReference r:id="rId5"/>
  </externalReferences>
  <definedNames>
    <definedName name="ADG">[1]CUSTOS!$A$291:$G$293</definedName>
    <definedName name="BDJGATO">[1]CUSTOS!$A$142:$G$151</definedName>
    <definedName name="BEBPET">[1]CUSTOS!$A$334:$G$335</definedName>
    <definedName name="BOL">[1]CUSTOS!$A$423:$G$428</definedName>
    <definedName name="BOLFUL">[1]CUSTOS!$A$443:$G$446</definedName>
    <definedName name="COMED1000">[1]CUSTOS!$A$78:$G$84</definedName>
    <definedName name="COMED1900">[1]CUSTOS!$A$100:$G$106</definedName>
    <definedName name="COMED2500">[1]CUSTOS!$A$122:$G$128</definedName>
    <definedName name="COMED300">[1]CUSTOS!$A$34:$G$40</definedName>
    <definedName name="COMED600">[1]CUSTOS!$A$56:$G$62</definedName>
    <definedName name="COMEDGATO140ML">[1]CUSTOS!$A$14:$G$20</definedName>
    <definedName name="CRPVL">[1]CUSTOS!$A$314:$G$315</definedName>
    <definedName name="CUPULA">[1]CUSTOS!$A$345:$G$346</definedName>
    <definedName name="KITGATO3X1">[1]CUSTOS!$A$185:$H$196</definedName>
    <definedName name="MATRIZ1">'BASE DE DADOS'!$A:$B</definedName>
    <definedName name="MATRIZ2">'BASE DE DADOS'!$D:$E</definedName>
    <definedName name="PA">[1]CUSTOS!$A$164:$G$173</definedName>
    <definedName name="PINO">[1]CUSTOS!$A$302:$G$303</definedName>
    <definedName name="PIPIC">[1]CUSTOS!$A$362:$G$368</definedName>
    <definedName name="PIPICG">[1]CUSTOS!$A$382:$G$387</definedName>
    <definedName name="PRFS">[1]CUSTOS!$A$269:$G$271</definedName>
    <definedName name="PRTSL">[1]CUSTOS!$A$324:$G$326</definedName>
    <definedName name="REFIL">[1]CUSTOS!$A$404:$G$406</definedName>
    <definedName name="RGLDR">[1]CUSTOS!$A$281:$G$282</definedName>
    <definedName name="SQRE1000">[1]CUSTOS!$A$254:$G$260</definedName>
    <definedName name="SQRE300">[1]CUSTOS!$A$212:$G$218</definedName>
    <definedName name="SQRE500">[1]CUSTOS!$A$233:$G$239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  <c r="F3" i="2"/>
  <c r="F5" i="2"/>
  <c r="F6" i="2"/>
  <c r="F7" i="2"/>
  <c r="F8" i="2"/>
  <c r="F9" i="2"/>
  <c r="F10" i="2"/>
  <c r="F11" i="2"/>
  <c r="F12" i="2"/>
  <c r="F13" i="2"/>
  <c r="F14" i="2"/>
  <c r="F15" i="2"/>
  <c r="F16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D3" i="2"/>
  <c r="D4" i="2"/>
  <c r="D2" i="2"/>
  <c r="E2" i="2" s="1"/>
  <c r="E4" i="2" l="1"/>
  <c r="F2" i="2"/>
  <c r="G2" i="2" s="1"/>
  <c r="E3" i="2"/>
  <c r="D360" i="2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2" i="4"/>
  <c r="D2" i="4" s="1"/>
  <c r="D3" i="4" s="1"/>
  <c r="D4" i="4" s="1"/>
  <c r="D5" i="4" s="1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F17" i="2" s="1"/>
  <c r="D18" i="2"/>
  <c r="F18" i="2" s="1"/>
  <c r="D19" i="2"/>
  <c r="F19" i="2" s="1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G3" i="2" l="1"/>
  <c r="G4" i="2" s="1"/>
  <c r="E15" i="2"/>
  <c r="E14" i="2"/>
  <c r="E10" i="2"/>
  <c r="E6" i="2"/>
  <c r="E11" i="2"/>
  <c r="E13" i="2"/>
  <c r="E9" i="2"/>
  <c r="E7" i="2"/>
  <c r="E12" i="2"/>
  <c r="E8" i="2"/>
  <c r="E5" i="2"/>
  <c r="D6" i="4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G5" i="2" l="1"/>
  <c r="G6" i="2" s="1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G132" i="2" s="1"/>
  <c r="G133" i="2" s="1"/>
  <c r="G134" i="2" s="1"/>
  <c r="G135" i="2" s="1"/>
  <c r="G136" i="2" s="1"/>
  <c r="G137" i="2" s="1"/>
  <c r="G138" i="2" s="1"/>
  <c r="G139" i="2" s="1"/>
  <c r="G140" i="2" s="1"/>
  <c r="G141" i="2" s="1"/>
  <c r="G142" i="2" s="1"/>
  <c r="G143" i="2" s="1"/>
  <c r="G144" i="2" s="1"/>
  <c r="G145" i="2" s="1"/>
  <c r="G146" i="2" s="1"/>
  <c r="G147" i="2" s="1"/>
  <c r="G148" i="2" s="1"/>
  <c r="G149" i="2" s="1"/>
  <c r="G150" i="2" s="1"/>
  <c r="G151" i="2" s="1"/>
  <c r="G152" i="2" s="1"/>
  <c r="G153" i="2" s="1"/>
  <c r="G154" i="2" s="1"/>
  <c r="G155" i="2" s="1"/>
  <c r="G156" i="2" s="1"/>
  <c r="G157" i="2" s="1"/>
  <c r="G158" i="2" s="1"/>
  <c r="G159" i="2" s="1"/>
  <c r="G160" i="2" s="1"/>
  <c r="G161" i="2" s="1"/>
  <c r="G162" i="2" s="1"/>
  <c r="G163" i="2" s="1"/>
  <c r="G164" i="2" s="1"/>
  <c r="G165" i="2" s="1"/>
  <c r="G166" i="2" s="1"/>
  <c r="G167" i="2" s="1"/>
  <c r="G168" i="2" s="1"/>
  <c r="G169" i="2" s="1"/>
  <c r="G170" i="2" s="1"/>
  <c r="G171" i="2" s="1"/>
  <c r="G172" i="2" s="1"/>
  <c r="G173" i="2" s="1"/>
  <c r="G174" i="2" s="1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G192" i="2" s="1"/>
  <c r="G193" i="2" s="1"/>
  <c r="G194" i="2" s="1"/>
  <c r="G195" i="2" s="1"/>
  <c r="G196" i="2" s="1"/>
  <c r="G197" i="2" s="1"/>
  <c r="G198" i="2" s="1"/>
  <c r="G199" i="2" s="1"/>
  <c r="G200" i="2" s="1"/>
  <c r="G201" i="2" s="1"/>
  <c r="G202" i="2" s="1"/>
  <c r="G203" i="2" s="1"/>
  <c r="G204" i="2" s="1"/>
  <c r="G205" i="2" s="1"/>
  <c r="G206" i="2" s="1"/>
  <c r="G207" i="2" s="1"/>
  <c r="G208" i="2" s="1"/>
  <c r="G209" i="2" s="1"/>
  <c r="G210" i="2" s="1"/>
  <c r="G211" i="2" s="1"/>
  <c r="G212" i="2" s="1"/>
  <c r="G213" i="2" s="1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G224" i="2" s="1"/>
  <c r="G225" i="2" s="1"/>
  <c r="G226" i="2" s="1"/>
  <c r="G227" i="2" s="1"/>
  <c r="G228" i="2" s="1"/>
  <c r="G229" i="2" s="1"/>
  <c r="G230" i="2" s="1"/>
  <c r="G231" i="2" s="1"/>
  <c r="G232" i="2" s="1"/>
  <c r="G233" i="2" s="1"/>
  <c r="G234" i="2" s="1"/>
  <c r="G235" i="2" s="1"/>
  <c r="G236" i="2" s="1"/>
  <c r="G237" i="2" s="1"/>
  <c r="G238" i="2" s="1"/>
  <c r="G239" i="2" s="1"/>
  <c r="G240" i="2" s="1"/>
  <c r="G241" i="2" s="1"/>
  <c r="G242" i="2" s="1"/>
  <c r="G243" i="2" s="1"/>
  <c r="G244" i="2" s="1"/>
  <c r="G245" i="2" s="1"/>
  <c r="G246" i="2" s="1"/>
  <c r="G247" i="2" s="1"/>
  <c r="G248" i="2" s="1"/>
  <c r="G249" i="2" s="1"/>
  <c r="G250" i="2" s="1"/>
  <c r="G251" i="2" s="1"/>
  <c r="G252" i="2" s="1"/>
  <c r="G253" i="2" s="1"/>
  <c r="G254" i="2" s="1"/>
  <c r="G255" i="2" s="1"/>
  <c r="G256" i="2" s="1"/>
  <c r="G257" i="2" s="1"/>
  <c r="G258" i="2" s="1"/>
  <c r="G259" i="2" s="1"/>
  <c r="G260" i="2" s="1"/>
  <c r="G261" i="2" s="1"/>
  <c r="G262" i="2" s="1"/>
  <c r="G263" i="2" s="1"/>
  <c r="G264" i="2" s="1"/>
  <c r="G265" i="2" s="1"/>
  <c r="G266" i="2" s="1"/>
  <c r="G267" i="2" s="1"/>
  <c r="G268" i="2" s="1"/>
  <c r="G269" i="2" s="1"/>
  <c r="G270" i="2" s="1"/>
  <c r="G271" i="2" s="1"/>
  <c r="G272" i="2" s="1"/>
  <c r="G273" i="2" s="1"/>
  <c r="G274" i="2" s="1"/>
  <c r="G275" i="2" s="1"/>
  <c r="G276" i="2" s="1"/>
  <c r="G277" i="2" s="1"/>
  <c r="G278" i="2" s="1"/>
  <c r="G279" i="2" s="1"/>
  <c r="G280" i="2" s="1"/>
  <c r="G281" i="2" s="1"/>
  <c r="G282" i="2" s="1"/>
  <c r="G283" i="2" s="1"/>
  <c r="G284" i="2" s="1"/>
  <c r="G285" i="2" s="1"/>
  <c r="G286" i="2" s="1"/>
  <c r="G287" i="2" s="1"/>
  <c r="G288" i="2" s="1"/>
  <c r="G289" i="2" s="1"/>
  <c r="G290" i="2" s="1"/>
  <c r="G291" i="2" s="1"/>
  <c r="G292" i="2" s="1"/>
  <c r="G293" i="2" s="1"/>
  <c r="G294" i="2" s="1"/>
  <c r="G295" i="2" s="1"/>
  <c r="G296" i="2" s="1"/>
  <c r="G297" i="2" s="1"/>
  <c r="G298" i="2" s="1"/>
  <c r="G299" i="2" s="1"/>
  <c r="G300" i="2" s="1"/>
  <c r="G301" i="2" s="1"/>
  <c r="G302" i="2" s="1"/>
  <c r="G303" i="2" s="1"/>
  <c r="G304" i="2" s="1"/>
  <c r="G305" i="2" s="1"/>
  <c r="G306" i="2" s="1"/>
  <c r="G307" i="2" s="1"/>
  <c r="G308" i="2" s="1"/>
  <c r="G309" i="2" s="1"/>
  <c r="G310" i="2" s="1"/>
  <c r="G311" i="2" s="1"/>
  <c r="G312" i="2" s="1"/>
  <c r="G313" i="2" s="1"/>
  <c r="G314" i="2" s="1"/>
  <c r="G315" i="2" s="1"/>
  <c r="G316" i="2" s="1"/>
  <c r="G317" i="2" s="1"/>
  <c r="G318" i="2" s="1"/>
  <c r="G319" i="2" s="1"/>
  <c r="G320" i="2" s="1"/>
  <c r="G321" i="2" s="1"/>
  <c r="G322" i="2" s="1"/>
  <c r="G323" i="2" s="1"/>
  <c r="G324" i="2" s="1"/>
  <c r="G325" i="2" s="1"/>
  <c r="G326" i="2" s="1"/>
  <c r="G327" i="2" s="1"/>
  <c r="G328" i="2" s="1"/>
  <c r="G329" i="2" s="1"/>
  <c r="G330" i="2" s="1"/>
  <c r="G331" i="2" s="1"/>
  <c r="G332" i="2" s="1"/>
  <c r="G333" i="2" s="1"/>
  <c r="G334" i="2" s="1"/>
  <c r="G335" i="2" s="1"/>
  <c r="G336" i="2" s="1"/>
  <c r="G337" i="2" s="1"/>
  <c r="G338" i="2" s="1"/>
  <c r="G339" i="2" s="1"/>
  <c r="G340" i="2" s="1"/>
  <c r="G341" i="2" s="1"/>
  <c r="G342" i="2" s="1"/>
  <c r="G343" i="2" s="1"/>
  <c r="G344" i="2" s="1"/>
  <c r="G345" i="2" s="1"/>
  <c r="G346" i="2" s="1"/>
  <c r="G347" i="2" s="1"/>
  <c r="G348" i="2" s="1"/>
  <c r="G349" i="2" s="1"/>
  <c r="G350" i="2" s="1"/>
  <c r="G351" i="2" s="1"/>
  <c r="G352" i="2" s="1"/>
  <c r="G353" i="2" s="1"/>
  <c r="G354" i="2" s="1"/>
  <c r="G355" i="2" s="1"/>
  <c r="G356" i="2" s="1"/>
  <c r="G357" i="2" s="1"/>
  <c r="G358" i="2" s="1"/>
  <c r="G359" i="2" s="1"/>
  <c r="G360" i="2" s="1"/>
</calcChain>
</file>

<file path=xl/sharedStrings.xml><?xml version="1.0" encoding="utf-8"?>
<sst xmlns="http://schemas.openxmlformats.org/spreadsheetml/2006/main" count="181" uniqueCount="146">
  <si>
    <t>COMEDOURO GATO 140ML LARANJA</t>
  </si>
  <si>
    <t>COMEDOURO GATO 140ML VERDE</t>
  </si>
  <si>
    <t>COMEDOURO GATO 140ML ROSA</t>
  </si>
  <si>
    <t>COMEDOURO GATO 140ML ROXO</t>
  </si>
  <si>
    <t>COMEDOURO GATO 140ML COLORIDO</t>
  </si>
  <si>
    <t>COMEDOURO GATO 140ML PRETO</t>
  </si>
  <si>
    <t>BANDEJA HIGIÊNICA P/ GATO NEON - LARANJA</t>
  </si>
  <si>
    <t>BANDEJA HIGIÊNICA P/ GATO NEON - VERDE</t>
  </si>
  <si>
    <t>BANDEJA HIGIÊNICA P/ GATO NEON - ROSA</t>
  </si>
  <si>
    <t>BANDEJA HIGIÊNICA P/ GATO NEON - ROXO</t>
  </si>
  <si>
    <t>BANDEJA HIGIÊNICA P/ GATO PRETO</t>
  </si>
  <si>
    <t>BANDEJA HIGIÊNICA P/ GATO LEITOSO - AZUL</t>
  </si>
  <si>
    <t>BANDEJA HIGIÊNICA P/ GATO LEITOSO - ROSA</t>
  </si>
  <si>
    <t>BANDEJA HIGIÊNICA P/ GATO LEITOSO - VERMELHA</t>
  </si>
  <si>
    <t>BANDEJA HIGIÊNICA P/ GATO LEITOSO - VERDE FLORATA</t>
  </si>
  <si>
    <t>PÁ HIGIÊNICA P/ GATO NEON - LARANJA</t>
  </si>
  <si>
    <t>PÁ HIGIÊNICA P/ GATO NEON - VERDE</t>
  </si>
  <si>
    <t>PÁ HIGIÊNICA P/ GATO NEON - ROSA</t>
  </si>
  <si>
    <t>PÁ HIGIÊNICA P/ GATO NEON - ROXO</t>
  </si>
  <si>
    <t>PÁ HIGIÊNICA P/ GATO PRETO</t>
  </si>
  <si>
    <t>PÁ HIGIÊNICA P/ GATO LEITOSO - AZUL</t>
  </si>
  <si>
    <t>PÁ HIGIÊNICA P/ GATO LEITOSO - ROSA</t>
  </si>
  <si>
    <t>PÁ HIGIÊNICA P/ GATO LEITOSO - VERMELHA</t>
  </si>
  <si>
    <t>PÁ HIGIÊNICA P/ GATO LEITOSO - VERDE FLORATA</t>
  </si>
  <si>
    <t>KIT GATO 3 EM 1 NEON - LARANJA</t>
  </si>
  <si>
    <t>KIT GATO 3 EM 1 NEON - VERDE</t>
  </si>
  <si>
    <t>KIT GATO 3 EM 1  NEON - ROSA</t>
  </si>
  <si>
    <t>KIT GATO 3 EM 1  NEON - ROXO</t>
  </si>
  <si>
    <t>KIT GATO 3 EM 1 NEON - COLORIDO</t>
  </si>
  <si>
    <t>KIT GATO 3 EM 1  - PRETO</t>
  </si>
  <si>
    <t>KIT GATO 3X1 LEITOSO - AZUL</t>
  </si>
  <si>
    <t>KIT GATO 3X1 LEITOSO - ROSA</t>
  </si>
  <si>
    <t>KIT GATO 3X1 LEITOSO - VERMELHA</t>
  </si>
  <si>
    <t>KIT GATO 3X1 LEITOSO - VERDE FLORATA</t>
  </si>
  <si>
    <t>KIT GATO 3 EM 1   - COLORIDO</t>
  </si>
  <si>
    <t>COMEDOURO MINI 300ML LARANJA</t>
  </si>
  <si>
    <t>COMEDOURO MINI 300ML VERDE</t>
  </si>
  <si>
    <t>COMEDOURO MINI 300ML ROSA</t>
  </si>
  <si>
    <t>COMEDOURO MINI 300ML ROXO</t>
  </si>
  <si>
    <t>COMEDOURO MINI 300ML COLORIDO</t>
  </si>
  <si>
    <t>COMEDOURO MINI 300ML PRETO</t>
  </si>
  <si>
    <t>COMEDOURO PEQUENO 600ML LARANJA</t>
  </si>
  <si>
    <t>COMEDOURO PEQUENO 600ML VERDE</t>
  </si>
  <si>
    <t>COMEDOURO PEQUENO 600ML ROSA</t>
  </si>
  <si>
    <t>COMEDOURO PEQUENO 600ML ROXO</t>
  </si>
  <si>
    <t>COMEDOURO PEQUENO 600ML COLORIDO</t>
  </si>
  <si>
    <t>COMEDOURO PEQUENO 600ML PRETO</t>
  </si>
  <si>
    <t>COMEDOURO MÉDIO 1000ML LARANJA</t>
  </si>
  <si>
    <t>COMEDOURO MÉDIO 1000ML VERDE</t>
  </si>
  <si>
    <t>COMEDOURO MÉDIO 1000ML ROSA</t>
  </si>
  <si>
    <t>COMEDOURO MÉDIO 1000ML ROXO</t>
  </si>
  <si>
    <t>COMEDOURO MÉDIO 1000ML COLORIDO</t>
  </si>
  <si>
    <t>COMEDOURO MÉDIO 1000ML PRETO</t>
  </si>
  <si>
    <t>COMEDOURO GRANDE 1900ML LARANJA</t>
  </si>
  <si>
    <t>COMEDOURO GRANDE 1900ML VERDE</t>
  </si>
  <si>
    <t>COMEDOURO GRANDE 1900ML ROSA</t>
  </si>
  <si>
    <t>COMEDOURO GRANDE 1900ML ROXO</t>
  </si>
  <si>
    <t>COMEDOURO GRANDE 1900ML COLORIDO</t>
  </si>
  <si>
    <t>COMEDOURO GRANDE 1900ML PRETO</t>
  </si>
  <si>
    <t>COMEDOURO GIGANTE 2500ML LARANJA</t>
  </si>
  <si>
    <t>COMEDOURO GIGANTE 2500ML VERDE</t>
  </si>
  <si>
    <t>COMEDOURO GIGANTE 2500ML ROSA</t>
  </si>
  <si>
    <t>COMEDOURO GIGANTE 2500ML ROXO</t>
  </si>
  <si>
    <t>COMEDOURO GIGANTE 2500ML COLORIDO</t>
  </si>
  <si>
    <t>COMEDOURO GIGANTE 2500ML PRETO</t>
  </si>
  <si>
    <t>COMEDOURO SQUARE 300ML - LARANJA</t>
  </si>
  <si>
    <t>COMEDOURO SQUARE 300ML - VERDE</t>
  </si>
  <si>
    <t>COMEDOURO SQUARE 300ML - ROSA</t>
  </si>
  <si>
    <t>COMEDOURO SQUARE 300ML - ROXO</t>
  </si>
  <si>
    <t>COMEDOURO SQUARE 300ML - COLORIDO</t>
  </si>
  <si>
    <t>COMEDOURO SQUARE 300ML - PRETO</t>
  </si>
  <si>
    <t>COMEDOURO SQUARE 500ML - LARANJA</t>
  </si>
  <si>
    <t>COMEDOURO SQUARE 500ML - VERDE</t>
  </si>
  <si>
    <t>COMEDOURO SQUARE 500ML - ROSA</t>
  </si>
  <si>
    <t>COMEDOURO SQUARE 500ML - ROXO</t>
  </si>
  <si>
    <t>COMEDOURO SQUARE 500ML - COLORIDO</t>
  </si>
  <si>
    <t>COMEDOURO SQUARE 500ML - PRETO</t>
  </si>
  <si>
    <t>COMEDOURO SQUARE 1000ML - LARANJA</t>
  </si>
  <si>
    <t>COMEDOURO SQUARE 1000ML - VERDE</t>
  </si>
  <si>
    <t>COMEDOURO SQUARE 1000ML - ROSA</t>
  </si>
  <si>
    <t>COMEDOURO SQUARE 1000ML - ROXO</t>
  </si>
  <si>
    <t>COMEDOURO SQUARE 1000ML - COLORIDO</t>
  </si>
  <si>
    <t>COMEDOURO SQUARE 1000ML - PRETO</t>
  </si>
  <si>
    <t>PARAFUSO PLÁSTICO - VERMELHO</t>
  </si>
  <si>
    <t>PARAFUSO PLÁSTICO - PRETO</t>
  </si>
  <si>
    <t>REGULADOR PLÁSTICO</t>
  </si>
  <si>
    <t>ADAPTADOR GARRA - PRETO</t>
  </si>
  <si>
    <t>ADAPTADOR GARRA - COLORIDO</t>
  </si>
  <si>
    <t>PINO PLÁSTICO</t>
  </si>
  <si>
    <t>CORPO DA VÁLVULA</t>
  </si>
  <si>
    <t>PRATO SOLUÃO - PRETO</t>
  </si>
  <si>
    <t>PRATO SOLUÇÃO - VERMELHO</t>
  </si>
  <si>
    <t>BEBEDOURO GARRAFA PET</t>
  </si>
  <si>
    <t>CUPULA - VERMELHA</t>
  </si>
  <si>
    <t>PIPI CENTER BASE PRETA - LARANJA</t>
  </si>
  <si>
    <t>PIPI CENTER BASE PRETA - VERDE</t>
  </si>
  <si>
    <t>PIPI CENTER BASE PRETA - ROSA</t>
  </si>
  <si>
    <t>PIPI CENTER BASE PRETA  - ROXO</t>
  </si>
  <si>
    <t>PIPI CENTER - COLORIDO</t>
  </si>
  <si>
    <t>PIPI CENTER  - PRETO</t>
  </si>
  <si>
    <t>PIPI CENTER GARDEN  - LARANJA</t>
  </si>
  <si>
    <t>PIPI CENTER GARDEN - VERDE</t>
  </si>
  <si>
    <t>PIPI CENTER GARDEN - ROSA</t>
  </si>
  <si>
    <t>PIPI CENTER GARDEN  - ROXO</t>
  </si>
  <si>
    <t>PIPI CENTER GARDEN - PRETO</t>
  </si>
  <si>
    <t>REFIL GARDEN</t>
  </si>
  <si>
    <t>REFIL GARDEN C/ 2</t>
  </si>
  <si>
    <t>BOLINHA 45MM</t>
  </si>
  <si>
    <t>BOLINHA 55MM</t>
  </si>
  <si>
    <t>BOLINHA 65MM</t>
  </si>
  <si>
    <t>BOLINHA 75MM</t>
  </si>
  <si>
    <t>BOLINHA 85MM</t>
  </si>
  <si>
    <t>BOLINHA 45MM - FLUTUANTE</t>
  </si>
  <si>
    <t>BOLINHA 55MM - FLUTUANTE</t>
  </si>
  <si>
    <t>BOLINHA 65MM - FLUTUANTE</t>
  </si>
  <si>
    <t>DATA</t>
  </si>
  <si>
    <t>DESCRIÇÃO</t>
  </si>
  <si>
    <t>R$ UNIT.</t>
  </si>
  <si>
    <t>QTD</t>
  </si>
  <si>
    <t>DÉBITO</t>
  </si>
  <si>
    <t>CRÉDITO</t>
  </si>
  <si>
    <t>SALDO FINAL</t>
  </si>
  <si>
    <t>ITEM</t>
  </si>
  <si>
    <t>QUANTIDADE</t>
  </si>
  <si>
    <t>QTD EM KG</t>
  </si>
  <si>
    <t>PP PRETO</t>
  </si>
  <si>
    <t>PP BRANCO</t>
  </si>
  <si>
    <t>PP VERMELHO</t>
  </si>
  <si>
    <t>PP ROSA</t>
  </si>
  <si>
    <t>PP VERDE FLORATA</t>
  </si>
  <si>
    <t>PP AZUL</t>
  </si>
  <si>
    <t>PP NATURAL</t>
  </si>
  <si>
    <t>PP LILAS</t>
  </si>
  <si>
    <t>MASTER PINK NEON</t>
  </si>
  <si>
    <t>MASTER VIOLETA NEON</t>
  </si>
  <si>
    <t>MASTER LARANJA NEON</t>
  </si>
  <si>
    <t>MASTER VERDE NEON</t>
  </si>
  <si>
    <t>MASTER AMARELO NEON</t>
  </si>
  <si>
    <t>PP LARANJA NEON</t>
  </si>
  <si>
    <t>PP VERDE NEON</t>
  </si>
  <si>
    <t>PP VIOLETA NEON</t>
  </si>
  <si>
    <t>TR LEV 15/50 PET NATURAL (FLUTUANTE)</t>
  </si>
  <si>
    <t>FRETE</t>
  </si>
  <si>
    <t xml:space="preserve">VALOR </t>
  </si>
  <si>
    <t>SALDO</t>
  </si>
  <si>
    <t>EMPRESTIMO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</si>
</sst>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00&quot;/&quot;00&quot;/&quot;0000"/>
  </numFmts>
  <fonts count="10" x14ac:knownFonts="1">
    <font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0">
    <xf numFmtId="0" fontId="0" fillId="0" borderId="0" xfId="0"/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2" fillId="0" borderId="0" xfId="0" applyFont="1"/>
    <xf numFmtId="0" fontId="1" fillId="0" borderId="0" xfId="0" applyFont="1"/>
    <xf numFmtId="0" fontId="5" fillId="0" borderId="0" xfId="0" applyFont="1" applyAlignment="1">
      <alignment vertical="center" wrapText="1"/>
    </xf>
    <xf numFmtId="44" fontId="6" fillId="0" borderId="0" xfId="1" applyFont="1"/>
    <xf numFmtId="0" fontId="6" fillId="3" borderId="0" xfId="0" applyFont="1" applyFill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  <xf numFmtId="164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44" fontId="7" fillId="2" borderId="0" xfId="1" applyFont="1" applyFill="1" applyAlignment="1">
      <alignment horizontal="center" vertical="center"/>
    </xf>
    <xf numFmtId="0" fontId="8" fillId="0" borderId="0" xfId="0" applyFont="1"/>
    <xf numFmtId="164" fontId="7" fillId="0" borderId="0" xfId="0" applyNumberFormat="1" applyFont="1" applyAlignment="1">
      <alignment horizontal="center"/>
    </xf>
    <xf numFmtId="0" fontId="9" fillId="0" borderId="0" xfId="0" applyFont="1"/>
    <xf numFmtId="44" fontId="9" fillId="0" borderId="0" xfId="1" applyFont="1"/>
    <xf numFmtId="44" fontId="9" fillId="0" borderId="0" xfId="0" applyNumberFormat="1" applyFont="1"/>
  </cellXfs>
  <cellStyles count="2">
    <cellStyle name="Moeda" xfId="1" builtinId="4"/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0099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iovani\Documents\-%20FERNANDO\-%20PLANILHA%20FERNANDO.xlsx" TargetMode="External"/><Relationship Id="rId1" Type="http://schemas.openxmlformats.org/officeDocument/2006/relationships/externalLinkPath" Target="/Users/Giovani/Documents/-%20FERNANDO/-%20PLANILHA%20FERNAN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TÉRIA PRIMA"/>
      <sheetName val="CUSTOS"/>
      <sheetName val="MATRIZ"/>
      <sheetName val="TABELA DE PREÇOS"/>
      <sheetName val="CUSTO MAT. PRIMA"/>
    </sheetNames>
    <sheetDataSet>
      <sheetData sheetId="0" refreshError="1"/>
      <sheetData sheetId="1">
        <row r="14">
          <cell r="C14" t="str">
            <v>Peso</v>
          </cell>
          <cell r="D14" t="str">
            <v>R$ Matéria Prima</v>
          </cell>
          <cell r="E14" t="str">
            <v>Embalagem</v>
          </cell>
          <cell r="F14" t="str">
            <v>Custo Injeção</v>
          </cell>
          <cell r="G14" t="str">
            <v>R$ Final</v>
          </cell>
        </row>
        <row r="15">
          <cell r="A15">
            <v>15585</v>
          </cell>
          <cell r="B15" t="str">
            <v>COMEDOURO GATO 140ML LARANJA</v>
          </cell>
          <cell r="C15">
            <v>0.04</v>
          </cell>
          <cell r="D15">
            <v>0.54034000000000004</v>
          </cell>
          <cell r="E15">
            <v>1.6170833333333336E-2</v>
          </cell>
          <cell r="F15">
            <v>0.24305555555555555</v>
          </cell>
          <cell r="G15">
            <v>0.79956638888888898</v>
          </cell>
        </row>
        <row r="16">
          <cell r="A16">
            <v>15587</v>
          </cell>
          <cell r="B16" t="str">
            <v>COMEDOURO GATO 140ML VERDE</v>
          </cell>
          <cell r="C16">
            <v>0.04</v>
          </cell>
          <cell r="D16">
            <v>0.49753599999999998</v>
          </cell>
          <cell r="E16">
            <v>1.6170833333333336E-2</v>
          </cell>
          <cell r="F16">
            <v>0.24305555555555555</v>
          </cell>
          <cell r="G16">
            <v>0.75676238888888891</v>
          </cell>
        </row>
        <row r="17">
          <cell r="A17">
            <v>15586</v>
          </cell>
          <cell r="B17" t="str">
            <v>COMEDOURO GATO 140ML ROSA</v>
          </cell>
          <cell r="C17">
            <v>0.04</v>
          </cell>
          <cell r="D17">
            <v>0.49915599999999999</v>
          </cell>
          <cell r="E17">
            <v>1.6170833333333336E-2</v>
          </cell>
          <cell r="F17">
            <v>0.24305555555555555</v>
          </cell>
          <cell r="G17">
            <v>0.75838238888888887</v>
          </cell>
        </row>
        <row r="18">
          <cell r="A18">
            <v>17186</v>
          </cell>
          <cell r="B18" t="str">
            <v>COMEDOURO GATO 140ML ROXO</v>
          </cell>
          <cell r="C18">
            <v>0.04</v>
          </cell>
          <cell r="D18">
            <v>0.50128000000000006</v>
          </cell>
          <cell r="E18">
            <v>1.6170833333333336E-2</v>
          </cell>
          <cell r="F18">
            <v>0.24305555555555555</v>
          </cell>
          <cell r="G18">
            <v>0.760506388888889</v>
          </cell>
        </row>
        <row r="19">
          <cell r="A19" t="str">
            <v>CGP140</v>
          </cell>
          <cell r="B19" t="str">
            <v>COMEDOURO GATO 140ML PRETO</v>
          </cell>
          <cell r="C19">
            <v>0.04</v>
          </cell>
          <cell r="D19">
            <v>0.18128000000000005</v>
          </cell>
          <cell r="E19">
            <v>1.6170833333333336E-2</v>
          </cell>
          <cell r="F19">
            <v>0.24305555555555555</v>
          </cell>
          <cell r="G19">
            <v>0.44050638888888893</v>
          </cell>
        </row>
        <row r="20">
          <cell r="A20">
            <v>3731</v>
          </cell>
          <cell r="B20" t="str">
            <v>COMEDOURO GATO 140ML COLORIDO</v>
          </cell>
          <cell r="C20">
            <v>0.04</v>
          </cell>
          <cell r="D20">
            <v>0.28221999999999997</v>
          </cell>
          <cell r="E20">
            <v>1.6170833333333336E-2</v>
          </cell>
          <cell r="F20">
            <v>0.24305555555555555</v>
          </cell>
          <cell r="G20">
            <v>0.54144638888888885</v>
          </cell>
        </row>
        <row r="34">
          <cell r="C34" t="str">
            <v>Peso</v>
          </cell>
          <cell r="D34" t="str">
            <v>R$ Matéria Prima</v>
          </cell>
          <cell r="E34" t="str">
            <v>Embalagem</v>
          </cell>
          <cell r="F34" t="str">
            <v>Custo Injeção</v>
          </cell>
          <cell r="G34" t="str">
            <v>R$ Final</v>
          </cell>
        </row>
        <row r="35">
          <cell r="A35">
            <v>15589</v>
          </cell>
          <cell r="B35" t="str">
            <v>COMEDOURO MINI 300ML LARANJA</v>
          </cell>
          <cell r="C35">
            <v>5.5E-2</v>
          </cell>
          <cell r="D35">
            <v>0.7429675</v>
          </cell>
          <cell r="E35">
            <v>1.0933333333333333E-2</v>
          </cell>
          <cell r="F35">
            <v>0.33479166666666665</v>
          </cell>
          <cell r="G35">
            <v>1.0886925000000001</v>
          </cell>
        </row>
        <row r="36">
          <cell r="A36">
            <v>15591</v>
          </cell>
          <cell r="B36" t="str">
            <v>COMEDOURO MINI 300ML VERDE</v>
          </cell>
          <cell r="C36">
            <v>5.5E-2</v>
          </cell>
          <cell r="D36">
            <v>0.68411199999999994</v>
          </cell>
          <cell r="E36">
            <v>1.0933333333333333E-2</v>
          </cell>
          <cell r="F36">
            <v>0.33479166666666665</v>
          </cell>
          <cell r="G36">
            <v>1.0298369999999999</v>
          </cell>
        </row>
        <row r="37">
          <cell r="A37">
            <v>15590</v>
          </cell>
          <cell r="B37" t="str">
            <v>COMEDOURO MINI 300ML ROSA</v>
          </cell>
          <cell r="C37">
            <v>5.5E-2</v>
          </cell>
          <cell r="D37">
            <v>0.68633949999999999</v>
          </cell>
          <cell r="E37">
            <v>1.0933333333333333E-2</v>
          </cell>
          <cell r="F37">
            <v>0.33479166666666665</v>
          </cell>
          <cell r="G37">
            <v>1.0320644999999999</v>
          </cell>
        </row>
        <row r="38">
          <cell r="A38">
            <v>17187</v>
          </cell>
          <cell r="B38" t="str">
            <v>COMEDOURO MINI 300ML ROXO</v>
          </cell>
          <cell r="C38">
            <v>5.5E-2</v>
          </cell>
          <cell r="D38">
            <v>0.68925999999999998</v>
          </cell>
          <cell r="E38">
            <v>1.0933333333333333E-2</v>
          </cell>
          <cell r="F38">
            <v>0.33479166666666665</v>
          </cell>
          <cell r="G38">
            <v>1.034985</v>
          </cell>
        </row>
        <row r="39">
          <cell r="A39" t="str">
            <v>CP300</v>
          </cell>
          <cell r="B39" t="str">
            <v>COMEDOURO MINI 300ML PRETO</v>
          </cell>
          <cell r="C39">
            <v>5.5E-2</v>
          </cell>
          <cell r="D39">
            <v>0.24926000000000006</v>
          </cell>
          <cell r="E39">
            <v>1.0933333333333333E-2</v>
          </cell>
          <cell r="F39">
            <v>0.33479166666666665</v>
          </cell>
          <cell r="G39">
            <v>0.5949850000000001</v>
          </cell>
        </row>
        <row r="40">
          <cell r="A40">
            <v>3733</v>
          </cell>
          <cell r="B40" t="str">
            <v>COMEDOURO MINI 300ML COLORIDO</v>
          </cell>
          <cell r="C40">
            <v>5.5E-2</v>
          </cell>
          <cell r="D40">
            <v>0.38805249999999997</v>
          </cell>
          <cell r="E40">
            <v>1.0933333333333333E-2</v>
          </cell>
          <cell r="F40">
            <v>0.33479166666666665</v>
          </cell>
          <cell r="G40">
            <v>0.73377749999999997</v>
          </cell>
        </row>
        <row r="56">
          <cell r="C56" t="str">
            <v>Peso</v>
          </cell>
          <cell r="D56" t="str">
            <v>R$ Matéria Prima</v>
          </cell>
          <cell r="E56" t="str">
            <v>Embalagem</v>
          </cell>
          <cell r="F56" t="str">
            <v>Custo Injeção</v>
          </cell>
          <cell r="G56" t="str">
            <v>R$ Final</v>
          </cell>
        </row>
        <row r="57">
          <cell r="A57">
            <v>15593</v>
          </cell>
          <cell r="B57" t="str">
            <v>COMEDOURO PEQUENO 600ML LARANJA</v>
          </cell>
          <cell r="C57">
            <v>0.09</v>
          </cell>
          <cell r="D57">
            <v>1.215765</v>
          </cell>
          <cell r="E57">
            <v>1.2095E-2</v>
          </cell>
          <cell r="F57">
            <v>0.40175</v>
          </cell>
          <cell r="G57">
            <v>1.62961</v>
          </cell>
        </row>
        <row r="58">
          <cell r="A58">
            <v>15595</v>
          </cell>
          <cell r="B58" t="str">
            <v>COMEDOURO PEQUENO 600ML VERDE</v>
          </cell>
          <cell r="C58">
            <v>0.09</v>
          </cell>
          <cell r="D58">
            <v>1.119456</v>
          </cell>
          <cell r="E58">
            <v>1.2095E-2</v>
          </cell>
          <cell r="F58">
            <v>0.40175</v>
          </cell>
          <cell r="G58">
            <v>1.533301</v>
          </cell>
        </row>
        <row r="59">
          <cell r="A59">
            <v>15594</v>
          </cell>
          <cell r="B59" t="str">
            <v>COMEDOURO PEQUENO 600ML ROSA</v>
          </cell>
          <cell r="C59">
            <v>0.09</v>
          </cell>
          <cell r="D59">
            <v>1.1231009999999999</v>
          </cell>
          <cell r="E59">
            <v>1.2095E-2</v>
          </cell>
          <cell r="F59">
            <v>0.40175</v>
          </cell>
          <cell r="G59">
            <v>1.5369459999999999</v>
          </cell>
        </row>
        <row r="60">
          <cell r="A60">
            <v>17188</v>
          </cell>
          <cell r="B60" t="str">
            <v>COMEDOURO PEQUENO 600ML ROXO</v>
          </cell>
          <cell r="C60">
            <v>0.09</v>
          </cell>
          <cell r="D60">
            <v>1.12788</v>
          </cell>
          <cell r="E60">
            <v>1.2095E-2</v>
          </cell>
          <cell r="F60">
            <v>0.40175</v>
          </cell>
          <cell r="G60">
            <v>1.541725</v>
          </cell>
        </row>
        <row r="61">
          <cell r="A61">
            <v>3735</v>
          </cell>
          <cell r="B61" t="str">
            <v>COMEDOURO PEQUENO 600ML COLORIDO</v>
          </cell>
          <cell r="C61">
            <v>0.09</v>
          </cell>
          <cell r="D61">
            <v>0.63499499999999998</v>
          </cell>
          <cell r="E61">
            <v>1.2095E-2</v>
          </cell>
          <cell r="F61">
            <v>0.40175</v>
          </cell>
          <cell r="G61">
            <v>1.04884</v>
          </cell>
        </row>
        <row r="62">
          <cell r="A62" t="str">
            <v>CP600</v>
          </cell>
          <cell r="B62" t="str">
            <v>COMEDOURO PEQUENO 600ML PRETO</v>
          </cell>
          <cell r="C62">
            <v>0.09</v>
          </cell>
          <cell r="D62">
            <v>0.40788000000000008</v>
          </cell>
          <cell r="E62">
            <v>1.2095E-2</v>
          </cell>
          <cell r="F62">
            <v>0.40175</v>
          </cell>
          <cell r="G62">
            <v>0.82172500000000004</v>
          </cell>
        </row>
        <row r="78">
          <cell r="C78" t="str">
            <v>Peso</v>
          </cell>
          <cell r="D78" t="str">
            <v>R$ Matéria Prima</v>
          </cell>
          <cell r="E78" t="str">
            <v>Embalagem</v>
          </cell>
          <cell r="F78" t="str">
            <v>Custo Injeção</v>
          </cell>
          <cell r="G78" t="str">
            <v>R$ Final</v>
          </cell>
        </row>
        <row r="79">
          <cell r="A79">
            <v>15597</v>
          </cell>
          <cell r="B79" t="str">
            <v>COMEDOURO MÉDIO 1000ML LARANJA</v>
          </cell>
          <cell r="C79">
            <v>0.09</v>
          </cell>
          <cell r="D79">
            <v>1.215765</v>
          </cell>
          <cell r="E79">
            <v>1.6170833333333336E-2</v>
          </cell>
          <cell r="F79">
            <v>0.63888888888888884</v>
          </cell>
          <cell r="G79">
            <v>1.8708247222222221</v>
          </cell>
        </row>
        <row r="80">
          <cell r="A80">
            <v>15599</v>
          </cell>
          <cell r="B80" t="str">
            <v>COMEDOURO MÉDIO 1000ML VERDE</v>
          </cell>
          <cell r="C80">
            <v>0.09</v>
          </cell>
          <cell r="D80">
            <v>1.119456</v>
          </cell>
          <cell r="E80">
            <v>1.6170833333333336E-2</v>
          </cell>
          <cell r="F80">
            <v>0.63888888888888884</v>
          </cell>
          <cell r="G80">
            <v>1.7745157222222221</v>
          </cell>
        </row>
        <row r="81">
          <cell r="A81">
            <v>15598</v>
          </cell>
          <cell r="B81" t="str">
            <v>COMEDOURO MÉDIO 1000ML ROSA</v>
          </cell>
          <cell r="C81">
            <v>0.09</v>
          </cell>
          <cell r="D81">
            <v>1.1231009999999999</v>
          </cell>
          <cell r="E81">
            <v>1.6170833333333336E-2</v>
          </cell>
          <cell r="F81">
            <v>0.63888888888888884</v>
          </cell>
          <cell r="G81">
            <v>1.778160722222222</v>
          </cell>
        </row>
        <row r="82">
          <cell r="A82">
            <v>17189</v>
          </cell>
          <cell r="B82" t="str">
            <v>COMEDOURO MÉDIO 1000ML ROXO</v>
          </cell>
          <cell r="C82">
            <v>0.09</v>
          </cell>
          <cell r="D82">
            <v>1.12788</v>
          </cell>
          <cell r="E82">
            <v>1.6170833333333336E-2</v>
          </cell>
          <cell r="F82">
            <v>0.63888888888888884</v>
          </cell>
          <cell r="G82">
            <v>1.7829397222222221</v>
          </cell>
        </row>
        <row r="83">
          <cell r="A83">
            <v>3737</v>
          </cell>
          <cell r="B83" t="str">
            <v>COMEDOURO MÉDIO 1000ML COLORIDO</v>
          </cell>
          <cell r="C83">
            <v>0.09</v>
          </cell>
          <cell r="D83">
            <v>0.63499499999999998</v>
          </cell>
          <cell r="E83">
            <v>1.6170833333333336E-2</v>
          </cell>
          <cell r="F83">
            <v>0.63888888888888884</v>
          </cell>
          <cell r="G83">
            <v>1.2900547222222221</v>
          </cell>
        </row>
        <row r="84">
          <cell r="A84" t="str">
            <v>CP1000</v>
          </cell>
          <cell r="B84" t="str">
            <v>COMEDOURO MÉDIO 1000ML PRETO</v>
          </cell>
          <cell r="C84">
            <v>0.09</v>
          </cell>
          <cell r="D84">
            <v>0.40788000000000008</v>
          </cell>
          <cell r="E84">
            <v>1.6170833333333336E-2</v>
          </cell>
          <cell r="F84">
            <v>0.63888888888888884</v>
          </cell>
          <cell r="G84">
            <v>1.0629397222222223</v>
          </cell>
        </row>
        <row r="100">
          <cell r="C100" t="str">
            <v>Peso</v>
          </cell>
          <cell r="D100" t="str">
            <v>R$ Matéria Prima</v>
          </cell>
          <cell r="E100" t="str">
            <v>Embalagem</v>
          </cell>
          <cell r="F100" t="str">
            <v>Custo Injeção</v>
          </cell>
          <cell r="G100" t="str">
            <v>R$ Final</v>
          </cell>
        </row>
        <row r="101">
          <cell r="A101">
            <v>15601</v>
          </cell>
          <cell r="B101" t="str">
            <v>COMEDOURO GRANDE 1900ML LARANJA</v>
          </cell>
          <cell r="C101">
            <v>0.2</v>
          </cell>
          <cell r="D101">
            <v>2.7017000000000002</v>
          </cell>
          <cell r="E101">
            <v>1.6170833333333336E-2</v>
          </cell>
          <cell r="F101">
            <v>0.89444444444444438</v>
          </cell>
          <cell r="G101">
            <v>3.6123152777777778</v>
          </cell>
        </row>
        <row r="102">
          <cell r="A102">
            <v>15603</v>
          </cell>
          <cell r="B102" t="str">
            <v>COMEDOURO GRANDE 1900ML VERDE</v>
          </cell>
          <cell r="C102">
            <v>0.2</v>
          </cell>
          <cell r="D102">
            <v>2.4876800000000001</v>
          </cell>
          <cell r="E102">
            <v>1.6170833333333336E-2</v>
          </cell>
          <cell r="F102">
            <v>0.89444444444444438</v>
          </cell>
          <cell r="G102">
            <v>3.3982952777777777</v>
          </cell>
        </row>
        <row r="103">
          <cell r="A103">
            <v>15602</v>
          </cell>
          <cell r="B103" t="str">
            <v>COMEDOURO GRANDE 1900ML ROSA</v>
          </cell>
          <cell r="C103">
            <v>0.2</v>
          </cell>
          <cell r="D103">
            <v>2.4957799999999999</v>
          </cell>
          <cell r="E103">
            <v>1.6170833333333336E-2</v>
          </cell>
          <cell r="F103">
            <v>0.89444444444444438</v>
          </cell>
          <cell r="G103">
            <v>3.4063952777777775</v>
          </cell>
        </row>
        <row r="104">
          <cell r="A104">
            <v>17190</v>
          </cell>
          <cell r="B104" t="str">
            <v>COMEDOURO GRANDE 1900ML ROXO</v>
          </cell>
          <cell r="C104">
            <v>0.2</v>
          </cell>
          <cell r="D104">
            <v>2.5064000000000002</v>
          </cell>
          <cell r="E104">
            <v>1.6170833333333336E-2</v>
          </cell>
          <cell r="F104">
            <v>0.89444444444444438</v>
          </cell>
          <cell r="G104">
            <v>3.4170152777777778</v>
          </cell>
        </row>
        <row r="105">
          <cell r="A105">
            <v>6772</v>
          </cell>
          <cell r="B105" t="str">
            <v>COMEDOURO GRANDE 1900ML COLORIDO</v>
          </cell>
          <cell r="C105">
            <v>0.2</v>
          </cell>
          <cell r="D105">
            <v>1.4111</v>
          </cell>
          <cell r="E105">
            <v>1.6170833333333336E-2</v>
          </cell>
          <cell r="F105">
            <v>0.89444444444444438</v>
          </cell>
          <cell r="G105">
            <v>2.3217152777777779</v>
          </cell>
        </row>
        <row r="106">
          <cell r="A106" t="str">
            <v>CP1900</v>
          </cell>
          <cell r="B106" t="str">
            <v>COMEDOURO GRANDE 1900ML PRETO</v>
          </cell>
          <cell r="C106">
            <v>0.2</v>
          </cell>
          <cell r="D106">
            <v>0.90640000000000021</v>
          </cell>
          <cell r="E106">
            <v>1.6170833333333336E-2</v>
          </cell>
          <cell r="F106">
            <v>0.89444444444444438</v>
          </cell>
          <cell r="G106">
            <v>1.8170152777777779</v>
          </cell>
        </row>
        <row r="122">
          <cell r="C122" t="str">
            <v>Peso</v>
          </cell>
          <cell r="D122" t="str">
            <v>R$ Matéria Prima</v>
          </cell>
          <cell r="E122" t="str">
            <v>Embalagem</v>
          </cell>
          <cell r="F122" t="str">
            <v>Custo Injeção</v>
          </cell>
          <cell r="G122" t="str">
            <v>R$ Final</v>
          </cell>
        </row>
        <row r="123">
          <cell r="A123">
            <v>15605</v>
          </cell>
          <cell r="B123" t="str">
            <v>COMEDOURO GIGANTE 2500ML LARANJA</v>
          </cell>
          <cell r="C123">
            <v>0.24</v>
          </cell>
          <cell r="D123">
            <v>3.2420399999999998</v>
          </cell>
          <cell r="E123">
            <v>1.6170833333333336E-2</v>
          </cell>
          <cell r="F123">
            <v>0.86250000000000004</v>
          </cell>
          <cell r="G123">
            <v>4.1207108333333329</v>
          </cell>
        </row>
        <row r="124">
          <cell r="A124">
            <v>15607</v>
          </cell>
          <cell r="B124" t="str">
            <v>COMEDOURO GIGANTE 2500ML VERDE</v>
          </cell>
          <cell r="C124">
            <v>0.24</v>
          </cell>
          <cell r="D124">
            <v>2.9852159999999999</v>
          </cell>
          <cell r="E124">
            <v>1.6170833333333336E-2</v>
          </cell>
          <cell r="F124">
            <v>0.86250000000000004</v>
          </cell>
          <cell r="G124">
            <v>3.8638868333333329</v>
          </cell>
        </row>
        <row r="125">
          <cell r="A125">
            <v>15606</v>
          </cell>
          <cell r="B125" t="str">
            <v>COMEDOURO GIGANTE 2500ML ROSA</v>
          </cell>
          <cell r="C125">
            <v>0.24</v>
          </cell>
          <cell r="D125">
            <v>2.9949359999999996</v>
          </cell>
          <cell r="E125">
            <v>1.6170833333333336E-2</v>
          </cell>
          <cell r="F125">
            <v>0.86250000000000004</v>
          </cell>
          <cell r="G125">
            <v>3.8736068333333327</v>
          </cell>
        </row>
        <row r="126">
          <cell r="A126">
            <v>17191</v>
          </cell>
          <cell r="B126" t="str">
            <v>COMEDOURO GIGANTE 2500ML ROXO</v>
          </cell>
          <cell r="C126">
            <v>0.24</v>
          </cell>
          <cell r="D126">
            <v>3.0076799999999997</v>
          </cell>
          <cell r="E126">
            <v>1.6170833333333336E-2</v>
          </cell>
          <cell r="F126">
            <v>0.86250000000000004</v>
          </cell>
          <cell r="G126">
            <v>3.8863508333333332</v>
          </cell>
        </row>
        <row r="127">
          <cell r="A127">
            <v>3739</v>
          </cell>
          <cell r="B127" t="str">
            <v>COMEDOURO GIGANTE 2500ML COLORIDO</v>
          </cell>
          <cell r="C127">
            <v>0.24</v>
          </cell>
          <cell r="D127">
            <v>1.6933199999999997</v>
          </cell>
          <cell r="E127">
            <v>1.6170833333333336E-2</v>
          </cell>
          <cell r="F127">
            <v>0.86250000000000004</v>
          </cell>
          <cell r="G127">
            <v>2.571990833333333</v>
          </cell>
        </row>
        <row r="128">
          <cell r="A128" t="str">
            <v>CP2500</v>
          </cell>
          <cell r="B128" t="str">
            <v>COMEDOURO GIGANTE 2500ML PRETO</v>
          </cell>
          <cell r="C128">
            <v>0.24</v>
          </cell>
          <cell r="D128">
            <v>1.0876800000000002</v>
          </cell>
          <cell r="E128">
            <v>1.6170833333333336E-2</v>
          </cell>
          <cell r="F128">
            <v>0.86250000000000004</v>
          </cell>
          <cell r="G128">
            <v>1.9663508333333335</v>
          </cell>
        </row>
        <row r="142">
          <cell r="C142" t="str">
            <v>Peso</v>
          </cell>
          <cell r="D142" t="str">
            <v>R$ Matéria Prima</v>
          </cell>
          <cell r="E142" t="str">
            <v>Embalagem</v>
          </cell>
          <cell r="F142" t="str">
            <v>Custo Injeção</v>
          </cell>
          <cell r="G142" t="str">
            <v>R$ Final</v>
          </cell>
        </row>
        <row r="143">
          <cell r="A143">
            <v>15636</v>
          </cell>
          <cell r="B143" t="str">
            <v>BANDEJA HIGIÊNICA P/ GATO NEON - LARANJA</v>
          </cell>
          <cell r="C143">
            <v>0.26</v>
          </cell>
          <cell r="D143">
            <v>3.5122100000000001</v>
          </cell>
          <cell r="E143">
            <v>6.7975000000000008E-2</v>
          </cell>
          <cell r="F143">
            <v>0.76666666666666672</v>
          </cell>
          <cell r="G143">
            <v>4.3468516666666668</v>
          </cell>
        </row>
        <row r="144">
          <cell r="A144">
            <v>15638</v>
          </cell>
          <cell r="B144" t="str">
            <v>BANDEJA HIGIÊNICA P/ GATO NEON - VERDE</v>
          </cell>
          <cell r="C144">
            <v>0.26</v>
          </cell>
          <cell r="D144">
            <v>3.233984</v>
          </cell>
          <cell r="E144">
            <v>6.7975000000000008E-2</v>
          </cell>
          <cell r="F144">
            <v>0.76666666666666672</v>
          </cell>
          <cell r="G144">
            <v>4.0686256666666667</v>
          </cell>
        </row>
        <row r="145">
          <cell r="A145">
            <v>15637</v>
          </cell>
          <cell r="B145" t="str">
            <v>BANDEJA HIGIÊNICA P/ GATO NEON - ROSA</v>
          </cell>
          <cell r="C145">
            <v>0.26</v>
          </cell>
          <cell r="D145">
            <v>3.2445140000000001</v>
          </cell>
          <cell r="E145">
            <v>6.7975000000000008E-2</v>
          </cell>
          <cell r="F145">
            <v>0.76666666666666672</v>
          </cell>
          <cell r="G145">
            <v>4.0791556666666668</v>
          </cell>
        </row>
        <row r="146">
          <cell r="A146">
            <v>17193</v>
          </cell>
          <cell r="B146" t="str">
            <v>BANDEJA HIGIÊNICA P/ GATO NEON - ROXO</v>
          </cell>
          <cell r="C146">
            <v>0.26</v>
          </cell>
          <cell r="D146">
            <v>3.2583200000000003</v>
          </cell>
          <cell r="E146">
            <v>6.7975000000000008E-2</v>
          </cell>
          <cell r="F146">
            <v>0.76666666666666672</v>
          </cell>
          <cell r="G146">
            <v>4.0929616666666675</v>
          </cell>
        </row>
        <row r="147">
          <cell r="A147">
            <v>15633</v>
          </cell>
          <cell r="B147" t="str">
            <v>BANDEJA HIGIÊNICA P/ GATO PRETO</v>
          </cell>
          <cell r="C147">
            <v>0.26</v>
          </cell>
          <cell r="D147">
            <v>1.1783200000000003</v>
          </cell>
          <cell r="E147">
            <v>6.7975000000000008E-2</v>
          </cell>
          <cell r="F147">
            <v>0.76666666666666672</v>
          </cell>
          <cell r="G147">
            <v>2.012961666666667</v>
          </cell>
        </row>
        <row r="148">
          <cell r="A148">
            <v>12037</v>
          </cell>
          <cell r="B148" t="str">
            <v>BANDEJA HIGIÊNICA P/ GATO LEITOSO - AZUL</v>
          </cell>
          <cell r="C148">
            <v>0.26</v>
          </cell>
          <cell r="D148">
            <v>1.83443</v>
          </cell>
          <cell r="E148">
            <v>6.7975000000000008E-2</v>
          </cell>
          <cell r="F148">
            <v>0.76666666666666672</v>
          </cell>
          <cell r="G148">
            <v>2.6690716666666665</v>
          </cell>
        </row>
        <row r="149">
          <cell r="A149">
            <v>12038</v>
          </cell>
          <cell r="B149" t="str">
            <v>BANDEJA HIGIÊNICA P/ GATO LEITOSO - ROSA</v>
          </cell>
          <cell r="C149">
            <v>0.26</v>
          </cell>
          <cell r="D149">
            <v>1.83443</v>
          </cell>
          <cell r="E149">
            <v>6.7975000000000008E-2</v>
          </cell>
          <cell r="F149">
            <v>0.76666666666666672</v>
          </cell>
          <cell r="G149">
            <v>2.6690716666666665</v>
          </cell>
        </row>
        <row r="150">
          <cell r="A150">
            <v>12039</v>
          </cell>
          <cell r="B150" t="str">
            <v>BANDEJA HIGIÊNICA P/ GATO LEITOSO - VERMELHA</v>
          </cell>
          <cell r="C150">
            <v>0.26</v>
          </cell>
          <cell r="D150">
            <v>1.83443</v>
          </cell>
          <cell r="E150">
            <v>6.7975000000000008E-2</v>
          </cell>
          <cell r="F150">
            <v>0.76666666666666672</v>
          </cell>
          <cell r="G150">
            <v>2.6690716666666665</v>
          </cell>
        </row>
        <row r="151">
          <cell r="A151">
            <v>15634</v>
          </cell>
          <cell r="B151" t="str">
            <v>BANDEJA HIGIÊNICA P/ GATO LEITOSO - VERDE FLORATA</v>
          </cell>
          <cell r="C151">
            <v>0.26</v>
          </cell>
          <cell r="D151">
            <v>1.83443</v>
          </cell>
          <cell r="E151">
            <v>6.7975000000000008E-2</v>
          </cell>
          <cell r="F151">
            <v>0.76666666666666672</v>
          </cell>
          <cell r="G151">
            <v>2.6690716666666665</v>
          </cell>
        </row>
        <row r="164">
          <cell r="C164" t="str">
            <v>Peso</v>
          </cell>
          <cell r="D164" t="str">
            <v>R$ Matéria Prima</v>
          </cell>
          <cell r="E164" t="str">
            <v>Embalagem</v>
          </cell>
          <cell r="F164" t="str">
            <v>Custo Injeção</v>
          </cell>
          <cell r="G164" t="str">
            <v>R$ Final</v>
          </cell>
        </row>
        <row r="165">
          <cell r="A165">
            <v>15642</v>
          </cell>
          <cell r="B165" t="str">
            <v>PÁ HIGIÊNICA P/ GATO NEON - LARANJA</v>
          </cell>
          <cell r="C165">
            <v>0.03</v>
          </cell>
          <cell r="D165">
            <v>0.40525499999999998</v>
          </cell>
          <cell r="E165">
            <v>6.7975000000000008E-2</v>
          </cell>
          <cell r="F165">
            <v>0</v>
          </cell>
          <cell r="G165">
            <v>0.47322999999999998</v>
          </cell>
        </row>
        <row r="166">
          <cell r="A166">
            <v>15644</v>
          </cell>
          <cell r="B166" t="str">
            <v>PÁ HIGIÊNICA P/ GATO NEON - VERDE</v>
          </cell>
          <cell r="C166">
            <v>0.03</v>
          </cell>
          <cell r="D166">
            <v>0.37315199999999998</v>
          </cell>
          <cell r="E166">
            <v>6.7975000000000008E-2</v>
          </cell>
          <cell r="F166">
            <v>0</v>
          </cell>
          <cell r="G166">
            <v>0.44112699999999999</v>
          </cell>
        </row>
        <row r="167">
          <cell r="A167">
            <v>15643</v>
          </cell>
          <cell r="B167" t="str">
            <v>PÁ HIGIÊNICA P/ GATO NEON - ROSA</v>
          </cell>
          <cell r="C167">
            <v>0.03</v>
          </cell>
          <cell r="D167">
            <v>0.37436699999999995</v>
          </cell>
          <cell r="E167">
            <v>6.7975000000000008E-2</v>
          </cell>
          <cell r="F167">
            <v>0</v>
          </cell>
          <cell r="G167">
            <v>0.44234199999999996</v>
          </cell>
        </row>
        <row r="168">
          <cell r="A168">
            <v>17194</v>
          </cell>
          <cell r="B168" t="str">
            <v>PÁ HIGIÊNICA P/ GATO NEON - ROXO</v>
          </cell>
          <cell r="C168">
            <v>0.03</v>
          </cell>
          <cell r="D168">
            <v>0.37595999999999996</v>
          </cell>
          <cell r="E168">
            <v>6.7975000000000008E-2</v>
          </cell>
          <cell r="F168">
            <v>0</v>
          </cell>
          <cell r="G168">
            <v>0.44393499999999997</v>
          </cell>
        </row>
        <row r="169">
          <cell r="A169">
            <v>15639</v>
          </cell>
          <cell r="B169" t="str">
            <v>PÁ HIGIÊNICA P/ GATO PRETO</v>
          </cell>
          <cell r="C169">
            <v>0.03</v>
          </cell>
          <cell r="D169">
            <v>0.13596000000000003</v>
          </cell>
          <cell r="E169">
            <v>6.7975000000000008E-2</v>
          </cell>
          <cell r="F169">
            <v>0</v>
          </cell>
          <cell r="G169">
            <v>0.20393500000000003</v>
          </cell>
        </row>
        <row r="170">
          <cell r="A170">
            <v>12105</v>
          </cell>
          <cell r="B170" t="str">
            <v>PÁ HIGIÊNICA P/ GATO LEITOSO - AZUL</v>
          </cell>
          <cell r="C170">
            <v>0.03</v>
          </cell>
          <cell r="D170">
            <v>0.21166499999999996</v>
          </cell>
          <cell r="E170">
            <v>6.7975000000000008E-2</v>
          </cell>
          <cell r="F170">
            <v>0</v>
          </cell>
          <cell r="G170">
            <v>0.27964</v>
          </cell>
        </row>
        <row r="171">
          <cell r="A171">
            <v>12106</v>
          </cell>
          <cell r="B171" t="str">
            <v>PÁ HIGIÊNICA P/ GATO LEITOSO - ROSA</v>
          </cell>
          <cell r="C171">
            <v>0.03</v>
          </cell>
          <cell r="D171">
            <v>0.21166499999999996</v>
          </cell>
          <cell r="E171">
            <v>6.7975000000000008E-2</v>
          </cell>
          <cell r="F171">
            <v>0</v>
          </cell>
          <cell r="G171">
            <v>0.27964</v>
          </cell>
        </row>
        <row r="172">
          <cell r="A172">
            <v>12107</v>
          </cell>
          <cell r="B172" t="str">
            <v>PÁ HIGIÊNICA P/ GATO LEITOSO - VERMELHA</v>
          </cell>
          <cell r="C172">
            <v>0.03</v>
          </cell>
          <cell r="D172">
            <v>0.21166499999999996</v>
          </cell>
          <cell r="E172">
            <v>6.7975000000000008E-2</v>
          </cell>
          <cell r="F172">
            <v>0</v>
          </cell>
          <cell r="G172">
            <v>0.27964</v>
          </cell>
        </row>
        <row r="173">
          <cell r="A173">
            <v>15640</v>
          </cell>
          <cell r="B173" t="str">
            <v>PÁ HIGIÊNICA P/ GATO LEITOSO - VERDE FLORATA</v>
          </cell>
          <cell r="C173">
            <v>0.03</v>
          </cell>
          <cell r="D173">
            <v>0.21166499999999996</v>
          </cell>
          <cell r="E173">
            <v>6.7975000000000008E-2</v>
          </cell>
          <cell r="F173">
            <v>0</v>
          </cell>
          <cell r="G173">
            <v>0.27964</v>
          </cell>
        </row>
        <row r="185">
          <cell r="C185" t="str">
            <v>Embalagem</v>
          </cell>
          <cell r="D185" t="str">
            <v>2 Comedouro Gato</v>
          </cell>
          <cell r="E185" t="str">
            <v>Bandeja</v>
          </cell>
          <cell r="F185" t="str">
            <v>Pá</v>
          </cell>
          <cell r="G185" t="str">
            <v>R$ Final</v>
          </cell>
          <cell r="H185" t="str">
            <v>R$ CAIXA C/12</v>
          </cell>
        </row>
        <row r="186">
          <cell r="A186">
            <v>15616</v>
          </cell>
          <cell r="B186" t="str">
            <v>KIT GATO 3 EM 1 NEON - LARANJA</v>
          </cell>
          <cell r="C186">
            <v>0.62595833333333339</v>
          </cell>
          <cell r="D186">
            <v>1.599132777777778</v>
          </cell>
          <cell r="E186">
            <v>4.3468516666666668</v>
          </cell>
          <cell r="F186">
            <v>0.47322999999999998</v>
          </cell>
          <cell r="G186">
            <v>7.0451727777777782</v>
          </cell>
          <cell r="H186">
            <v>84.542073333333335</v>
          </cell>
        </row>
        <row r="187">
          <cell r="A187">
            <v>15618</v>
          </cell>
          <cell r="B187" t="str">
            <v>KIT GATO 3 EM 1 NEON - VERDE</v>
          </cell>
          <cell r="C187">
            <v>0.62595833333333339</v>
          </cell>
          <cell r="D187">
            <v>1.5135247777777778</v>
          </cell>
          <cell r="E187">
            <v>4.0686256666666667</v>
          </cell>
          <cell r="F187">
            <v>0.44112699999999999</v>
          </cell>
          <cell r="G187">
            <v>6.6492357777777773</v>
          </cell>
          <cell r="H187">
            <v>79.790829333333335</v>
          </cell>
        </row>
        <row r="188">
          <cell r="A188">
            <v>15617</v>
          </cell>
          <cell r="B188" t="str">
            <v>KIT GATO 3 EM 1  NEON - ROSA</v>
          </cell>
          <cell r="C188">
            <v>0.62595833333333339</v>
          </cell>
          <cell r="D188">
            <v>1.5167647777777777</v>
          </cell>
          <cell r="E188">
            <v>4.0791556666666668</v>
          </cell>
          <cell r="F188">
            <v>0.44234199999999996</v>
          </cell>
          <cell r="G188">
            <v>6.6642207777777784</v>
          </cell>
          <cell r="H188">
            <v>79.970649333333341</v>
          </cell>
        </row>
        <row r="189">
          <cell r="A189">
            <v>17192</v>
          </cell>
          <cell r="B189" t="str">
            <v>KIT GATO 3 EM 1  NEON - ROXO</v>
          </cell>
          <cell r="C189">
            <v>0.62595833333333339</v>
          </cell>
          <cell r="D189">
            <v>1.521012777777778</v>
          </cell>
          <cell r="E189">
            <v>4.0929616666666675</v>
          </cell>
          <cell r="F189">
            <v>0.44393499999999997</v>
          </cell>
          <cell r="G189">
            <v>6.6838677777777784</v>
          </cell>
          <cell r="H189">
            <v>80.206413333333344</v>
          </cell>
        </row>
        <row r="190">
          <cell r="A190">
            <v>15614</v>
          </cell>
          <cell r="B190" t="str">
            <v>KIT GATO 3 EM 1 NEON - COLORIDO</v>
          </cell>
          <cell r="C190">
            <v>7.5115000000000007</v>
          </cell>
          <cell r="D190">
            <v>18.451305333333334</v>
          </cell>
          <cell r="E190">
            <v>49.762784000000003</v>
          </cell>
          <cell r="F190">
            <v>5.4019019999999998</v>
          </cell>
          <cell r="H190">
            <v>81.127491333333353</v>
          </cell>
        </row>
        <row r="191">
          <cell r="A191">
            <v>15608</v>
          </cell>
          <cell r="B191" t="str">
            <v>KIT GATO 3 EM 1  - PRETO</v>
          </cell>
          <cell r="C191">
            <v>0.62595833333333339</v>
          </cell>
          <cell r="D191">
            <v>0.88101277777777787</v>
          </cell>
          <cell r="E191">
            <v>2.012961666666667</v>
          </cell>
          <cell r="F191">
            <v>0.20393500000000003</v>
          </cell>
          <cell r="G191">
            <v>3.723867777777778</v>
          </cell>
          <cell r="H191">
            <v>44.686413333333334</v>
          </cell>
        </row>
        <row r="192">
          <cell r="A192">
            <v>15610</v>
          </cell>
          <cell r="B192" t="str">
            <v>KIT GATO 3X1 LEITOSO - AZUL</v>
          </cell>
          <cell r="C192">
            <v>0.62595833333333339</v>
          </cell>
          <cell r="D192">
            <v>1.4675549999999999</v>
          </cell>
          <cell r="E192">
            <v>2.6010966666666664</v>
          </cell>
          <cell r="F192">
            <v>0.21166499999999999</v>
          </cell>
          <cell r="G192">
            <v>4.9062749999999991</v>
          </cell>
          <cell r="H192">
            <v>58.875299999999989</v>
          </cell>
        </row>
        <row r="193">
          <cell r="A193">
            <v>15611</v>
          </cell>
          <cell r="B193" t="str">
            <v>KIT GATO 3X1 LEITOSO - ROSA</v>
          </cell>
          <cell r="C193">
            <v>0.62595833333333339</v>
          </cell>
          <cell r="D193">
            <v>1.4675549999999999</v>
          </cell>
          <cell r="E193">
            <v>2.6010966666666664</v>
          </cell>
          <cell r="F193">
            <v>0.21166499999999999</v>
          </cell>
          <cell r="G193">
            <v>4.9062749999999991</v>
          </cell>
          <cell r="H193">
            <v>58.875299999999989</v>
          </cell>
        </row>
        <row r="194">
          <cell r="A194">
            <v>15612</v>
          </cell>
          <cell r="B194" t="str">
            <v>KIT GATO 3X1 LEITOSO - VERMELHA</v>
          </cell>
          <cell r="C194">
            <v>0.62595833333333339</v>
          </cell>
          <cell r="D194">
            <v>1.4675549999999999</v>
          </cell>
          <cell r="E194">
            <v>2.6010966666666664</v>
          </cell>
          <cell r="F194">
            <v>0.21166499999999999</v>
          </cell>
          <cell r="G194">
            <v>4.9062749999999991</v>
          </cell>
          <cell r="H194">
            <v>58.875299999999989</v>
          </cell>
        </row>
        <row r="195">
          <cell r="A195">
            <v>15613</v>
          </cell>
          <cell r="B195" t="str">
            <v>KIT GATO 3X1 LEITOSO - VERDE FLORATA</v>
          </cell>
          <cell r="C195">
            <v>0.62595833333333339</v>
          </cell>
          <cell r="D195">
            <v>1.4675549999999999</v>
          </cell>
          <cell r="E195">
            <v>2.6010966666666664</v>
          </cell>
          <cell r="F195">
            <v>0.21166499999999999</v>
          </cell>
          <cell r="G195">
            <v>4.9062749999999991</v>
          </cell>
          <cell r="H195">
            <v>58.875299999999989</v>
          </cell>
        </row>
        <row r="196">
          <cell r="A196">
            <v>15609</v>
          </cell>
          <cell r="B196" t="str">
            <v>KIT GATO 3 EM 1   - COLORIDO</v>
          </cell>
          <cell r="C196">
            <v>7.5115000000000007</v>
          </cell>
          <cell r="D196">
            <v>17.610659999999999</v>
          </cell>
          <cell r="E196">
            <v>31.213159999999995</v>
          </cell>
          <cell r="F196">
            <v>2.5399799999999999</v>
          </cell>
          <cell r="H196">
            <v>58.875299999999996</v>
          </cell>
        </row>
        <row r="212">
          <cell r="C212" t="str">
            <v>Peso</v>
          </cell>
          <cell r="D212" t="str">
            <v>R$ Matéria Prima</v>
          </cell>
          <cell r="E212" t="str">
            <v>Embalagem</v>
          </cell>
          <cell r="F212" t="str">
            <v>Custo Injeção</v>
          </cell>
          <cell r="G212" t="str">
            <v>R$ Final</v>
          </cell>
        </row>
        <row r="213">
          <cell r="A213">
            <v>16383</v>
          </cell>
          <cell r="B213" t="str">
            <v>COMEDOURO SQUARE 300ML - LARANJA</v>
          </cell>
          <cell r="C213">
            <v>0.04</v>
          </cell>
          <cell r="D213">
            <v>0.54034000000000004</v>
          </cell>
          <cell r="E213">
            <v>1.0933333333333333E-2</v>
          </cell>
          <cell r="F213">
            <v>0.3571111111111111</v>
          </cell>
          <cell r="G213">
            <v>0.90838444444444444</v>
          </cell>
        </row>
        <row r="214">
          <cell r="A214">
            <v>16385</v>
          </cell>
          <cell r="B214" t="str">
            <v>COMEDOURO SQUARE 300ML - VERDE</v>
          </cell>
          <cell r="C214">
            <v>0.04</v>
          </cell>
          <cell r="D214">
            <v>0.49753599999999998</v>
          </cell>
          <cell r="E214">
            <v>1.0933333333333333E-2</v>
          </cell>
          <cell r="F214">
            <v>0.3571111111111111</v>
          </cell>
          <cell r="G214">
            <v>0.86558044444444437</v>
          </cell>
        </row>
        <row r="215">
          <cell r="A215">
            <v>16384</v>
          </cell>
          <cell r="B215" t="str">
            <v>COMEDOURO SQUARE 300ML - ROSA</v>
          </cell>
          <cell r="C215">
            <v>0.04</v>
          </cell>
          <cell r="D215">
            <v>0.49915599999999999</v>
          </cell>
          <cell r="E215">
            <v>1.0933333333333333E-2</v>
          </cell>
          <cell r="F215">
            <v>0.3571111111111111</v>
          </cell>
          <cell r="G215">
            <v>0.86720044444444433</v>
          </cell>
        </row>
        <row r="216">
          <cell r="A216">
            <v>17196</v>
          </cell>
          <cell r="B216" t="str">
            <v>COMEDOURO SQUARE 300ML - ROXO</v>
          </cell>
          <cell r="C216">
            <v>0.04</v>
          </cell>
          <cell r="D216">
            <v>0.50128000000000006</v>
          </cell>
          <cell r="E216">
            <v>1.0933333333333333E-2</v>
          </cell>
          <cell r="F216">
            <v>0.3571111111111111</v>
          </cell>
          <cell r="G216">
            <v>0.86932444444444457</v>
          </cell>
        </row>
        <row r="217">
          <cell r="A217">
            <v>16379</v>
          </cell>
          <cell r="B217" t="str">
            <v>COMEDOURO SQUARE 300ML - COLORIDO</v>
          </cell>
          <cell r="C217">
            <v>0.04</v>
          </cell>
          <cell r="D217">
            <v>0.28221999999999997</v>
          </cell>
          <cell r="E217">
            <v>1.0933333333333333E-2</v>
          </cell>
          <cell r="F217">
            <v>0.3571111111111111</v>
          </cell>
          <cell r="G217">
            <v>0.65026444444444442</v>
          </cell>
        </row>
        <row r="218">
          <cell r="A218" t="str">
            <v>SQRPR300</v>
          </cell>
          <cell r="B218" t="str">
            <v>COMEDOURO SQUARE 300ML - PRETO</v>
          </cell>
          <cell r="C218">
            <v>0.04</v>
          </cell>
          <cell r="D218">
            <v>0.18128000000000005</v>
          </cell>
          <cell r="E218">
            <v>1.0933333333333333E-2</v>
          </cell>
          <cell r="F218">
            <v>0.3571111111111111</v>
          </cell>
          <cell r="G218">
            <v>0.5493244444444445</v>
          </cell>
        </row>
        <row r="233">
          <cell r="C233" t="str">
            <v>Peso</v>
          </cell>
          <cell r="D233" t="str">
            <v>R$ Matéria Prima</v>
          </cell>
          <cell r="E233" t="str">
            <v>Embalagem</v>
          </cell>
          <cell r="F233" t="str">
            <v>Custo Injeção</v>
          </cell>
          <cell r="G233" t="str">
            <v>R$ Final</v>
          </cell>
        </row>
        <row r="234">
          <cell r="A234">
            <v>16387</v>
          </cell>
          <cell r="B234" t="str">
            <v>COMEDOURO SQUARE 500ML - LARANJA</v>
          </cell>
          <cell r="C234">
            <v>5.5E-2</v>
          </cell>
          <cell r="D234">
            <v>0.7429675</v>
          </cell>
          <cell r="E234">
            <v>5.1250000000000002E-3</v>
          </cell>
          <cell r="F234">
            <v>0.19166666666666668</v>
          </cell>
          <cell r="G234">
            <v>0.9397591666666667</v>
          </cell>
        </row>
        <row r="235">
          <cell r="A235">
            <v>16389</v>
          </cell>
          <cell r="B235" t="str">
            <v>COMEDOURO SQUARE 500ML - VERDE</v>
          </cell>
          <cell r="C235">
            <v>5.5E-2</v>
          </cell>
          <cell r="D235">
            <v>0.68411199999999994</v>
          </cell>
          <cell r="E235">
            <v>5.1250000000000002E-3</v>
          </cell>
          <cell r="F235">
            <v>0.19166666666666668</v>
          </cell>
          <cell r="G235">
            <v>0.88090366666666664</v>
          </cell>
        </row>
        <row r="236">
          <cell r="A236">
            <v>16388</v>
          </cell>
          <cell r="B236" t="str">
            <v>COMEDOURO SQUARE 500ML - ROSA</v>
          </cell>
          <cell r="C236">
            <v>5.5E-2</v>
          </cell>
          <cell r="D236">
            <v>0.68633949999999999</v>
          </cell>
          <cell r="E236">
            <v>5.1250000000000002E-3</v>
          </cell>
          <cell r="F236">
            <v>0.19166666666666668</v>
          </cell>
          <cell r="G236">
            <v>0.88313116666666669</v>
          </cell>
        </row>
        <row r="237">
          <cell r="A237">
            <v>17197</v>
          </cell>
          <cell r="B237" t="str">
            <v>COMEDOURO SQUARE 500ML - ROXO</v>
          </cell>
          <cell r="C237">
            <v>5.5E-2</v>
          </cell>
          <cell r="D237">
            <v>0.68925999999999998</v>
          </cell>
          <cell r="E237">
            <v>5.1250000000000002E-3</v>
          </cell>
          <cell r="F237">
            <v>0.19166666666666668</v>
          </cell>
          <cell r="G237">
            <v>0.88605166666666668</v>
          </cell>
        </row>
        <row r="238">
          <cell r="A238">
            <v>16380</v>
          </cell>
          <cell r="B238" t="str">
            <v>COMEDOURO SQUARE 500ML - COLORIDO</v>
          </cell>
          <cell r="C238">
            <v>5.5E-2</v>
          </cell>
          <cell r="D238">
            <v>0.38805249999999997</v>
          </cell>
          <cell r="E238">
            <v>5.1250000000000002E-3</v>
          </cell>
          <cell r="F238">
            <v>0.19166666666666668</v>
          </cell>
          <cell r="G238">
            <v>0.58484416666666661</v>
          </cell>
        </row>
        <row r="239">
          <cell r="A239" t="str">
            <v>SQRPR500</v>
          </cell>
          <cell r="B239" t="str">
            <v>COMEDOURO SQUARE 500ML - PRETO</v>
          </cell>
          <cell r="C239">
            <v>5.5E-2</v>
          </cell>
          <cell r="D239">
            <v>0.24926000000000006</v>
          </cell>
          <cell r="E239">
            <v>5.1250000000000002E-3</v>
          </cell>
          <cell r="F239">
            <v>0.19166666666666668</v>
          </cell>
          <cell r="G239">
            <v>0.44605166666666674</v>
          </cell>
        </row>
        <row r="254">
          <cell r="C254" t="str">
            <v>Peso</v>
          </cell>
          <cell r="D254" t="str">
            <v>R$ Matéria Prima</v>
          </cell>
          <cell r="E254" t="str">
            <v>Embalagem</v>
          </cell>
          <cell r="F254" t="str">
            <v>Custo Injeção</v>
          </cell>
          <cell r="G254" t="str">
            <v>R$ Final</v>
          </cell>
        </row>
        <row r="255">
          <cell r="A255">
            <v>16391</v>
          </cell>
          <cell r="B255" t="str">
            <v>COMEDOURO SQUARE 1000ML - LARANJA</v>
          </cell>
          <cell r="C255">
            <v>0.105</v>
          </cell>
          <cell r="D255">
            <v>1.4183924999999999</v>
          </cell>
          <cell r="E255">
            <v>1.6741666666666669E-2</v>
          </cell>
          <cell r="F255">
            <v>0.43444444444444447</v>
          </cell>
          <cell r="G255">
            <v>1.869578611111111</v>
          </cell>
        </row>
        <row r="256">
          <cell r="A256">
            <v>16393</v>
          </cell>
          <cell r="B256" t="str">
            <v>COMEDOURO SQUARE 1000ML - VERDE</v>
          </cell>
          <cell r="C256">
            <v>0.105</v>
          </cell>
          <cell r="D256">
            <v>1.3060319999999999</v>
          </cell>
          <cell r="E256">
            <v>1.6741666666666669E-2</v>
          </cell>
          <cell r="F256">
            <v>0.43444444444444447</v>
          </cell>
          <cell r="G256">
            <v>1.7572181111111109</v>
          </cell>
        </row>
        <row r="257">
          <cell r="A257">
            <v>16392</v>
          </cell>
          <cell r="B257" t="str">
            <v>COMEDOURO SQUARE 1000ML - ROSA</v>
          </cell>
          <cell r="C257">
            <v>0.105</v>
          </cell>
          <cell r="D257">
            <v>1.3102844999999999</v>
          </cell>
          <cell r="E257">
            <v>1.6741666666666669E-2</v>
          </cell>
          <cell r="F257">
            <v>0.43444444444444447</v>
          </cell>
          <cell r="G257">
            <v>1.7614706111111109</v>
          </cell>
        </row>
        <row r="258">
          <cell r="A258">
            <v>17198</v>
          </cell>
          <cell r="B258" t="str">
            <v>COMEDOURO SQUARE 1000ML - ROXO</v>
          </cell>
          <cell r="C258">
            <v>0.105</v>
          </cell>
          <cell r="D258">
            <v>1.31586</v>
          </cell>
          <cell r="E258">
            <v>1.6741666666666669E-2</v>
          </cell>
          <cell r="F258">
            <v>0.43444444444444447</v>
          </cell>
          <cell r="G258">
            <v>1.7670461111111111</v>
          </cell>
        </row>
        <row r="259">
          <cell r="A259">
            <v>16381</v>
          </cell>
          <cell r="B259" t="str">
            <v>COMEDOURO SQUARE 1000ML - COLORIDO</v>
          </cell>
          <cell r="C259">
            <v>0.105</v>
          </cell>
          <cell r="D259">
            <v>0.74082749999999986</v>
          </cell>
          <cell r="E259">
            <v>1.6741666666666669E-2</v>
          </cell>
          <cell r="F259">
            <v>0.43444444444444447</v>
          </cell>
          <cell r="G259">
            <v>1.192013611111111</v>
          </cell>
        </row>
        <row r="260">
          <cell r="A260" t="str">
            <v>SQRPR1000</v>
          </cell>
          <cell r="B260" t="str">
            <v>COMEDOURO SQUARE 1000ML - PRETO</v>
          </cell>
          <cell r="C260">
            <v>0.105</v>
          </cell>
          <cell r="D260">
            <v>0.47586000000000006</v>
          </cell>
          <cell r="E260">
            <v>1.6741666666666669E-2</v>
          </cell>
          <cell r="F260">
            <v>0.43444444444444447</v>
          </cell>
          <cell r="G260">
            <v>0.92704611111111124</v>
          </cell>
        </row>
        <row r="269">
          <cell r="C269" t="str">
            <v>Peso</v>
          </cell>
          <cell r="D269" t="str">
            <v>R$ Matéria Prima</v>
          </cell>
          <cell r="E269" t="str">
            <v>Embalagem</v>
          </cell>
          <cell r="F269" t="str">
            <v>Custo Injeção</v>
          </cell>
          <cell r="G269" t="str">
            <v>R$ Final</v>
          </cell>
        </row>
        <row r="270">
          <cell r="A270" t="str">
            <v>PRFSV</v>
          </cell>
          <cell r="B270" t="str">
            <v>PARAFUSO PLÁSTICO - VERMELHO</v>
          </cell>
          <cell r="C270">
            <v>5.0000000000000001E-3</v>
          </cell>
          <cell r="D270">
            <v>3.5277499999999996E-2</v>
          </cell>
          <cell r="F270">
            <v>4.0833333333333333E-2</v>
          </cell>
          <cell r="G270">
            <v>7.6110833333333322E-2</v>
          </cell>
        </row>
        <row r="271">
          <cell r="A271" t="str">
            <v>PRFSP</v>
          </cell>
          <cell r="B271" t="str">
            <v>PARAFUSO PLÁSTICO - PRETO</v>
          </cell>
          <cell r="C271">
            <v>5.0000000000000001E-3</v>
          </cell>
          <cell r="D271">
            <v>2.2660000000000007E-2</v>
          </cell>
          <cell r="F271">
            <v>4.0833333333333333E-2</v>
          </cell>
          <cell r="G271">
            <v>6.3493333333333346E-2</v>
          </cell>
        </row>
        <row r="281">
          <cell r="C281" t="str">
            <v>Peso</v>
          </cell>
          <cell r="D281" t="str">
            <v>R$ Matéria Prima</v>
          </cell>
          <cell r="E281" t="str">
            <v>Embalagem</v>
          </cell>
          <cell r="F281" t="str">
            <v>Custo Injeção</v>
          </cell>
          <cell r="G281" t="str">
            <v>R$ Final</v>
          </cell>
        </row>
        <row r="282">
          <cell r="A282" t="str">
            <v>RGLD</v>
          </cell>
          <cell r="B282" t="str">
            <v>REGULADOR PLÁSTICO</v>
          </cell>
          <cell r="C282">
            <v>5.0000000000000001E-3</v>
          </cell>
          <cell r="D282">
            <v>2.2660000000000007E-2</v>
          </cell>
          <cell r="F282">
            <v>4.0625000000000001E-2</v>
          </cell>
          <cell r="G282">
            <v>6.3285000000000008E-2</v>
          </cell>
        </row>
        <row r="291">
          <cell r="C291" t="str">
            <v>Peso</v>
          </cell>
          <cell r="D291" t="str">
            <v>R$ Matéria Prima</v>
          </cell>
          <cell r="E291" t="str">
            <v>Embalagem</v>
          </cell>
          <cell r="F291" t="str">
            <v>Custo Injeção</v>
          </cell>
          <cell r="G291" t="str">
            <v>R$ Final</v>
          </cell>
        </row>
        <row r="292">
          <cell r="A292" t="str">
            <v>ADGPR</v>
          </cell>
          <cell r="B292" t="str">
            <v>ADAPTADOR GARRA - PRETO</v>
          </cell>
          <cell r="C292">
            <v>5.0000000000000001E-3</v>
          </cell>
          <cell r="D292">
            <v>2.2660000000000007E-2</v>
          </cell>
          <cell r="F292">
            <v>0.10694444444444445</v>
          </cell>
          <cell r="G292">
            <v>0.12960444444444447</v>
          </cell>
        </row>
        <row r="293">
          <cell r="A293" t="str">
            <v>ADGCLR</v>
          </cell>
          <cell r="B293" t="str">
            <v>ADAPTADOR GARRA - COLORIDO</v>
          </cell>
          <cell r="C293">
            <v>5.0000000000000001E-3</v>
          </cell>
          <cell r="D293">
            <v>3.5277499999999996E-2</v>
          </cell>
          <cell r="F293">
            <v>0.10694444444444445</v>
          </cell>
          <cell r="G293">
            <v>0.14222194444444444</v>
          </cell>
        </row>
        <row r="302">
          <cell r="C302" t="str">
            <v>Peso</v>
          </cell>
          <cell r="D302" t="str">
            <v>R$ Matéria Prima</v>
          </cell>
          <cell r="E302" t="str">
            <v>Embalagem</v>
          </cell>
          <cell r="F302" t="str">
            <v>Custo Injeção</v>
          </cell>
          <cell r="G302" t="str">
            <v>R$ Final</v>
          </cell>
        </row>
        <row r="303">
          <cell r="A303" t="str">
            <v>PINOPR</v>
          </cell>
          <cell r="B303" t="str">
            <v>PINO PLÁSTICO</v>
          </cell>
          <cell r="C303">
            <v>2E-3</v>
          </cell>
          <cell r="D303">
            <v>9.0640000000000026E-3</v>
          </cell>
          <cell r="F303">
            <v>2.5000000000000001E-2</v>
          </cell>
          <cell r="G303">
            <v>3.4064000000000004E-2</v>
          </cell>
        </row>
        <row r="314">
          <cell r="C314" t="str">
            <v>Peso</v>
          </cell>
          <cell r="D314" t="str">
            <v>R$ Matéria Prima</v>
          </cell>
          <cell r="E314" t="str">
            <v>Embalagem</v>
          </cell>
          <cell r="F314" t="str">
            <v>Custo Injeção</v>
          </cell>
          <cell r="G314" t="str">
            <v>R$ Final</v>
          </cell>
        </row>
        <row r="315">
          <cell r="A315" t="str">
            <v>CRPVPR</v>
          </cell>
          <cell r="B315" t="str">
            <v>CORPO DA VÁLVULA</v>
          </cell>
          <cell r="C315">
            <v>2.1999999999999999E-2</v>
          </cell>
          <cell r="D315">
            <v>9.9704000000000015E-2</v>
          </cell>
          <cell r="F315">
            <v>0.50218750000000001</v>
          </cell>
          <cell r="G315">
            <v>0.60189150000000002</v>
          </cell>
        </row>
        <row r="324">
          <cell r="C324" t="str">
            <v>Peso</v>
          </cell>
          <cell r="D324" t="str">
            <v>R$ Matéria Prima</v>
          </cell>
          <cell r="E324" t="str">
            <v>Embalagem</v>
          </cell>
          <cell r="F324" t="str">
            <v>Custo Injeção</v>
          </cell>
          <cell r="G324" t="str">
            <v>R$ Final</v>
          </cell>
        </row>
        <row r="325">
          <cell r="A325" t="str">
            <v>PRTPR</v>
          </cell>
          <cell r="B325" t="str">
            <v>PRATO SOLUÃO - PRETO</v>
          </cell>
          <cell r="C325">
            <v>0.13500000000000001</v>
          </cell>
          <cell r="D325">
            <v>0.61182000000000014</v>
          </cell>
          <cell r="F325">
            <v>0.45616666666666666</v>
          </cell>
          <cell r="G325">
            <v>1.0679866666666669</v>
          </cell>
        </row>
        <row r="326">
          <cell r="A326" t="str">
            <v>PRTVR</v>
          </cell>
          <cell r="B326" t="str">
            <v>PRATO SOLUÇÃO - VERMELHO</v>
          </cell>
          <cell r="C326">
            <v>0.13500000000000001</v>
          </cell>
          <cell r="D326">
            <v>0.95249249999999996</v>
          </cell>
          <cell r="F326">
            <v>0.45616666666666666</v>
          </cell>
          <cell r="G326">
            <v>1.4086591666666666</v>
          </cell>
        </row>
        <row r="334">
          <cell r="C334" t="str">
            <v>Peso</v>
          </cell>
          <cell r="D334" t="str">
            <v>R$ Matéria Prima</v>
          </cell>
          <cell r="E334" t="str">
            <v>Embalagem</v>
          </cell>
          <cell r="F334" t="str">
            <v>Custo Injeção</v>
          </cell>
          <cell r="G334" t="str">
            <v>R$ Final</v>
          </cell>
        </row>
        <row r="335">
          <cell r="A335" t="str">
            <v>BEBPET</v>
          </cell>
          <cell r="B335" t="str">
            <v>BEBEDOURO GARRAFA PET</v>
          </cell>
          <cell r="D335" t="str">
            <v>*C335</v>
          </cell>
          <cell r="F335" t="e">
            <v>#DIV/0!</v>
          </cell>
          <cell r="G335" t="e">
            <v>#DIV/0!</v>
          </cell>
        </row>
        <row r="345">
          <cell r="C345" t="str">
            <v>Peso</v>
          </cell>
          <cell r="D345" t="str">
            <v>R$ Matéria Prima</v>
          </cell>
          <cell r="E345" t="str">
            <v>Embalagem</v>
          </cell>
          <cell r="F345" t="str">
            <v>Custo Injeção</v>
          </cell>
          <cell r="G345" t="str">
            <v>R$ Final</v>
          </cell>
        </row>
        <row r="346">
          <cell r="A346" t="str">
            <v>CPVR</v>
          </cell>
          <cell r="B346" t="str">
            <v>CUPULA - VERMELHA</v>
          </cell>
          <cell r="C346">
            <v>2.1999999999999999E-2</v>
          </cell>
          <cell r="D346">
            <v>0.15522099999999997</v>
          </cell>
          <cell r="F346">
            <v>2.5555555555555557E-2</v>
          </cell>
          <cell r="G346">
            <v>0.18077655555555552</v>
          </cell>
        </row>
        <row r="362">
          <cell r="C362" t="str">
            <v>Peso</v>
          </cell>
          <cell r="D362" t="str">
            <v>R$ Matéria Prima</v>
          </cell>
          <cell r="E362" t="str">
            <v>Embalagem</v>
          </cell>
          <cell r="F362" t="str">
            <v>Custo Injeção</v>
          </cell>
          <cell r="G362" t="str">
            <v>R$ Final</v>
          </cell>
        </row>
        <row r="363">
          <cell r="A363">
            <v>16400</v>
          </cell>
          <cell r="B363" t="str">
            <v>PIPI CENTER BASE PRETA - LARANJA</v>
          </cell>
          <cell r="D363">
            <v>0</v>
          </cell>
          <cell r="E363">
            <v>0</v>
          </cell>
          <cell r="F363">
            <v>0.19166666666666668</v>
          </cell>
          <cell r="G363">
            <v>0.19166666666666668</v>
          </cell>
        </row>
        <row r="364">
          <cell r="A364">
            <v>16402</v>
          </cell>
          <cell r="B364" t="str">
            <v>PIPI CENTER BASE PRETA - VERDE</v>
          </cell>
          <cell r="D364">
            <v>0</v>
          </cell>
          <cell r="E364">
            <v>0</v>
          </cell>
          <cell r="F364">
            <v>0.19166666666666668</v>
          </cell>
          <cell r="G364">
            <v>0.19166666666666668</v>
          </cell>
        </row>
        <row r="365">
          <cell r="A365">
            <v>16401</v>
          </cell>
          <cell r="B365" t="str">
            <v>PIPI CENTER BASE PRETA - ROSA</v>
          </cell>
          <cell r="D365">
            <v>0</v>
          </cell>
          <cell r="E365">
            <v>0</v>
          </cell>
          <cell r="F365">
            <v>0.19166666666666668</v>
          </cell>
          <cell r="G365">
            <v>0.19166666666666668</v>
          </cell>
        </row>
        <row r="366">
          <cell r="A366">
            <v>17200</v>
          </cell>
          <cell r="B366" t="str">
            <v>PIPI CENTER BASE PRETA  - ROXO</v>
          </cell>
          <cell r="D366">
            <v>0</v>
          </cell>
          <cell r="E366">
            <v>0</v>
          </cell>
          <cell r="F366">
            <v>0.19166666666666668</v>
          </cell>
          <cell r="G366">
            <v>0.19166666666666668</v>
          </cell>
        </row>
        <row r="367">
          <cell r="A367">
            <v>10058</v>
          </cell>
          <cell r="B367" t="str">
            <v>PIPI CENTER - COLORIDO</v>
          </cell>
          <cell r="D367">
            <v>0</v>
          </cell>
          <cell r="E367">
            <v>0</v>
          </cell>
          <cell r="F367">
            <v>0.19166666666666668</v>
          </cell>
          <cell r="G367">
            <v>0.19166666666666668</v>
          </cell>
        </row>
        <row r="368">
          <cell r="A368" t="str">
            <v>PIPIC</v>
          </cell>
          <cell r="B368" t="str">
            <v>PIPI CENTER  - PRETO</v>
          </cell>
          <cell r="D368">
            <v>0</v>
          </cell>
          <cell r="E368">
            <v>0</v>
          </cell>
          <cell r="F368">
            <v>0.19166666666666668</v>
          </cell>
          <cell r="G368">
            <v>0.19166666666666668</v>
          </cell>
        </row>
        <row r="382">
          <cell r="C382" t="str">
            <v>Peso</v>
          </cell>
          <cell r="D382" t="str">
            <v>R$ Matéria Prima</v>
          </cell>
          <cell r="E382" t="str">
            <v>Embalagem</v>
          </cell>
          <cell r="F382" t="str">
            <v>Custo Injeção</v>
          </cell>
          <cell r="G382" t="str">
            <v>R$ Final</v>
          </cell>
        </row>
        <row r="383">
          <cell r="A383">
            <v>16396</v>
          </cell>
          <cell r="B383" t="str">
            <v>PIPI CENTER GARDEN  - LARANJA</v>
          </cell>
          <cell r="D383">
            <v>0</v>
          </cell>
          <cell r="E383">
            <v>0</v>
          </cell>
          <cell r="F383" t="e">
            <v>#DIV/0!</v>
          </cell>
          <cell r="G383" t="e">
            <v>#DIV/0!</v>
          </cell>
        </row>
        <row r="384">
          <cell r="A384">
            <v>16398</v>
          </cell>
          <cell r="B384" t="str">
            <v>PIPI CENTER GARDEN - VERDE</v>
          </cell>
          <cell r="D384">
            <v>0</v>
          </cell>
          <cell r="E384">
            <v>0</v>
          </cell>
          <cell r="F384" t="e">
            <v>#DIV/0!</v>
          </cell>
          <cell r="G384" t="e">
            <v>#DIV/0!</v>
          </cell>
        </row>
        <row r="385">
          <cell r="A385">
            <v>16397</v>
          </cell>
          <cell r="B385" t="str">
            <v>PIPI CENTER GARDEN - ROSA</v>
          </cell>
          <cell r="D385">
            <v>0</v>
          </cell>
          <cell r="E385">
            <v>0</v>
          </cell>
          <cell r="F385" t="e">
            <v>#DIV/0!</v>
          </cell>
          <cell r="G385" t="e">
            <v>#DIV/0!</v>
          </cell>
        </row>
        <row r="386">
          <cell r="A386">
            <v>17199</v>
          </cell>
          <cell r="B386" t="str">
            <v>PIPI CENTER GARDEN  - ROXO</v>
          </cell>
          <cell r="D386">
            <v>0</v>
          </cell>
          <cell r="E386">
            <v>0</v>
          </cell>
          <cell r="F386" t="e">
            <v>#DIV/0!</v>
          </cell>
          <cell r="G386" t="e">
            <v>#DIV/0!</v>
          </cell>
        </row>
        <row r="387">
          <cell r="A387" t="str">
            <v>PIPIGPR</v>
          </cell>
          <cell r="B387" t="str">
            <v>PIPI CENTER GARDEN - PRETO</v>
          </cell>
          <cell r="D387">
            <v>0</v>
          </cell>
          <cell r="E387">
            <v>0</v>
          </cell>
          <cell r="F387" t="e">
            <v>#DIV/0!</v>
          </cell>
          <cell r="G387" t="e">
            <v>#DIV/0!</v>
          </cell>
        </row>
        <row r="404">
          <cell r="C404" t="str">
            <v>Peso</v>
          </cell>
          <cell r="D404" t="str">
            <v>R$ Matéria Prima</v>
          </cell>
          <cell r="E404" t="str">
            <v>Embalagem</v>
          </cell>
          <cell r="F404" t="str">
            <v>Custo Injeção</v>
          </cell>
          <cell r="G404" t="str">
            <v>R$ Final</v>
          </cell>
        </row>
        <row r="405">
          <cell r="A405" t="str">
            <v>REFG</v>
          </cell>
          <cell r="B405" t="str">
            <v>REFIL GARDEN</v>
          </cell>
          <cell r="D405">
            <v>0</v>
          </cell>
          <cell r="E405">
            <v>0</v>
          </cell>
          <cell r="F405" t="e">
            <v>#DIV/0!</v>
          </cell>
          <cell r="G405" t="e">
            <v>#DIV/0!</v>
          </cell>
        </row>
        <row r="406">
          <cell r="A406">
            <v>17566</v>
          </cell>
          <cell r="B406" t="str">
            <v>REFIL GARDEN C/ 2</v>
          </cell>
          <cell r="D406">
            <v>0</v>
          </cell>
          <cell r="E406">
            <v>0</v>
          </cell>
          <cell r="F406" t="str">
            <v>Valor por Uni.</v>
          </cell>
          <cell r="G406">
            <v>0</v>
          </cell>
        </row>
        <row r="423">
          <cell r="C423" t="str">
            <v>Peso</v>
          </cell>
          <cell r="D423" t="str">
            <v>R$ Matéria Prima</v>
          </cell>
          <cell r="E423" t="str">
            <v>Embalagem</v>
          </cell>
          <cell r="F423" t="str">
            <v>Custo Injeção</v>
          </cell>
          <cell r="G423" t="str">
            <v>R$ Final</v>
          </cell>
        </row>
        <row r="424">
          <cell r="A424">
            <v>17618</v>
          </cell>
          <cell r="B424" t="str">
            <v>BOLINHA 45MM</v>
          </cell>
          <cell r="D424">
            <v>0</v>
          </cell>
          <cell r="E424">
            <v>0</v>
          </cell>
          <cell r="F424">
            <v>8.518518518518519E-3</v>
          </cell>
          <cell r="G424">
            <v>8.518518518518519E-3</v>
          </cell>
        </row>
        <row r="425">
          <cell r="A425">
            <v>17619</v>
          </cell>
          <cell r="B425" t="str">
            <v>BOLINHA 55MM</v>
          </cell>
          <cell r="D425">
            <v>0</v>
          </cell>
          <cell r="E425">
            <v>0</v>
          </cell>
          <cell r="F425">
            <v>8.518518518518519E-3</v>
          </cell>
          <cell r="G425">
            <v>8.518518518518519E-3</v>
          </cell>
        </row>
        <row r="426">
          <cell r="A426">
            <v>17620</v>
          </cell>
          <cell r="B426" t="str">
            <v>BOLINHA 65MM</v>
          </cell>
          <cell r="D426">
            <v>0</v>
          </cell>
          <cell r="E426">
            <v>0</v>
          </cell>
          <cell r="F426">
            <v>8.518518518518519E-3</v>
          </cell>
          <cell r="G426">
            <v>8.518518518518519E-3</v>
          </cell>
        </row>
        <row r="427">
          <cell r="A427">
            <v>17621</v>
          </cell>
          <cell r="B427" t="str">
            <v>BOLINHA 75MM</v>
          </cell>
          <cell r="D427">
            <v>0</v>
          </cell>
          <cell r="E427">
            <v>0</v>
          </cell>
          <cell r="F427">
            <v>8.518518518518519E-3</v>
          </cell>
          <cell r="G427">
            <v>8.518518518518519E-3</v>
          </cell>
        </row>
        <row r="428">
          <cell r="A428">
            <v>17622</v>
          </cell>
          <cell r="B428" t="str">
            <v>BOLINHA 85MM</v>
          </cell>
          <cell r="D428">
            <v>0</v>
          </cell>
          <cell r="E428">
            <v>0</v>
          </cell>
          <cell r="F428">
            <v>8.518518518518519E-3</v>
          </cell>
          <cell r="G428">
            <v>8.518518518518519E-3</v>
          </cell>
        </row>
        <row r="443">
          <cell r="C443" t="str">
            <v>Peso</v>
          </cell>
          <cell r="D443" t="str">
            <v>R$ Matéria Prima</v>
          </cell>
          <cell r="E443" t="str">
            <v>Embalagem</v>
          </cell>
          <cell r="F443" t="str">
            <v>Custo Injeção</v>
          </cell>
          <cell r="G443" t="str">
            <v>R$ Final</v>
          </cell>
        </row>
        <row r="444">
          <cell r="A444">
            <v>15645</v>
          </cell>
          <cell r="B444" t="str">
            <v>BOLINHA 45MM - FLUTUANTE</v>
          </cell>
          <cell r="D444">
            <v>0</v>
          </cell>
          <cell r="E444">
            <v>0</v>
          </cell>
          <cell r="F444">
            <v>8.518518518518519E-3</v>
          </cell>
          <cell r="G444">
            <v>8.518518518518519E-3</v>
          </cell>
        </row>
        <row r="445">
          <cell r="A445">
            <v>15646</v>
          </cell>
          <cell r="B445" t="str">
            <v>BOLINHA 55MM - FLUTUANTE</v>
          </cell>
          <cell r="D445">
            <v>0</v>
          </cell>
          <cell r="E445">
            <v>0</v>
          </cell>
          <cell r="F445">
            <v>8.518518518518519E-3</v>
          </cell>
          <cell r="G445">
            <v>8.518518518518519E-3</v>
          </cell>
        </row>
        <row r="446">
          <cell r="A446">
            <v>15647</v>
          </cell>
          <cell r="B446" t="str">
            <v>BOLINHA 65MM - FLUTUANTE</v>
          </cell>
          <cell r="D446">
            <v>0</v>
          </cell>
          <cell r="E446">
            <v>0</v>
          </cell>
          <cell r="F446">
            <v>8.518518518518519E-3</v>
          </cell>
          <cell r="G446">
            <v>8.518518518518519E-3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DC6C1-090B-4DBA-9767-6C4DB48D756E}">
  <dimension ref="A1:F117"/>
  <sheetViews>
    <sheetView topLeftCell="A109" workbookViewId="0">
      <selection activeCell="A117" sqref="A117"/>
    </sheetView>
  </sheetViews>
  <sheetFormatPr defaultRowHeight="11.25" x14ac:dyDescent="0.2"/>
  <cols>
    <col min="1" max="1" width="38.28515625" style="10" bestFit="1" customWidth="1"/>
    <col min="2" max="2" width="6.85546875" style="7" bestFit="1" customWidth="1"/>
    <col min="3" max="3" width="0.7109375" style="8" customWidth="1"/>
    <col min="4" max="4" width="28.140625" style="10" bestFit="1" customWidth="1"/>
    <col min="5" max="5" width="15.7109375" style="7" customWidth="1"/>
    <col min="6" max="6" width="0.7109375" style="8" customWidth="1"/>
    <col min="7" max="16384" width="9.140625" style="10"/>
  </cols>
  <sheetData>
    <row r="1" spans="1:4" x14ac:dyDescent="0.2">
      <c r="A1" s="6" t="s">
        <v>0</v>
      </c>
      <c r="B1" s="7">
        <v>0.35</v>
      </c>
      <c r="D1" s="9" t="s">
        <v>125</v>
      </c>
    </row>
    <row r="2" spans="1:4" x14ac:dyDescent="0.2">
      <c r="A2" s="11" t="s">
        <v>1</v>
      </c>
      <c r="B2" s="7">
        <v>0.34</v>
      </c>
      <c r="D2" s="9" t="s">
        <v>126</v>
      </c>
    </row>
    <row r="3" spans="1:4" x14ac:dyDescent="0.2">
      <c r="A3" s="11" t="s">
        <v>2</v>
      </c>
      <c r="B3" s="7">
        <v>0.85</v>
      </c>
      <c r="D3" s="9" t="s">
        <v>127</v>
      </c>
    </row>
    <row r="4" spans="1:4" x14ac:dyDescent="0.2">
      <c r="A4" s="11" t="s">
        <v>3</v>
      </c>
      <c r="B4" s="7">
        <v>0.54</v>
      </c>
      <c r="D4" s="9" t="s">
        <v>128</v>
      </c>
    </row>
    <row r="5" spans="1:4" x14ac:dyDescent="0.2">
      <c r="A5" s="11" t="s">
        <v>4</v>
      </c>
      <c r="D5" s="9" t="s">
        <v>129</v>
      </c>
    </row>
    <row r="6" spans="1:4" x14ac:dyDescent="0.2">
      <c r="A6" s="11" t="s">
        <v>5</v>
      </c>
      <c r="D6" s="9" t="s">
        <v>130</v>
      </c>
    </row>
    <row r="7" spans="1:4" x14ac:dyDescent="0.2">
      <c r="A7" s="6" t="s">
        <v>6</v>
      </c>
      <c r="D7" s="9" t="s">
        <v>131</v>
      </c>
    </row>
    <row r="8" spans="1:4" x14ac:dyDescent="0.2">
      <c r="A8" s="11" t="s">
        <v>7</v>
      </c>
      <c r="D8" s="9" t="s">
        <v>132</v>
      </c>
    </row>
    <row r="9" spans="1:4" x14ac:dyDescent="0.2">
      <c r="A9" s="11" t="s">
        <v>8</v>
      </c>
      <c r="D9" s="9" t="s">
        <v>133</v>
      </c>
    </row>
    <row r="10" spans="1:4" x14ac:dyDescent="0.2">
      <c r="A10" s="11" t="s">
        <v>9</v>
      </c>
      <c r="D10" s="9" t="s">
        <v>134</v>
      </c>
    </row>
    <row r="11" spans="1:4" x14ac:dyDescent="0.2">
      <c r="A11" s="11" t="s">
        <v>10</v>
      </c>
      <c r="D11" s="9" t="s">
        <v>135</v>
      </c>
    </row>
    <row r="12" spans="1:4" x14ac:dyDescent="0.2">
      <c r="A12" s="11" t="s">
        <v>11</v>
      </c>
      <c r="D12" s="9" t="s">
        <v>136</v>
      </c>
    </row>
    <row r="13" spans="1:4" x14ac:dyDescent="0.2">
      <c r="A13" s="11" t="s">
        <v>12</v>
      </c>
      <c r="D13" s="9" t="s">
        <v>137</v>
      </c>
    </row>
    <row r="14" spans="1:4" x14ac:dyDescent="0.2">
      <c r="A14" s="11" t="s">
        <v>13</v>
      </c>
      <c r="D14" s="9" t="s">
        <v>138</v>
      </c>
    </row>
    <row r="15" spans="1:4" x14ac:dyDescent="0.2">
      <c r="A15" s="11" t="s">
        <v>14</v>
      </c>
      <c r="D15" s="9" t="s">
        <v>139</v>
      </c>
    </row>
    <row r="16" spans="1:4" x14ac:dyDescent="0.2">
      <c r="A16" s="6" t="s">
        <v>15</v>
      </c>
      <c r="D16" s="9" t="s">
        <v>140</v>
      </c>
    </row>
    <row r="17" spans="1:4" x14ac:dyDescent="0.2">
      <c r="A17" s="11" t="s">
        <v>16</v>
      </c>
      <c r="D17" s="9" t="s">
        <v>141</v>
      </c>
    </row>
    <row r="18" spans="1:4" x14ac:dyDescent="0.2">
      <c r="A18" s="11" t="s">
        <v>17</v>
      </c>
    </row>
    <row r="19" spans="1:4" x14ac:dyDescent="0.2">
      <c r="A19" s="11" t="s">
        <v>18</v>
      </c>
    </row>
    <row r="20" spans="1:4" x14ac:dyDescent="0.2">
      <c r="A20" s="11" t="s">
        <v>19</v>
      </c>
    </row>
    <row r="21" spans="1:4" x14ac:dyDescent="0.2">
      <c r="A21" s="11" t="s">
        <v>20</v>
      </c>
    </row>
    <row r="22" spans="1:4" x14ac:dyDescent="0.2">
      <c r="A22" s="11" t="s">
        <v>21</v>
      </c>
    </row>
    <row r="23" spans="1:4" x14ac:dyDescent="0.2">
      <c r="A23" s="11" t="s">
        <v>22</v>
      </c>
    </row>
    <row r="24" spans="1:4" x14ac:dyDescent="0.2">
      <c r="A24" s="11" t="s">
        <v>23</v>
      </c>
    </row>
    <row r="25" spans="1:4" x14ac:dyDescent="0.2">
      <c r="A25" s="6" t="s">
        <v>24</v>
      </c>
    </row>
    <row r="26" spans="1:4" x14ac:dyDescent="0.2">
      <c r="A26" s="11" t="s">
        <v>25</v>
      </c>
    </row>
    <row r="27" spans="1:4" x14ac:dyDescent="0.2">
      <c r="A27" s="11" t="s">
        <v>26</v>
      </c>
    </row>
    <row r="28" spans="1:4" x14ac:dyDescent="0.2">
      <c r="A28" s="11" t="s">
        <v>27</v>
      </c>
    </row>
    <row r="29" spans="1:4" x14ac:dyDescent="0.2">
      <c r="A29" s="11" t="s">
        <v>28</v>
      </c>
    </row>
    <row r="30" spans="1:4" x14ac:dyDescent="0.2">
      <c r="A30" s="11" t="s">
        <v>29</v>
      </c>
    </row>
    <row r="31" spans="1:4" x14ac:dyDescent="0.2">
      <c r="A31" s="11" t="s">
        <v>30</v>
      </c>
    </row>
    <row r="32" spans="1:4" x14ac:dyDescent="0.2">
      <c r="A32" s="11" t="s">
        <v>31</v>
      </c>
    </row>
    <row r="33" spans="1:1" x14ac:dyDescent="0.2">
      <c r="A33" s="11" t="s">
        <v>32</v>
      </c>
    </row>
    <row r="34" spans="1:1" x14ac:dyDescent="0.2">
      <c r="A34" s="11" t="s">
        <v>33</v>
      </c>
    </row>
    <row r="35" spans="1:1" x14ac:dyDescent="0.2">
      <c r="A35" s="11" t="s">
        <v>34</v>
      </c>
    </row>
    <row r="36" spans="1:1" x14ac:dyDescent="0.2">
      <c r="A36" s="6" t="s">
        <v>35</v>
      </c>
    </row>
    <row r="37" spans="1:1" x14ac:dyDescent="0.2">
      <c r="A37" s="11" t="s">
        <v>36</v>
      </c>
    </row>
    <row r="38" spans="1:1" x14ac:dyDescent="0.2">
      <c r="A38" s="11" t="s">
        <v>37</v>
      </c>
    </row>
    <row r="39" spans="1:1" x14ac:dyDescent="0.2">
      <c r="A39" s="11" t="s">
        <v>38</v>
      </c>
    </row>
    <row r="40" spans="1:1" x14ac:dyDescent="0.2">
      <c r="A40" s="11" t="s">
        <v>39</v>
      </c>
    </row>
    <row r="41" spans="1:1" x14ac:dyDescent="0.2">
      <c r="A41" s="11" t="s">
        <v>40</v>
      </c>
    </row>
    <row r="42" spans="1:1" x14ac:dyDescent="0.2">
      <c r="A42" s="6" t="s">
        <v>41</v>
      </c>
    </row>
    <row r="43" spans="1:1" x14ac:dyDescent="0.2">
      <c r="A43" s="11" t="s">
        <v>42</v>
      </c>
    </row>
    <row r="44" spans="1:1" x14ac:dyDescent="0.2">
      <c r="A44" s="11" t="s">
        <v>43</v>
      </c>
    </row>
    <row r="45" spans="1:1" x14ac:dyDescent="0.2">
      <c r="A45" s="11" t="s">
        <v>44</v>
      </c>
    </row>
    <row r="46" spans="1:1" x14ac:dyDescent="0.2">
      <c r="A46" s="11" t="s">
        <v>45</v>
      </c>
    </row>
    <row r="47" spans="1:1" x14ac:dyDescent="0.2">
      <c r="A47" s="11" t="s">
        <v>46</v>
      </c>
    </row>
    <row r="48" spans="1:1" x14ac:dyDescent="0.2">
      <c r="A48" s="6" t="s">
        <v>47</v>
      </c>
    </row>
    <row r="49" spans="1:1" x14ac:dyDescent="0.2">
      <c r="A49" s="11" t="s">
        <v>48</v>
      </c>
    </row>
    <row r="50" spans="1:1" x14ac:dyDescent="0.2">
      <c r="A50" s="11" t="s">
        <v>49</v>
      </c>
    </row>
    <row r="51" spans="1:1" x14ac:dyDescent="0.2">
      <c r="A51" s="11" t="s">
        <v>50</v>
      </c>
    </row>
    <row r="52" spans="1:1" x14ac:dyDescent="0.2">
      <c r="A52" s="11" t="s">
        <v>51</v>
      </c>
    </row>
    <row r="53" spans="1:1" x14ac:dyDescent="0.2">
      <c r="A53" s="11" t="s">
        <v>52</v>
      </c>
    </row>
    <row r="54" spans="1:1" x14ac:dyDescent="0.2">
      <c r="A54" s="6" t="s">
        <v>53</v>
      </c>
    </row>
    <row r="55" spans="1:1" x14ac:dyDescent="0.2">
      <c r="A55" s="11" t="s">
        <v>54</v>
      </c>
    </row>
    <row r="56" spans="1:1" x14ac:dyDescent="0.2">
      <c r="A56" s="11" t="s">
        <v>55</v>
      </c>
    </row>
    <row r="57" spans="1:1" x14ac:dyDescent="0.2">
      <c r="A57" s="11" t="s">
        <v>56</v>
      </c>
    </row>
    <row r="58" spans="1:1" x14ac:dyDescent="0.2">
      <c r="A58" s="11" t="s">
        <v>57</v>
      </c>
    </row>
    <row r="59" spans="1:1" x14ac:dyDescent="0.2">
      <c r="A59" s="11" t="s">
        <v>58</v>
      </c>
    </row>
    <row r="60" spans="1:1" x14ac:dyDescent="0.2">
      <c r="A60" s="6" t="s">
        <v>59</v>
      </c>
    </row>
    <row r="61" spans="1:1" x14ac:dyDescent="0.2">
      <c r="A61" s="11" t="s">
        <v>60</v>
      </c>
    </row>
    <row r="62" spans="1:1" x14ac:dyDescent="0.2">
      <c r="A62" s="11" t="s">
        <v>61</v>
      </c>
    </row>
    <row r="63" spans="1:1" x14ac:dyDescent="0.2">
      <c r="A63" s="11" t="s">
        <v>62</v>
      </c>
    </row>
    <row r="64" spans="1:1" x14ac:dyDescent="0.2">
      <c r="A64" s="11" t="s">
        <v>63</v>
      </c>
    </row>
    <row r="65" spans="1:1" x14ac:dyDescent="0.2">
      <c r="A65" s="11" t="s">
        <v>64</v>
      </c>
    </row>
    <row r="66" spans="1:1" x14ac:dyDescent="0.2">
      <c r="A66" s="6" t="s">
        <v>65</v>
      </c>
    </row>
    <row r="67" spans="1:1" x14ac:dyDescent="0.2">
      <c r="A67" s="11" t="s">
        <v>66</v>
      </c>
    </row>
    <row r="68" spans="1:1" x14ac:dyDescent="0.2">
      <c r="A68" s="11" t="s">
        <v>67</v>
      </c>
    </row>
    <row r="69" spans="1:1" x14ac:dyDescent="0.2">
      <c r="A69" s="11" t="s">
        <v>68</v>
      </c>
    </row>
    <row r="70" spans="1:1" x14ac:dyDescent="0.2">
      <c r="A70" s="11" t="s">
        <v>69</v>
      </c>
    </row>
    <row r="71" spans="1:1" x14ac:dyDescent="0.2">
      <c r="A71" s="11" t="s">
        <v>70</v>
      </c>
    </row>
    <row r="72" spans="1:1" x14ac:dyDescent="0.2">
      <c r="A72" s="6" t="s">
        <v>71</v>
      </c>
    </row>
    <row r="73" spans="1:1" x14ac:dyDescent="0.2">
      <c r="A73" s="11" t="s">
        <v>72</v>
      </c>
    </row>
    <row r="74" spans="1:1" x14ac:dyDescent="0.2">
      <c r="A74" s="11" t="s">
        <v>73</v>
      </c>
    </row>
    <row r="75" spans="1:1" x14ac:dyDescent="0.2">
      <c r="A75" s="11" t="s">
        <v>74</v>
      </c>
    </row>
    <row r="76" spans="1:1" x14ac:dyDescent="0.2">
      <c r="A76" s="11" t="s">
        <v>75</v>
      </c>
    </row>
    <row r="77" spans="1:1" x14ac:dyDescent="0.2">
      <c r="A77" s="11" t="s">
        <v>76</v>
      </c>
    </row>
    <row r="78" spans="1:1" x14ac:dyDescent="0.2">
      <c r="A78" s="6" t="s">
        <v>77</v>
      </c>
    </row>
    <row r="79" spans="1:1" x14ac:dyDescent="0.2">
      <c r="A79" s="11" t="s">
        <v>78</v>
      </c>
    </row>
    <row r="80" spans="1:1" x14ac:dyDescent="0.2">
      <c r="A80" s="11" t="s">
        <v>79</v>
      </c>
    </row>
    <row r="81" spans="1:1" x14ac:dyDescent="0.2">
      <c r="A81" s="11" t="s">
        <v>80</v>
      </c>
    </row>
    <row r="82" spans="1:1" x14ac:dyDescent="0.2">
      <c r="A82" s="11" t="s">
        <v>81</v>
      </c>
    </row>
    <row r="83" spans="1:1" x14ac:dyDescent="0.2">
      <c r="A83" s="11" t="s">
        <v>82</v>
      </c>
    </row>
    <row r="84" spans="1:1" x14ac:dyDescent="0.2">
      <c r="A84" s="11" t="s">
        <v>83</v>
      </c>
    </row>
    <row r="85" spans="1:1" x14ac:dyDescent="0.2">
      <c r="A85" s="11" t="s">
        <v>84</v>
      </c>
    </row>
    <row r="86" spans="1:1" x14ac:dyDescent="0.2">
      <c r="A86" s="11" t="s">
        <v>85</v>
      </c>
    </row>
    <row r="87" spans="1:1" x14ac:dyDescent="0.2">
      <c r="A87" s="11" t="s">
        <v>86</v>
      </c>
    </row>
    <row r="88" spans="1:1" x14ac:dyDescent="0.2">
      <c r="A88" s="11" t="s">
        <v>87</v>
      </c>
    </row>
    <row r="89" spans="1:1" x14ac:dyDescent="0.2">
      <c r="A89" s="11" t="s">
        <v>88</v>
      </c>
    </row>
    <row r="90" spans="1:1" x14ac:dyDescent="0.2">
      <c r="A90" s="11" t="s">
        <v>89</v>
      </c>
    </row>
    <row r="91" spans="1:1" x14ac:dyDescent="0.2">
      <c r="A91" s="11" t="s">
        <v>90</v>
      </c>
    </row>
    <row r="92" spans="1:1" x14ac:dyDescent="0.2">
      <c r="A92" s="11" t="s">
        <v>91</v>
      </c>
    </row>
    <row r="93" spans="1:1" x14ac:dyDescent="0.2">
      <c r="A93" s="11" t="s">
        <v>92</v>
      </c>
    </row>
    <row r="94" spans="1:1" x14ac:dyDescent="0.2">
      <c r="A94" s="11" t="s">
        <v>93</v>
      </c>
    </row>
    <row r="95" spans="1:1" x14ac:dyDescent="0.2">
      <c r="A95" s="6" t="s">
        <v>94</v>
      </c>
    </row>
    <row r="96" spans="1:1" x14ac:dyDescent="0.2">
      <c r="A96" s="11" t="s">
        <v>95</v>
      </c>
    </row>
    <row r="97" spans="1:1" x14ac:dyDescent="0.2">
      <c r="A97" s="11" t="s">
        <v>96</v>
      </c>
    </row>
    <row r="98" spans="1:1" x14ac:dyDescent="0.2">
      <c r="A98" s="11" t="s">
        <v>97</v>
      </c>
    </row>
    <row r="99" spans="1:1" x14ac:dyDescent="0.2">
      <c r="A99" s="11" t="s">
        <v>98</v>
      </c>
    </row>
    <row r="100" spans="1:1" x14ac:dyDescent="0.2">
      <c r="A100" s="11" t="s">
        <v>99</v>
      </c>
    </row>
    <row r="101" spans="1:1" x14ac:dyDescent="0.2">
      <c r="A101" s="6" t="s">
        <v>100</v>
      </c>
    </row>
    <row r="102" spans="1:1" x14ac:dyDescent="0.2">
      <c r="A102" s="11" t="s">
        <v>101</v>
      </c>
    </row>
    <row r="103" spans="1:1" x14ac:dyDescent="0.2">
      <c r="A103" s="11" t="s">
        <v>102</v>
      </c>
    </row>
    <row r="104" spans="1:1" x14ac:dyDescent="0.2">
      <c r="A104" s="11" t="s">
        <v>103</v>
      </c>
    </row>
    <row r="105" spans="1:1" x14ac:dyDescent="0.2">
      <c r="A105" s="11" t="s">
        <v>104</v>
      </c>
    </row>
    <row r="106" spans="1:1" x14ac:dyDescent="0.2">
      <c r="A106" s="6" t="s">
        <v>105</v>
      </c>
    </row>
    <row r="107" spans="1:1" x14ac:dyDescent="0.2">
      <c r="A107" s="6" t="s">
        <v>106</v>
      </c>
    </row>
    <row r="108" spans="1:1" x14ac:dyDescent="0.2">
      <c r="A108" s="6" t="s">
        <v>107</v>
      </c>
    </row>
    <row r="109" spans="1:1" x14ac:dyDescent="0.2">
      <c r="A109" s="11" t="s">
        <v>108</v>
      </c>
    </row>
    <row r="110" spans="1:1" x14ac:dyDescent="0.2">
      <c r="A110" s="11" t="s">
        <v>109</v>
      </c>
    </row>
    <row r="111" spans="1:1" x14ac:dyDescent="0.2">
      <c r="A111" s="11" t="s">
        <v>110</v>
      </c>
    </row>
    <row r="112" spans="1:1" x14ac:dyDescent="0.2">
      <c r="A112" s="11" t="s">
        <v>111</v>
      </c>
    </row>
    <row r="113" spans="1:2" x14ac:dyDescent="0.2">
      <c r="A113" s="6" t="s">
        <v>112</v>
      </c>
    </row>
    <row r="114" spans="1:2" x14ac:dyDescent="0.2">
      <c r="A114" s="11" t="s">
        <v>113</v>
      </c>
    </row>
    <row r="115" spans="1:2" x14ac:dyDescent="0.2">
      <c r="A115" s="11" t="s">
        <v>114</v>
      </c>
    </row>
    <row r="116" spans="1:2" x14ac:dyDescent="0.2">
      <c r="A116" s="11" t="s">
        <v>142</v>
      </c>
      <c r="B116" s="7">
        <v>5</v>
      </c>
    </row>
    <row r="117" spans="1:2" x14ac:dyDescent="0.2">
      <c r="A117" s="10" t="s">
        <v>145</v>
      </c>
      <c r="B117" s="7">
        <v>5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4763A-A47E-400B-BCD9-A6DD2FD5F092}">
  <dimension ref="A1:J360"/>
  <sheetViews>
    <sheetView tabSelected="1" zoomScaleNormal="100" workbookViewId="0">
      <pane ySplit="1" topLeftCell="A2" activePane="bottomLeft" state="frozen"/>
      <selection pane="bottomLeft" activeCell="F2" sqref="F2"/>
    </sheetView>
  </sheetViews>
  <sheetFormatPr defaultRowHeight="12.75" x14ac:dyDescent="0.2"/>
  <cols>
    <col min="1" max="1" width="5.85546875" style="16" bestFit="1" customWidth="1"/>
    <col min="2" max="2" width="30.5703125" style="17" bestFit="1" customWidth="1"/>
    <col min="3" max="3" width="4.85546875" style="17" bestFit="1" customWidth="1"/>
    <col min="4" max="4" width="9.28515625" style="18" bestFit="1" customWidth="1"/>
    <col min="5" max="5" width="8" style="17" bestFit="1" customWidth="1"/>
    <col min="6" max="6" width="10" style="17" bestFit="1" customWidth="1"/>
    <col min="7" max="7" width="11.85546875" style="17" bestFit="1" customWidth="1"/>
    <col min="8" max="9" width="9.140625" style="15"/>
    <col min="10" max="10" width="14.28515625" style="15" bestFit="1" customWidth="1"/>
    <col min="11" max="16384" width="9.140625" style="15"/>
  </cols>
  <sheetData>
    <row r="1" spans="1:10" x14ac:dyDescent="0.2">
      <c r="A1" s="12" t="s">
        <v>115</v>
      </c>
      <c r="B1" s="13" t="s">
        <v>116</v>
      </c>
      <c r="C1" s="13" t="s">
        <v>118</v>
      </c>
      <c r="D1" s="14" t="s">
        <v>117</v>
      </c>
      <c r="E1" s="13" t="s">
        <v>119</v>
      </c>
      <c r="F1" s="13" t="s">
        <v>120</v>
      </c>
      <c r="G1" s="13" t="s">
        <v>121</v>
      </c>
      <c r="H1" s="13"/>
      <c r="I1" s="13"/>
      <c r="J1" s="13"/>
    </row>
    <row r="2" spans="1:10" x14ac:dyDescent="0.2">
      <c r="B2" s="17" t="s">
        <v>0</v>
      </c>
      <c r="C2" s="17">
        <v>300</v>
      </c>
      <c r="D2" s="18">
        <f>IF(B2&gt;0,VLOOKUP(B2,MATRIZ1,2,FALSE),0)</f>
        <v>0.35</v>
      </c>
      <c r="E2" s="18">
        <f>_xlfn.IFS(B2="FRETE",D2,B2="EMPRESTIMO",D2,B2&lt;&gt;"FRETE",0,B2&lt;&gt;"EMPRESTIMO",0)</f>
        <v>0</v>
      </c>
      <c r="F2" s="19">
        <f>_xlfn.IFS(B2&lt;&gt;"FRETE",(D2*C2),B2="FRETE",0,B2&lt;&gt;"EMPRESTIMO",(C2*D2),B2="EMPRESTIMO",0)</f>
        <v>105</v>
      </c>
      <c r="G2" s="19">
        <f>+F2-E2</f>
        <v>105</v>
      </c>
    </row>
    <row r="3" spans="1:10" x14ac:dyDescent="0.2">
      <c r="B3" s="17" t="s">
        <v>142</v>
      </c>
      <c r="C3" s="17">
        <v>1</v>
      </c>
      <c r="D3" s="18">
        <f>IF(B3&gt;0,VLOOKUP(B3,MATRIZ1,2,FALSE),0)</f>
        <v>5</v>
      </c>
      <c r="E3" s="18">
        <f t="shared" ref="E3:E66" si="0">_xlfn.IFS(B3="FRETE",D3,B3="EMPRESTIMO",D3,B3&lt;&gt;"FRETE",0,B3&lt;&gt;"EMPRESTIMO",0)</f>
        <v>5</v>
      </c>
      <c r="F3" s="19">
        <f t="shared" ref="F3:F66" si="1">_xlfn.IFS(B3&lt;&gt;"FRETE",(D3*C3),B3="FRETE",0,B3&lt;&gt;"EMPRESTIMO",(C3*D3),B3="EMPRESTIMO",0)</f>
        <v>0</v>
      </c>
      <c r="G3" s="19">
        <f>+G2+F3-E3</f>
        <v>100</v>
      </c>
    </row>
    <row r="4" spans="1:10" x14ac:dyDescent="0.2">
      <c r="B4" s="17" t="s">
        <v>145</v>
      </c>
      <c r="C4" s="17">
        <v>1</v>
      </c>
      <c r="D4" s="18">
        <f>IF(B4&gt;0,VLOOKUP(B4,MATRIZ1,2,FALSE),0)</f>
        <v>5</v>
      </c>
      <c r="E4" s="18">
        <f t="shared" si="0"/>
        <v>5</v>
      </c>
      <c r="F4" s="19">
        <f t="shared" si="1"/>
        <v>5</v>
      </c>
      <c r="G4" s="19">
        <f t="shared" ref="G4:G67" si="2">+G3+F4-E4</f>
        <v>100</v>
      </c>
    </row>
    <row r="5" spans="1:10" x14ac:dyDescent="0.2">
      <c r="B5" s="17" t="s">
        <v>142</v>
      </c>
      <c r="C5" s="17">
        <v>1</v>
      </c>
      <c r="D5" s="18">
        <f t="shared" ref="D5:D65" si="3">IF(B5&gt;0,VLOOKUP(B5,MATRIZ1,2,FALSE),0)</f>
        <v>5</v>
      </c>
      <c r="E5" s="18">
        <f t="shared" si="0"/>
        <v>5</v>
      </c>
      <c r="F5" s="19">
        <f t="shared" si="1"/>
        <v>0</v>
      </c>
      <c r="G5" s="19">
        <f t="shared" si="2"/>
        <v>95</v>
      </c>
    </row>
    <row r="6" spans="1:10" x14ac:dyDescent="0.2">
      <c r="B6" s="17" t="s">
        <v>145</v>
      </c>
      <c r="C6" s="17">
        <v>1</v>
      </c>
      <c r="D6" s="18">
        <f t="shared" si="3"/>
        <v>5</v>
      </c>
      <c r="E6" s="18">
        <f t="shared" si="0"/>
        <v>5</v>
      </c>
      <c r="F6" s="19">
        <f t="shared" si="1"/>
        <v>5</v>
      </c>
      <c r="G6" s="19">
        <f t="shared" si="2"/>
        <v>95</v>
      </c>
    </row>
    <row r="7" spans="1:10" x14ac:dyDescent="0.2">
      <c r="B7" s="17" t="s">
        <v>142</v>
      </c>
      <c r="C7" s="17">
        <v>1</v>
      </c>
      <c r="D7" s="18">
        <f t="shared" si="3"/>
        <v>5</v>
      </c>
      <c r="E7" s="18">
        <f t="shared" si="0"/>
        <v>5</v>
      </c>
      <c r="F7" s="19">
        <f t="shared" si="1"/>
        <v>0</v>
      </c>
      <c r="G7" s="19">
        <f t="shared" si="2"/>
        <v>90</v>
      </c>
    </row>
    <row r="8" spans="1:10" x14ac:dyDescent="0.2">
      <c r="B8" s="17" t="s">
        <v>145</v>
      </c>
      <c r="C8" s="17">
        <v>1</v>
      </c>
      <c r="D8" s="18">
        <f t="shared" si="3"/>
        <v>5</v>
      </c>
      <c r="E8" s="18">
        <f t="shared" si="0"/>
        <v>5</v>
      </c>
      <c r="F8" s="19">
        <f t="shared" si="1"/>
        <v>5</v>
      </c>
      <c r="G8" s="19">
        <f t="shared" si="2"/>
        <v>90</v>
      </c>
    </row>
    <row r="9" spans="1:10" x14ac:dyDescent="0.2">
      <c r="B9" s="17" t="s">
        <v>142</v>
      </c>
      <c r="C9" s="17">
        <v>1</v>
      </c>
      <c r="D9" s="18">
        <f t="shared" si="3"/>
        <v>5</v>
      </c>
      <c r="E9" s="18">
        <f t="shared" si="0"/>
        <v>5</v>
      </c>
      <c r="F9" s="19">
        <f t="shared" si="1"/>
        <v>0</v>
      </c>
      <c r="G9" s="19">
        <f t="shared" si="2"/>
        <v>85</v>
      </c>
    </row>
    <row r="10" spans="1:10" x14ac:dyDescent="0.2">
      <c r="B10" s="17" t="s">
        <v>145</v>
      </c>
      <c r="C10" s="17">
        <v>1</v>
      </c>
      <c r="D10" s="18">
        <f t="shared" si="3"/>
        <v>5</v>
      </c>
      <c r="E10" s="18">
        <f t="shared" si="0"/>
        <v>5</v>
      </c>
      <c r="F10" s="19">
        <f t="shared" si="1"/>
        <v>5</v>
      </c>
      <c r="G10" s="19">
        <f t="shared" si="2"/>
        <v>85</v>
      </c>
    </row>
    <row r="11" spans="1:10" x14ac:dyDescent="0.2">
      <c r="B11" s="17" t="s">
        <v>142</v>
      </c>
      <c r="C11" s="17">
        <v>1</v>
      </c>
      <c r="D11" s="18">
        <f t="shared" si="3"/>
        <v>5</v>
      </c>
      <c r="E11" s="18">
        <f t="shared" si="0"/>
        <v>5</v>
      </c>
      <c r="F11" s="19">
        <f t="shared" si="1"/>
        <v>0</v>
      </c>
      <c r="G11" s="19">
        <f t="shared" si="2"/>
        <v>80</v>
      </c>
    </row>
    <row r="12" spans="1:10" x14ac:dyDescent="0.2">
      <c r="B12" s="17" t="s">
        <v>145</v>
      </c>
      <c r="C12" s="17">
        <v>1</v>
      </c>
      <c r="D12" s="18">
        <f t="shared" si="3"/>
        <v>5</v>
      </c>
      <c r="E12" s="18">
        <f t="shared" si="0"/>
        <v>5</v>
      </c>
      <c r="F12" s="19">
        <f t="shared" si="1"/>
        <v>5</v>
      </c>
      <c r="G12" s="19">
        <f t="shared" si="2"/>
        <v>80</v>
      </c>
    </row>
    <row r="13" spans="1:10" x14ac:dyDescent="0.2">
      <c r="B13" s="17" t="s">
        <v>142</v>
      </c>
      <c r="C13" s="17">
        <v>1</v>
      </c>
      <c r="D13" s="18">
        <f t="shared" si="3"/>
        <v>5</v>
      </c>
      <c r="E13" s="18">
        <f t="shared" si="0"/>
        <v>5</v>
      </c>
      <c r="F13" s="19">
        <f t="shared" si="1"/>
        <v>0</v>
      </c>
      <c r="G13" s="19">
        <f t="shared" si="2"/>
        <v>75</v>
      </c>
    </row>
    <row r="14" spans="1:10" x14ac:dyDescent="0.2">
      <c r="B14" s="17" t="s">
        <v>145</v>
      </c>
      <c r="C14" s="17">
        <v>1</v>
      </c>
      <c r="D14" s="18">
        <f t="shared" si="3"/>
        <v>5</v>
      </c>
      <c r="E14" s="18">
        <f t="shared" si="0"/>
        <v>5</v>
      </c>
      <c r="F14" s="19">
        <f t="shared" si="1"/>
        <v>5</v>
      </c>
      <c r="G14" s="19">
        <f t="shared" si="2"/>
        <v>75</v>
      </c>
    </row>
    <row r="15" spans="1:10" x14ac:dyDescent="0.2">
      <c r="B15" s="17" t="s">
        <v>142</v>
      </c>
      <c r="C15" s="17">
        <v>1</v>
      </c>
      <c r="D15" s="18">
        <f t="shared" si="3"/>
        <v>5</v>
      </c>
      <c r="E15" s="18">
        <f t="shared" si="0"/>
        <v>5</v>
      </c>
      <c r="F15" s="19">
        <f t="shared" si="1"/>
        <v>0</v>
      </c>
      <c r="G15" s="19">
        <f t="shared" si="2"/>
        <v>70</v>
      </c>
    </row>
    <row r="16" spans="1:10" x14ac:dyDescent="0.2">
      <c r="D16" s="18">
        <f t="shared" si="3"/>
        <v>0</v>
      </c>
      <c r="E16" s="18">
        <f t="shared" si="0"/>
        <v>0</v>
      </c>
      <c r="F16" s="19">
        <f t="shared" si="1"/>
        <v>0</v>
      </c>
      <c r="G16" s="19">
        <f t="shared" si="2"/>
        <v>70</v>
      </c>
    </row>
    <row r="17" spans="2:7" x14ac:dyDescent="0.2">
      <c r="B17" s="17" t="s">
        <v>0</v>
      </c>
      <c r="C17" s="17">
        <v>1</v>
      </c>
      <c r="D17" s="18">
        <f t="shared" si="3"/>
        <v>0.35</v>
      </c>
      <c r="E17" s="18">
        <f t="shared" si="0"/>
        <v>0</v>
      </c>
      <c r="F17" s="19">
        <f t="shared" si="1"/>
        <v>0.35</v>
      </c>
      <c r="G17" s="19">
        <f t="shared" si="2"/>
        <v>70.349999999999994</v>
      </c>
    </row>
    <row r="18" spans="2:7" x14ac:dyDescent="0.2">
      <c r="B18" s="17" t="s">
        <v>1</v>
      </c>
      <c r="C18" s="17">
        <v>1</v>
      </c>
      <c r="D18" s="18">
        <f t="shared" si="3"/>
        <v>0.34</v>
      </c>
      <c r="E18" s="18">
        <f t="shared" si="0"/>
        <v>0</v>
      </c>
      <c r="F18" s="19">
        <f t="shared" si="1"/>
        <v>0.34</v>
      </c>
      <c r="G18" s="19">
        <f t="shared" si="2"/>
        <v>70.69</v>
      </c>
    </row>
    <row r="19" spans="2:7" x14ac:dyDescent="0.2">
      <c r="B19" s="17" t="s">
        <v>2</v>
      </c>
      <c r="C19" s="17">
        <v>1</v>
      </c>
      <c r="D19" s="18">
        <f t="shared" si="3"/>
        <v>0.85</v>
      </c>
      <c r="E19" s="18">
        <f t="shared" si="0"/>
        <v>0</v>
      </c>
      <c r="F19" s="19">
        <f t="shared" si="1"/>
        <v>0.85</v>
      </c>
      <c r="G19" s="19">
        <f t="shared" si="2"/>
        <v>71.539999999999992</v>
      </c>
    </row>
    <row r="20" spans="2:7" x14ac:dyDescent="0.2">
      <c r="D20" s="18">
        <f t="shared" si="3"/>
        <v>0</v>
      </c>
      <c r="E20" s="18">
        <f t="shared" si="0"/>
        <v>0</v>
      </c>
      <c r="F20" s="19">
        <f t="shared" si="1"/>
        <v>0</v>
      </c>
      <c r="G20" s="19">
        <f t="shared" si="2"/>
        <v>71.539999999999992</v>
      </c>
    </row>
    <row r="21" spans="2:7" x14ac:dyDescent="0.2">
      <c r="D21" s="18">
        <f t="shared" si="3"/>
        <v>0</v>
      </c>
      <c r="E21" s="18">
        <f t="shared" si="0"/>
        <v>0</v>
      </c>
      <c r="F21" s="19">
        <f t="shared" si="1"/>
        <v>0</v>
      </c>
      <c r="G21" s="19">
        <f t="shared" si="2"/>
        <v>71.539999999999992</v>
      </c>
    </row>
    <row r="22" spans="2:7" x14ac:dyDescent="0.2">
      <c r="D22" s="18">
        <f t="shared" si="3"/>
        <v>0</v>
      </c>
      <c r="E22" s="18">
        <f t="shared" si="0"/>
        <v>0</v>
      </c>
      <c r="F22" s="19">
        <f t="shared" si="1"/>
        <v>0</v>
      </c>
      <c r="G22" s="19">
        <f t="shared" si="2"/>
        <v>71.539999999999992</v>
      </c>
    </row>
    <row r="23" spans="2:7" x14ac:dyDescent="0.2">
      <c r="D23" s="18">
        <f t="shared" si="3"/>
        <v>0</v>
      </c>
      <c r="E23" s="18">
        <f t="shared" si="0"/>
        <v>0</v>
      </c>
      <c r="F23" s="19">
        <f t="shared" si="1"/>
        <v>0</v>
      </c>
      <c r="G23" s="19">
        <f t="shared" si="2"/>
        <v>71.539999999999992</v>
      </c>
    </row>
    <row r="24" spans="2:7" x14ac:dyDescent="0.2">
      <c r="D24" s="18">
        <f t="shared" si="3"/>
        <v>0</v>
      </c>
      <c r="E24" s="18">
        <f t="shared" si="0"/>
        <v>0</v>
      </c>
      <c r="F24" s="19">
        <f t="shared" si="1"/>
        <v>0</v>
      </c>
      <c r="G24" s="19">
        <f t="shared" si="2"/>
        <v>71.539999999999992</v>
      </c>
    </row>
    <row r="25" spans="2:7" x14ac:dyDescent="0.2">
      <c r="D25" s="18">
        <f t="shared" si="3"/>
        <v>0</v>
      </c>
      <c r="E25" s="18">
        <f t="shared" si="0"/>
        <v>0</v>
      </c>
      <c r="F25" s="19">
        <f t="shared" si="1"/>
        <v>0</v>
      </c>
      <c r="G25" s="19">
        <f t="shared" si="2"/>
        <v>71.539999999999992</v>
      </c>
    </row>
    <row r="26" spans="2:7" x14ac:dyDescent="0.2">
      <c r="D26" s="18">
        <f t="shared" si="3"/>
        <v>0</v>
      </c>
      <c r="E26" s="18">
        <f t="shared" si="0"/>
        <v>0</v>
      </c>
      <c r="F26" s="19">
        <f t="shared" si="1"/>
        <v>0</v>
      </c>
      <c r="G26" s="19">
        <f t="shared" si="2"/>
        <v>71.539999999999992</v>
      </c>
    </row>
    <row r="27" spans="2:7" x14ac:dyDescent="0.2">
      <c r="D27" s="18">
        <f t="shared" si="3"/>
        <v>0</v>
      </c>
      <c r="E27" s="18">
        <f t="shared" si="0"/>
        <v>0</v>
      </c>
      <c r="F27" s="19">
        <f t="shared" si="1"/>
        <v>0</v>
      </c>
      <c r="G27" s="19">
        <f t="shared" si="2"/>
        <v>71.539999999999992</v>
      </c>
    </row>
    <row r="28" spans="2:7" x14ac:dyDescent="0.2">
      <c r="D28" s="18">
        <f t="shared" si="3"/>
        <v>0</v>
      </c>
      <c r="E28" s="18">
        <f t="shared" si="0"/>
        <v>0</v>
      </c>
      <c r="F28" s="19">
        <f t="shared" si="1"/>
        <v>0</v>
      </c>
      <c r="G28" s="19">
        <f t="shared" si="2"/>
        <v>71.539999999999992</v>
      </c>
    </row>
    <row r="29" spans="2:7" x14ac:dyDescent="0.2">
      <c r="D29" s="18">
        <f t="shared" si="3"/>
        <v>0</v>
      </c>
      <c r="E29" s="18">
        <f t="shared" si="0"/>
        <v>0</v>
      </c>
      <c r="F29" s="19">
        <f t="shared" si="1"/>
        <v>0</v>
      </c>
      <c r="G29" s="19">
        <f t="shared" si="2"/>
        <v>71.539999999999992</v>
      </c>
    </row>
    <row r="30" spans="2:7" x14ac:dyDescent="0.2">
      <c r="D30" s="18">
        <f t="shared" si="3"/>
        <v>0</v>
      </c>
      <c r="E30" s="18">
        <f t="shared" si="0"/>
        <v>0</v>
      </c>
      <c r="F30" s="19">
        <f t="shared" si="1"/>
        <v>0</v>
      </c>
      <c r="G30" s="19">
        <f t="shared" si="2"/>
        <v>71.539999999999992</v>
      </c>
    </row>
    <row r="31" spans="2:7" x14ac:dyDescent="0.2">
      <c r="D31" s="18">
        <f t="shared" si="3"/>
        <v>0</v>
      </c>
      <c r="E31" s="18">
        <f t="shared" si="0"/>
        <v>0</v>
      </c>
      <c r="F31" s="19">
        <f t="shared" si="1"/>
        <v>0</v>
      </c>
      <c r="G31" s="19">
        <f t="shared" si="2"/>
        <v>71.539999999999992</v>
      </c>
    </row>
    <row r="32" spans="2:7" x14ac:dyDescent="0.2">
      <c r="D32" s="18">
        <f t="shared" si="3"/>
        <v>0</v>
      </c>
      <c r="E32" s="18">
        <f t="shared" si="0"/>
        <v>0</v>
      </c>
      <c r="F32" s="19">
        <f t="shared" si="1"/>
        <v>0</v>
      </c>
      <c r="G32" s="19">
        <f t="shared" si="2"/>
        <v>71.539999999999992</v>
      </c>
    </row>
    <row r="33" spans="4:7" x14ac:dyDescent="0.2">
      <c r="D33" s="18">
        <f t="shared" si="3"/>
        <v>0</v>
      </c>
      <c r="E33" s="18">
        <f t="shared" si="0"/>
        <v>0</v>
      </c>
      <c r="F33" s="19">
        <f t="shared" si="1"/>
        <v>0</v>
      </c>
      <c r="G33" s="19">
        <f t="shared" si="2"/>
        <v>71.539999999999992</v>
      </c>
    </row>
    <row r="34" spans="4:7" x14ac:dyDescent="0.2">
      <c r="D34" s="18">
        <f t="shared" si="3"/>
        <v>0</v>
      </c>
      <c r="E34" s="18">
        <f t="shared" si="0"/>
        <v>0</v>
      </c>
      <c r="F34" s="19">
        <f t="shared" si="1"/>
        <v>0</v>
      </c>
      <c r="G34" s="19">
        <f t="shared" si="2"/>
        <v>71.539999999999992</v>
      </c>
    </row>
    <row r="35" spans="4:7" x14ac:dyDescent="0.2">
      <c r="D35" s="18">
        <f t="shared" si="3"/>
        <v>0</v>
      </c>
      <c r="E35" s="18">
        <f t="shared" si="0"/>
        <v>0</v>
      </c>
      <c r="F35" s="19">
        <f t="shared" si="1"/>
        <v>0</v>
      </c>
      <c r="G35" s="19">
        <f t="shared" si="2"/>
        <v>71.539999999999992</v>
      </c>
    </row>
    <row r="36" spans="4:7" x14ac:dyDescent="0.2">
      <c r="D36" s="18">
        <f t="shared" si="3"/>
        <v>0</v>
      </c>
      <c r="E36" s="18">
        <f t="shared" si="0"/>
        <v>0</v>
      </c>
      <c r="F36" s="19">
        <f t="shared" si="1"/>
        <v>0</v>
      </c>
      <c r="G36" s="19">
        <f t="shared" si="2"/>
        <v>71.539999999999992</v>
      </c>
    </row>
    <row r="37" spans="4:7" x14ac:dyDescent="0.2">
      <c r="D37" s="18">
        <f t="shared" si="3"/>
        <v>0</v>
      </c>
      <c r="E37" s="18">
        <f t="shared" si="0"/>
        <v>0</v>
      </c>
      <c r="F37" s="19">
        <f t="shared" si="1"/>
        <v>0</v>
      </c>
      <c r="G37" s="19">
        <f t="shared" si="2"/>
        <v>71.539999999999992</v>
      </c>
    </row>
    <row r="38" spans="4:7" x14ac:dyDescent="0.2">
      <c r="D38" s="18">
        <f t="shared" si="3"/>
        <v>0</v>
      </c>
      <c r="E38" s="18">
        <f t="shared" si="0"/>
        <v>0</v>
      </c>
      <c r="F38" s="19">
        <f t="shared" si="1"/>
        <v>0</v>
      </c>
      <c r="G38" s="19">
        <f t="shared" si="2"/>
        <v>71.539999999999992</v>
      </c>
    </row>
    <row r="39" spans="4:7" x14ac:dyDescent="0.2">
      <c r="D39" s="18">
        <f t="shared" si="3"/>
        <v>0</v>
      </c>
      <c r="E39" s="18">
        <f t="shared" si="0"/>
        <v>0</v>
      </c>
      <c r="F39" s="19">
        <f t="shared" si="1"/>
        <v>0</v>
      </c>
      <c r="G39" s="19">
        <f t="shared" si="2"/>
        <v>71.539999999999992</v>
      </c>
    </row>
    <row r="40" spans="4:7" x14ac:dyDescent="0.2">
      <c r="D40" s="18">
        <f t="shared" si="3"/>
        <v>0</v>
      </c>
      <c r="E40" s="18">
        <f t="shared" si="0"/>
        <v>0</v>
      </c>
      <c r="F40" s="19">
        <f t="shared" si="1"/>
        <v>0</v>
      </c>
      <c r="G40" s="19">
        <f t="shared" si="2"/>
        <v>71.539999999999992</v>
      </c>
    </row>
    <row r="41" spans="4:7" x14ac:dyDescent="0.2">
      <c r="D41" s="18">
        <f t="shared" si="3"/>
        <v>0</v>
      </c>
      <c r="E41" s="18">
        <f t="shared" si="0"/>
        <v>0</v>
      </c>
      <c r="F41" s="19">
        <f t="shared" si="1"/>
        <v>0</v>
      </c>
      <c r="G41" s="19">
        <f t="shared" si="2"/>
        <v>71.539999999999992</v>
      </c>
    </row>
    <row r="42" spans="4:7" x14ac:dyDescent="0.2">
      <c r="D42" s="18">
        <f t="shared" si="3"/>
        <v>0</v>
      </c>
      <c r="E42" s="18">
        <f t="shared" si="0"/>
        <v>0</v>
      </c>
      <c r="F42" s="19">
        <f t="shared" si="1"/>
        <v>0</v>
      </c>
      <c r="G42" s="19">
        <f t="shared" si="2"/>
        <v>71.539999999999992</v>
      </c>
    </row>
    <row r="43" spans="4:7" x14ac:dyDescent="0.2">
      <c r="D43" s="18">
        <f t="shared" si="3"/>
        <v>0</v>
      </c>
      <c r="E43" s="18">
        <f t="shared" si="0"/>
        <v>0</v>
      </c>
      <c r="F43" s="19">
        <f t="shared" si="1"/>
        <v>0</v>
      </c>
      <c r="G43" s="19">
        <f t="shared" si="2"/>
        <v>71.539999999999992</v>
      </c>
    </row>
    <row r="44" spans="4:7" x14ac:dyDescent="0.2">
      <c r="D44" s="18">
        <f t="shared" si="3"/>
        <v>0</v>
      </c>
      <c r="E44" s="18">
        <f t="shared" si="0"/>
        <v>0</v>
      </c>
      <c r="F44" s="19">
        <f t="shared" si="1"/>
        <v>0</v>
      </c>
      <c r="G44" s="19">
        <f t="shared" si="2"/>
        <v>71.539999999999992</v>
      </c>
    </row>
    <row r="45" spans="4:7" x14ac:dyDescent="0.2">
      <c r="D45" s="18">
        <f t="shared" si="3"/>
        <v>0</v>
      </c>
      <c r="E45" s="18">
        <f t="shared" si="0"/>
        <v>0</v>
      </c>
      <c r="F45" s="19">
        <f t="shared" si="1"/>
        <v>0</v>
      </c>
      <c r="G45" s="19">
        <f t="shared" si="2"/>
        <v>71.539999999999992</v>
      </c>
    </row>
    <row r="46" spans="4:7" x14ac:dyDescent="0.2">
      <c r="D46" s="18">
        <f t="shared" si="3"/>
        <v>0</v>
      </c>
      <c r="E46" s="18">
        <f t="shared" si="0"/>
        <v>0</v>
      </c>
      <c r="F46" s="19">
        <f t="shared" si="1"/>
        <v>0</v>
      </c>
      <c r="G46" s="19">
        <f t="shared" si="2"/>
        <v>71.539999999999992</v>
      </c>
    </row>
    <row r="47" spans="4:7" x14ac:dyDescent="0.2">
      <c r="D47" s="18">
        <f t="shared" si="3"/>
        <v>0</v>
      </c>
      <c r="E47" s="18">
        <f t="shared" si="0"/>
        <v>0</v>
      </c>
      <c r="F47" s="19">
        <f t="shared" si="1"/>
        <v>0</v>
      </c>
      <c r="G47" s="19">
        <f t="shared" si="2"/>
        <v>71.539999999999992</v>
      </c>
    </row>
    <row r="48" spans="4:7" x14ac:dyDescent="0.2">
      <c r="D48" s="18">
        <f t="shared" si="3"/>
        <v>0</v>
      </c>
      <c r="E48" s="18">
        <f t="shared" si="0"/>
        <v>0</v>
      </c>
      <c r="F48" s="19">
        <f t="shared" si="1"/>
        <v>0</v>
      </c>
      <c r="G48" s="19">
        <f t="shared" si="2"/>
        <v>71.539999999999992</v>
      </c>
    </row>
    <row r="49" spans="4:7" x14ac:dyDescent="0.2">
      <c r="D49" s="18">
        <f t="shared" si="3"/>
        <v>0</v>
      </c>
      <c r="E49" s="18">
        <f t="shared" si="0"/>
        <v>0</v>
      </c>
      <c r="F49" s="19">
        <f t="shared" si="1"/>
        <v>0</v>
      </c>
      <c r="G49" s="19">
        <f t="shared" si="2"/>
        <v>71.539999999999992</v>
      </c>
    </row>
    <row r="50" spans="4:7" x14ac:dyDescent="0.2">
      <c r="D50" s="18">
        <f t="shared" si="3"/>
        <v>0</v>
      </c>
      <c r="E50" s="18">
        <f t="shared" si="0"/>
        <v>0</v>
      </c>
      <c r="F50" s="19">
        <f t="shared" si="1"/>
        <v>0</v>
      </c>
      <c r="G50" s="19">
        <f t="shared" si="2"/>
        <v>71.539999999999992</v>
      </c>
    </row>
    <row r="51" spans="4:7" x14ac:dyDescent="0.2">
      <c r="D51" s="18">
        <f t="shared" si="3"/>
        <v>0</v>
      </c>
      <c r="E51" s="18">
        <f t="shared" si="0"/>
        <v>0</v>
      </c>
      <c r="F51" s="19">
        <f t="shared" si="1"/>
        <v>0</v>
      </c>
      <c r="G51" s="19">
        <f t="shared" si="2"/>
        <v>71.539999999999992</v>
      </c>
    </row>
    <row r="52" spans="4:7" x14ac:dyDescent="0.2">
      <c r="D52" s="18">
        <f t="shared" si="3"/>
        <v>0</v>
      </c>
      <c r="E52" s="18">
        <f t="shared" si="0"/>
        <v>0</v>
      </c>
      <c r="F52" s="19">
        <f t="shared" si="1"/>
        <v>0</v>
      </c>
      <c r="G52" s="19">
        <f t="shared" si="2"/>
        <v>71.539999999999992</v>
      </c>
    </row>
    <row r="53" spans="4:7" x14ac:dyDescent="0.2">
      <c r="D53" s="18">
        <f t="shared" si="3"/>
        <v>0</v>
      </c>
      <c r="E53" s="18">
        <f t="shared" si="0"/>
        <v>0</v>
      </c>
      <c r="F53" s="19">
        <f t="shared" si="1"/>
        <v>0</v>
      </c>
      <c r="G53" s="19">
        <f t="shared" si="2"/>
        <v>71.539999999999992</v>
      </c>
    </row>
    <row r="54" spans="4:7" x14ac:dyDescent="0.2">
      <c r="D54" s="18">
        <f t="shared" si="3"/>
        <v>0</v>
      </c>
      <c r="E54" s="18">
        <f t="shared" si="0"/>
        <v>0</v>
      </c>
      <c r="F54" s="19">
        <f t="shared" si="1"/>
        <v>0</v>
      </c>
      <c r="G54" s="19">
        <f t="shared" si="2"/>
        <v>71.539999999999992</v>
      </c>
    </row>
    <row r="55" spans="4:7" x14ac:dyDescent="0.2">
      <c r="D55" s="18">
        <f t="shared" si="3"/>
        <v>0</v>
      </c>
      <c r="E55" s="18">
        <f t="shared" si="0"/>
        <v>0</v>
      </c>
      <c r="F55" s="19">
        <f t="shared" si="1"/>
        <v>0</v>
      </c>
      <c r="G55" s="19">
        <f t="shared" si="2"/>
        <v>71.539999999999992</v>
      </c>
    </row>
    <row r="56" spans="4:7" x14ac:dyDescent="0.2">
      <c r="D56" s="18">
        <f t="shared" si="3"/>
        <v>0</v>
      </c>
      <c r="E56" s="18">
        <f t="shared" si="0"/>
        <v>0</v>
      </c>
      <c r="F56" s="19">
        <f t="shared" si="1"/>
        <v>0</v>
      </c>
      <c r="G56" s="19">
        <f t="shared" si="2"/>
        <v>71.539999999999992</v>
      </c>
    </row>
    <row r="57" spans="4:7" x14ac:dyDescent="0.2">
      <c r="D57" s="18">
        <f t="shared" si="3"/>
        <v>0</v>
      </c>
      <c r="E57" s="18">
        <f t="shared" si="0"/>
        <v>0</v>
      </c>
      <c r="F57" s="19">
        <f t="shared" si="1"/>
        <v>0</v>
      </c>
      <c r="G57" s="19">
        <f t="shared" si="2"/>
        <v>71.539999999999992</v>
      </c>
    </row>
    <row r="58" spans="4:7" x14ac:dyDescent="0.2">
      <c r="D58" s="18">
        <f t="shared" si="3"/>
        <v>0</v>
      </c>
      <c r="E58" s="18">
        <f t="shared" si="0"/>
        <v>0</v>
      </c>
      <c r="F58" s="19">
        <f t="shared" si="1"/>
        <v>0</v>
      </c>
      <c r="G58" s="19">
        <f t="shared" si="2"/>
        <v>71.539999999999992</v>
      </c>
    </row>
    <row r="59" spans="4:7" x14ac:dyDescent="0.2">
      <c r="D59" s="18">
        <f t="shared" si="3"/>
        <v>0</v>
      </c>
      <c r="E59" s="18">
        <f t="shared" si="0"/>
        <v>0</v>
      </c>
      <c r="F59" s="19">
        <f t="shared" si="1"/>
        <v>0</v>
      </c>
      <c r="G59" s="19">
        <f t="shared" si="2"/>
        <v>71.539999999999992</v>
      </c>
    </row>
    <row r="60" spans="4:7" x14ac:dyDescent="0.2">
      <c r="D60" s="18">
        <f t="shared" si="3"/>
        <v>0</v>
      </c>
      <c r="E60" s="18">
        <f t="shared" si="0"/>
        <v>0</v>
      </c>
      <c r="F60" s="19">
        <f t="shared" si="1"/>
        <v>0</v>
      </c>
      <c r="G60" s="19">
        <f t="shared" si="2"/>
        <v>71.539999999999992</v>
      </c>
    </row>
    <row r="61" spans="4:7" x14ac:dyDescent="0.2">
      <c r="D61" s="18">
        <f t="shared" si="3"/>
        <v>0</v>
      </c>
      <c r="E61" s="18">
        <f t="shared" si="0"/>
        <v>0</v>
      </c>
      <c r="F61" s="19">
        <f t="shared" si="1"/>
        <v>0</v>
      </c>
      <c r="G61" s="19">
        <f t="shared" si="2"/>
        <v>71.539999999999992</v>
      </c>
    </row>
    <row r="62" spans="4:7" x14ac:dyDescent="0.2">
      <c r="D62" s="18">
        <f t="shared" si="3"/>
        <v>0</v>
      </c>
      <c r="E62" s="18">
        <f t="shared" si="0"/>
        <v>0</v>
      </c>
      <c r="F62" s="19">
        <f t="shared" si="1"/>
        <v>0</v>
      </c>
      <c r="G62" s="19">
        <f t="shared" si="2"/>
        <v>71.539999999999992</v>
      </c>
    </row>
    <row r="63" spans="4:7" x14ac:dyDescent="0.2">
      <c r="D63" s="18">
        <f t="shared" si="3"/>
        <v>0</v>
      </c>
      <c r="E63" s="18">
        <f t="shared" si="0"/>
        <v>0</v>
      </c>
      <c r="F63" s="19">
        <f t="shared" si="1"/>
        <v>0</v>
      </c>
      <c r="G63" s="19">
        <f t="shared" si="2"/>
        <v>71.539999999999992</v>
      </c>
    </row>
    <row r="64" spans="4:7" x14ac:dyDescent="0.2">
      <c r="D64" s="18">
        <f t="shared" si="3"/>
        <v>0</v>
      </c>
      <c r="E64" s="18">
        <f t="shared" si="0"/>
        <v>0</v>
      </c>
      <c r="F64" s="19">
        <f t="shared" si="1"/>
        <v>0</v>
      </c>
      <c r="G64" s="19">
        <f t="shared" si="2"/>
        <v>71.539999999999992</v>
      </c>
    </row>
    <row r="65" spans="4:7" x14ac:dyDescent="0.2">
      <c r="D65" s="18">
        <f t="shared" si="3"/>
        <v>0</v>
      </c>
      <c r="E65" s="18">
        <f t="shared" si="0"/>
        <v>0</v>
      </c>
      <c r="F65" s="19">
        <f t="shared" si="1"/>
        <v>0</v>
      </c>
      <c r="G65" s="19">
        <f t="shared" si="2"/>
        <v>71.539999999999992</v>
      </c>
    </row>
    <row r="66" spans="4:7" x14ac:dyDescent="0.2">
      <c r="D66" s="18">
        <f t="shared" ref="D66:D129" si="4">IF(B66&gt;0,VLOOKUP(B66,MATRIZ1,2,FALSE),0)</f>
        <v>0</v>
      </c>
      <c r="E66" s="18">
        <f t="shared" si="0"/>
        <v>0</v>
      </c>
      <c r="F66" s="19">
        <f t="shared" si="1"/>
        <v>0</v>
      </c>
      <c r="G66" s="19">
        <f t="shared" si="2"/>
        <v>71.539999999999992</v>
      </c>
    </row>
    <row r="67" spans="4:7" x14ac:dyDescent="0.2">
      <c r="D67" s="18">
        <f t="shared" si="4"/>
        <v>0</v>
      </c>
      <c r="E67" s="18">
        <f t="shared" ref="E67:E130" si="5">_xlfn.IFS(B67="FRETE",D67,B67="EMPRESTIMO",D67,B67&lt;&gt;"FRETE",0,B67&lt;&gt;"EMPRESTIMO",0)</f>
        <v>0</v>
      </c>
      <c r="F67" s="19">
        <f t="shared" ref="F67:F130" si="6">_xlfn.IFS(B67&lt;&gt;"FRETE",(D67*C67),B67="FRETE",0,B67&lt;&gt;"EMPRESTIMO",(C67*D67),B67="EMPRESTIMO",0)</f>
        <v>0</v>
      </c>
      <c r="G67" s="19">
        <f t="shared" si="2"/>
        <v>71.539999999999992</v>
      </c>
    </row>
    <row r="68" spans="4:7" x14ac:dyDescent="0.2">
      <c r="D68" s="18">
        <f t="shared" si="4"/>
        <v>0</v>
      </c>
      <c r="E68" s="18">
        <f t="shared" si="5"/>
        <v>0</v>
      </c>
      <c r="F68" s="19">
        <f t="shared" si="6"/>
        <v>0</v>
      </c>
      <c r="G68" s="19">
        <f t="shared" ref="G68:G131" si="7">+G67+F68-E68</f>
        <v>71.539999999999992</v>
      </c>
    </row>
    <row r="69" spans="4:7" x14ac:dyDescent="0.2">
      <c r="D69" s="18">
        <f t="shared" si="4"/>
        <v>0</v>
      </c>
      <c r="E69" s="18">
        <f t="shared" si="5"/>
        <v>0</v>
      </c>
      <c r="F69" s="19">
        <f t="shared" si="6"/>
        <v>0</v>
      </c>
      <c r="G69" s="19">
        <f t="shared" si="7"/>
        <v>71.539999999999992</v>
      </c>
    </row>
    <row r="70" spans="4:7" x14ac:dyDescent="0.2">
      <c r="D70" s="18">
        <f t="shared" si="4"/>
        <v>0</v>
      </c>
      <c r="E70" s="18">
        <f t="shared" si="5"/>
        <v>0</v>
      </c>
      <c r="F70" s="19">
        <f t="shared" si="6"/>
        <v>0</v>
      </c>
      <c r="G70" s="19">
        <f t="shared" si="7"/>
        <v>71.539999999999992</v>
      </c>
    </row>
    <row r="71" spans="4:7" x14ac:dyDescent="0.2">
      <c r="D71" s="18">
        <f t="shared" si="4"/>
        <v>0</v>
      </c>
      <c r="E71" s="18">
        <f t="shared" si="5"/>
        <v>0</v>
      </c>
      <c r="F71" s="19">
        <f t="shared" si="6"/>
        <v>0</v>
      </c>
      <c r="G71" s="19">
        <f t="shared" si="7"/>
        <v>71.539999999999992</v>
      </c>
    </row>
    <row r="72" spans="4:7" x14ac:dyDescent="0.2">
      <c r="D72" s="18">
        <f t="shared" si="4"/>
        <v>0</v>
      </c>
      <c r="E72" s="18">
        <f t="shared" si="5"/>
        <v>0</v>
      </c>
      <c r="F72" s="19">
        <f t="shared" si="6"/>
        <v>0</v>
      </c>
      <c r="G72" s="19">
        <f t="shared" si="7"/>
        <v>71.539999999999992</v>
      </c>
    </row>
    <row r="73" spans="4:7" x14ac:dyDescent="0.2">
      <c r="D73" s="18">
        <f t="shared" si="4"/>
        <v>0</v>
      </c>
      <c r="E73" s="18">
        <f t="shared" si="5"/>
        <v>0</v>
      </c>
      <c r="F73" s="19">
        <f t="shared" si="6"/>
        <v>0</v>
      </c>
      <c r="G73" s="19">
        <f t="shared" si="7"/>
        <v>71.539999999999992</v>
      </c>
    </row>
    <row r="74" spans="4:7" x14ac:dyDescent="0.2">
      <c r="D74" s="18">
        <f t="shared" si="4"/>
        <v>0</v>
      </c>
      <c r="E74" s="18">
        <f t="shared" si="5"/>
        <v>0</v>
      </c>
      <c r="F74" s="19">
        <f t="shared" si="6"/>
        <v>0</v>
      </c>
      <c r="G74" s="19">
        <f t="shared" si="7"/>
        <v>71.539999999999992</v>
      </c>
    </row>
    <row r="75" spans="4:7" x14ac:dyDescent="0.2">
      <c r="D75" s="18">
        <f t="shared" si="4"/>
        <v>0</v>
      </c>
      <c r="E75" s="18">
        <f t="shared" si="5"/>
        <v>0</v>
      </c>
      <c r="F75" s="19">
        <f t="shared" si="6"/>
        <v>0</v>
      </c>
      <c r="G75" s="19">
        <f t="shared" si="7"/>
        <v>71.539999999999992</v>
      </c>
    </row>
    <row r="76" spans="4:7" x14ac:dyDescent="0.2">
      <c r="D76" s="18">
        <f t="shared" si="4"/>
        <v>0</v>
      </c>
      <c r="E76" s="18">
        <f t="shared" si="5"/>
        <v>0</v>
      </c>
      <c r="F76" s="19">
        <f t="shared" si="6"/>
        <v>0</v>
      </c>
      <c r="G76" s="19">
        <f t="shared" si="7"/>
        <v>71.539999999999992</v>
      </c>
    </row>
    <row r="77" spans="4:7" x14ac:dyDescent="0.2">
      <c r="D77" s="18">
        <f t="shared" si="4"/>
        <v>0</v>
      </c>
      <c r="E77" s="18">
        <f t="shared" si="5"/>
        <v>0</v>
      </c>
      <c r="F77" s="19">
        <f t="shared" si="6"/>
        <v>0</v>
      </c>
      <c r="G77" s="19">
        <f t="shared" si="7"/>
        <v>71.539999999999992</v>
      </c>
    </row>
    <row r="78" spans="4:7" x14ac:dyDescent="0.2">
      <c r="D78" s="18">
        <f t="shared" si="4"/>
        <v>0</v>
      </c>
      <c r="E78" s="18">
        <f t="shared" si="5"/>
        <v>0</v>
      </c>
      <c r="F78" s="19">
        <f t="shared" si="6"/>
        <v>0</v>
      </c>
      <c r="G78" s="19">
        <f t="shared" si="7"/>
        <v>71.539999999999992</v>
      </c>
    </row>
    <row r="79" spans="4:7" x14ac:dyDescent="0.2">
      <c r="D79" s="18">
        <f t="shared" si="4"/>
        <v>0</v>
      </c>
      <c r="E79" s="18">
        <f t="shared" si="5"/>
        <v>0</v>
      </c>
      <c r="F79" s="19">
        <f t="shared" si="6"/>
        <v>0</v>
      </c>
      <c r="G79" s="19">
        <f t="shared" si="7"/>
        <v>71.539999999999992</v>
      </c>
    </row>
    <row r="80" spans="4:7" x14ac:dyDescent="0.2">
      <c r="D80" s="18">
        <f t="shared" si="4"/>
        <v>0</v>
      </c>
      <c r="E80" s="18">
        <f t="shared" si="5"/>
        <v>0</v>
      </c>
      <c r="F80" s="19">
        <f t="shared" si="6"/>
        <v>0</v>
      </c>
      <c r="G80" s="19">
        <f t="shared" si="7"/>
        <v>71.539999999999992</v>
      </c>
    </row>
    <row r="81" spans="4:7" x14ac:dyDescent="0.2">
      <c r="D81" s="18">
        <f t="shared" si="4"/>
        <v>0</v>
      </c>
      <c r="E81" s="18">
        <f t="shared" si="5"/>
        <v>0</v>
      </c>
      <c r="F81" s="19">
        <f t="shared" si="6"/>
        <v>0</v>
      </c>
      <c r="G81" s="19">
        <f t="shared" si="7"/>
        <v>71.539999999999992</v>
      </c>
    </row>
    <row r="82" spans="4:7" x14ac:dyDescent="0.2">
      <c r="D82" s="18">
        <f t="shared" si="4"/>
        <v>0</v>
      </c>
      <c r="E82" s="18">
        <f t="shared" si="5"/>
        <v>0</v>
      </c>
      <c r="F82" s="19">
        <f t="shared" si="6"/>
        <v>0</v>
      </c>
      <c r="G82" s="19">
        <f t="shared" si="7"/>
        <v>71.539999999999992</v>
      </c>
    </row>
    <row r="83" spans="4:7" x14ac:dyDescent="0.2">
      <c r="D83" s="18">
        <f t="shared" si="4"/>
        <v>0</v>
      </c>
      <c r="E83" s="18">
        <f t="shared" si="5"/>
        <v>0</v>
      </c>
      <c r="F83" s="19">
        <f t="shared" si="6"/>
        <v>0</v>
      </c>
      <c r="G83" s="19">
        <f t="shared" si="7"/>
        <v>71.539999999999992</v>
      </c>
    </row>
    <row r="84" spans="4:7" x14ac:dyDescent="0.2">
      <c r="D84" s="18">
        <f t="shared" si="4"/>
        <v>0</v>
      </c>
      <c r="E84" s="18">
        <f t="shared" si="5"/>
        <v>0</v>
      </c>
      <c r="F84" s="19">
        <f t="shared" si="6"/>
        <v>0</v>
      </c>
      <c r="G84" s="19">
        <f t="shared" si="7"/>
        <v>71.539999999999992</v>
      </c>
    </row>
    <row r="85" spans="4:7" x14ac:dyDescent="0.2">
      <c r="D85" s="18">
        <f t="shared" si="4"/>
        <v>0</v>
      </c>
      <c r="E85" s="18">
        <f t="shared" si="5"/>
        <v>0</v>
      </c>
      <c r="F85" s="19">
        <f t="shared" si="6"/>
        <v>0</v>
      </c>
      <c r="G85" s="19">
        <f t="shared" si="7"/>
        <v>71.539999999999992</v>
      </c>
    </row>
    <row r="86" spans="4:7" x14ac:dyDescent="0.2">
      <c r="D86" s="18">
        <f t="shared" si="4"/>
        <v>0</v>
      </c>
      <c r="E86" s="18">
        <f t="shared" si="5"/>
        <v>0</v>
      </c>
      <c r="F86" s="19">
        <f t="shared" si="6"/>
        <v>0</v>
      </c>
      <c r="G86" s="19">
        <f t="shared" si="7"/>
        <v>71.539999999999992</v>
      </c>
    </row>
    <row r="87" spans="4:7" x14ac:dyDescent="0.2">
      <c r="D87" s="18">
        <f t="shared" si="4"/>
        <v>0</v>
      </c>
      <c r="E87" s="18">
        <f t="shared" si="5"/>
        <v>0</v>
      </c>
      <c r="F87" s="19">
        <f t="shared" si="6"/>
        <v>0</v>
      </c>
      <c r="G87" s="19">
        <f t="shared" si="7"/>
        <v>71.539999999999992</v>
      </c>
    </row>
    <row r="88" spans="4:7" x14ac:dyDescent="0.2">
      <c r="D88" s="18">
        <f t="shared" si="4"/>
        <v>0</v>
      </c>
      <c r="E88" s="18">
        <f t="shared" si="5"/>
        <v>0</v>
      </c>
      <c r="F88" s="19">
        <f t="shared" si="6"/>
        <v>0</v>
      </c>
      <c r="G88" s="19">
        <f t="shared" si="7"/>
        <v>71.539999999999992</v>
      </c>
    </row>
    <row r="89" spans="4:7" x14ac:dyDescent="0.2">
      <c r="D89" s="18">
        <f t="shared" si="4"/>
        <v>0</v>
      </c>
      <c r="E89" s="18">
        <f t="shared" si="5"/>
        <v>0</v>
      </c>
      <c r="F89" s="19">
        <f t="shared" si="6"/>
        <v>0</v>
      </c>
      <c r="G89" s="19">
        <f t="shared" si="7"/>
        <v>71.539999999999992</v>
      </c>
    </row>
    <row r="90" spans="4:7" x14ac:dyDescent="0.2">
      <c r="D90" s="18">
        <f t="shared" si="4"/>
        <v>0</v>
      </c>
      <c r="E90" s="18">
        <f t="shared" si="5"/>
        <v>0</v>
      </c>
      <c r="F90" s="19">
        <f t="shared" si="6"/>
        <v>0</v>
      </c>
      <c r="G90" s="19">
        <f t="shared" si="7"/>
        <v>71.539999999999992</v>
      </c>
    </row>
    <row r="91" spans="4:7" x14ac:dyDescent="0.2">
      <c r="D91" s="18">
        <f t="shared" si="4"/>
        <v>0</v>
      </c>
      <c r="E91" s="18">
        <f t="shared" si="5"/>
        <v>0</v>
      </c>
      <c r="F91" s="19">
        <f t="shared" si="6"/>
        <v>0</v>
      </c>
      <c r="G91" s="19">
        <f t="shared" si="7"/>
        <v>71.539999999999992</v>
      </c>
    </row>
    <row r="92" spans="4:7" x14ac:dyDescent="0.2">
      <c r="D92" s="18">
        <f t="shared" si="4"/>
        <v>0</v>
      </c>
      <c r="E92" s="18">
        <f t="shared" si="5"/>
        <v>0</v>
      </c>
      <c r="F92" s="19">
        <f t="shared" si="6"/>
        <v>0</v>
      </c>
      <c r="G92" s="19">
        <f t="shared" si="7"/>
        <v>71.539999999999992</v>
      </c>
    </row>
    <row r="93" spans="4:7" x14ac:dyDescent="0.2">
      <c r="D93" s="18">
        <f t="shared" si="4"/>
        <v>0</v>
      </c>
      <c r="E93" s="18">
        <f t="shared" si="5"/>
        <v>0</v>
      </c>
      <c r="F93" s="19">
        <f t="shared" si="6"/>
        <v>0</v>
      </c>
      <c r="G93" s="19">
        <f t="shared" si="7"/>
        <v>71.539999999999992</v>
      </c>
    </row>
    <row r="94" spans="4:7" x14ac:dyDescent="0.2">
      <c r="D94" s="18">
        <f t="shared" si="4"/>
        <v>0</v>
      </c>
      <c r="E94" s="18">
        <f t="shared" si="5"/>
        <v>0</v>
      </c>
      <c r="F94" s="19">
        <f t="shared" si="6"/>
        <v>0</v>
      </c>
      <c r="G94" s="19">
        <f t="shared" si="7"/>
        <v>71.539999999999992</v>
      </c>
    </row>
    <row r="95" spans="4:7" x14ac:dyDescent="0.2">
      <c r="D95" s="18">
        <f t="shared" si="4"/>
        <v>0</v>
      </c>
      <c r="E95" s="18">
        <f t="shared" si="5"/>
        <v>0</v>
      </c>
      <c r="F95" s="19">
        <f t="shared" si="6"/>
        <v>0</v>
      </c>
      <c r="G95" s="19">
        <f t="shared" si="7"/>
        <v>71.539999999999992</v>
      </c>
    </row>
    <row r="96" spans="4:7" x14ac:dyDescent="0.2">
      <c r="D96" s="18">
        <f t="shared" si="4"/>
        <v>0</v>
      </c>
      <c r="E96" s="18">
        <f t="shared" si="5"/>
        <v>0</v>
      </c>
      <c r="F96" s="19">
        <f t="shared" si="6"/>
        <v>0</v>
      </c>
      <c r="G96" s="19">
        <f t="shared" si="7"/>
        <v>71.539999999999992</v>
      </c>
    </row>
    <row r="97" spans="4:7" x14ac:dyDescent="0.2">
      <c r="D97" s="18">
        <f t="shared" si="4"/>
        <v>0</v>
      </c>
      <c r="E97" s="18">
        <f t="shared" si="5"/>
        <v>0</v>
      </c>
      <c r="F97" s="19">
        <f t="shared" si="6"/>
        <v>0</v>
      </c>
      <c r="G97" s="19">
        <f t="shared" si="7"/>
        <v>71.539999999999992</v>
      </c>
    </row>
    <row r="98" spans="4:7" x14ac:dyDescent="0.2">
      <c r="D98" s="18">
        <f t="shared" si="4"/>
        <v>0</v>
      </c>
      <c r="E98" s="18">
        <f t="shared" si="5"/>
        <v>0</v>
      </c>
      <c r="F98" s="19">
        <f t="shared" si="6"/>
        <v>0</v>
      </c>
      <c r="G98" s="19">
        <f t="shared" si="7"/>
        <v>71.539999999999992</v>
      </c>
    </row>
    <row r="99" spans="4:7" x14ac:dyDescent="0.2">
      <c r="D99" s="18">
        <f t="shared" si="4"/>
        <v>0</v>
      </c>
      <c r="E99" s="18">
        <f t="shared" si="5"/>
        <v>0</v>
      </c>
      <c r="F99" s="19">
        <f t="shared" si="6"/>
        <v>0</v>
      </c>
      <c r="G99" s="19">
        <f t="shared" si="7"/>
        <v>71.539999999999992</v>
      </c>
    </row>
    <row r="100" spans="4:7" x14ac:dyDescent="0.2">
      <c r="D100" s="18">
        <f t="shared" si="4"/>
        <v>0</v>
      </c>
      <c r="E100" s="18">
        <f t="shared" si="5"/>
        <v>0</v>
      </c>
      <c r="F100" s="19">
        <f t="shared" si="6"/>
        <v>0</v>
      </c>
      <c r="G100" s="19">
        <f t="shared" si="7"/>
        <v>71.539999999999992</v>
      </c>
    </row>
    <row r="101" spans="4:7" x14ac:dyDescent="0.2">
      <c r="D101" s="18">
        <f t="shared" si="4"/>
        <v>0</v>
      </c>
      <c r="E101" s="18">
        <f t="shared" si="5"/>
        <v>0</v>
      </c>
      <c r="F101" s="19">
        <f t="shared" si="6"/>
        <v>0</v>
      </c>
      <c r="G101" s="19">
        <f t="shared" si="7"/>
        <v>71.539999999999992</v>
      </c>
    </row>
    <row r="102" spans="4:7" x14ac:dyDescent="0.2">
      <c r="D102" s="18">
        <f t="shared" si="4"/>
        <v>0</v>
      </c>
      <c r="E102" s="18">
        <f t="shared" si="5"/>
        <v>0</v>
      </c>
      <c r="F102" s="19">
        <f t="shared" si="6"/>
        <v>0</v>
      </c>
      <c r="G102" s="19">
        <f t="shared" si="7"/>
        <v>71.539999999999992</v>
      </c>
    </row>
    <row r="103" spans="4:7" x14ac:dyDescent="0.2">
      <c r="D103" s="18">
        <f t="shared" si="4"/>
        <v>0</v>
      </c>
      <c r="E103" s="18">
        <f t="shared" si="5"/>
        <v>0</v>
      </c>
      <c r="F103" s="19">
        <f t="shared" si="6"/>
        <v>0</v>
      </c>
      <c r="G103" s="19">
        <f t="shared" si="7"/>
        <v>71.539999999999992</v>
      </c>
    </row>
    <row r="104" spans="4:7" x14ac:dyDescent="0.2">
      <c r="D104" s="18">
        <f t="shared" si="4"/>
        <v>0</v>
      </c>
      <c r="E104" s="18">
        <f t="shared" si="5"/>
        <v>0</v>
      </c>
      <c r="F104" s="19">
        <f t="shared" si="6"/>
        <v>0</v>
      </c>
      <c r="G104" s="19">
        <f t="shared" si="7"/>
        <v>71.539999999999992</v>
      </c>
    </row>
    <row r="105" spans="4:7" x14ac:dyDescent="0.2">
      <c r="D105" s="18">
        <f t="shared" si="4"/>
        <v>0</v>
      </c>
      <c r="E105" s="18">
        <f t="shared" si="5"/>
        <v>0</v>
      </c>
      <c r="F105" s="19">
        <f t="shared" si="6"/>
        <v>0</v>
      </c>
      <c r="G105" s="19">
        <f t="shared" si="7"/>
        <v>71.539999999999992</v>
      </c>
    </row>
    <row r="106" spans="4:7" x14ac:dyDescent="0.2">
      <c r="D106" s="18">
        <f t="shared" si="4"/>
        <v>0</v>
      </c>
      <c r="E106" s="18">
        <f t="shared" si="5"/>
        <v>0</v>
      </c>
      <c r="F106" s="19">
        <f t="shared" si="6"/>
        <v>0</v>
      </c>
      <c r="G106" s="19">
        <f t="shared" si="7"/>
        <v>71.539999999999992</v>
      </c>
    </row>
    <row r="107" spans="4:7" x14ac:dyDescent="0.2">
      <c r="D107" s="18">
        <f t="shared" si="4"/>
        <v>0</v>
      </c>
      <c r="E107" s="18">
        <f t="shared" si="5"/>
        <v>0</v>
      </c>
      <c r="F107" s="19">
        <f t="shared" si="6"/>
        <v>0</v>
      </c>
      <c r="G107" s="19">
        <f t="shared" si="7"/>
        <v>71.539999999999992</v>
      </c>
    </row>
    <row r="108" spans="4:7" x14ac:dyDescent="0.2">
      <c r="D108" s="18">
        <f t="shared" si="4"/>
        <v>0</v>
      </c>
      <c r="E108" s="18">
        <f t="shared" si="5"/>
        <v>0</v>
      </c>
      <c r="F108" s="19">
        <f t="shared" si="6"/>
        <v>0</v>
      </c>
      <c r="G108" s="19">
        <f t="shared" si="7"/>
        <v>71.539999999999992</v>
      </c>
    </row>
    <row r="109" spans="4:7" x14ac:dyDescent="0.2">
      <c r="D109" s="18">
        <f t="shared" si="4"/>
        <v>0</v>
      </c>
      <c r="E109" s="18">
        <f t="shared" si="5"/>
        <v>0</v>
      </c>
      <c r="F109" s="19">
        <f t="shared" si="6"/>
        <v>0</v>
      </c>
      <c r="G109" s="19">
        <f t="shared" si="7"/>
        <v>71.539999999999992</v>
      </c>
    </row>
    <row r="110" spans="4:7" x14ac:dyDescent="0.2">
      <c r="D110" s="18">
        <f t="shared" si="4"/>
        <v>0</v>
      </c>
      <c r="E110" s="18">
        <f t="shared" si="5"/>
        <v>0</v>
      </c>
      <c r="F110" s="19">
        <f t="shared" si="6"/>
        <v>0</v>
      </c>
      <c r="G110" s="19">
        <f t="shared" si="7"/>
        <v>71.539999999999992</v>
      </c>
    </row>
    <row r="111" spans="4:7" x14ac:dyDescent="0.2">
      <c r="D111" s="18">
        <f t="shared" si="4"/>
        <v>0</v>
      </c>
      <c r="E111" s="18">
        <f t="shared" si="5"/>
        <v>0</v>
      </c>
      <c r="F111" s="19">
        <f t="shared" si="6"/>
        <v>0</v>
      </c>
      <c r="G111" s="19">
        <f t="shared" si="7"/>
        <v>71.539999999999992</v>
      </c>
    </row>
    <row r="112" spans="4:7" x14ac:dyDescent="0.2">
      <c r="D112" s="18">
        <f t="shared" si="4"/>
        <v>0</v>
      </c>
      <c r="E112" s="18">
        <f t="shared" si="5"/>
        <v>0</v>
      </c>
      <c r="F112" s="19">
        <f t="shared" si="6"/>
        <v>0</v>
      </c>
      <c r="G112" s="19">
        <f t="shared" si="7"/>
        <v>71.539999999999992</v>
      </c>
    </row>
    <row r="113" spans="4:7" x14ac:dyDescent="0.2">
      <c r="D113" s="18">
        <f t="shared" si="4"/>
        <v>0</v>
      </c>
      <c r="E113" s="18">
        <f t="shared" si="5"/>
        <v>0</v>
      </c>
      <c r="F113" s="19">
        <f t="shared" si="6"/>
        <v>0</v>
      </c>
      <c r="G113" s="19">
        <f t="shared" si="7"/>
        <v>71.539999999999992</v>
      </c>
    </row>
    <row r="114" spans="4:7" x14ac:dyDescent="0.2">
      <c r="D114" s="18">
        <f t="shared" si="4"/>
        <v>0</v>
      </c>
      <c r="E114" s="18">
        <f t="shared" si="5"/>
        <v>0</v>
      </c>
      <c r="F114" s="19">
        <f t="shared" si="6"/>
        <v>0</v>
      </c>
      <c r="G114" s="19">
        <f t="shared" si="7"/>
        <v>71.539999999999992</v>
      </c>
    </row>
    <row r="115" spans="4:7" x14ac:dyDescent="0.2">
      <c r="D115" s="18">
        <f t="shared" si="4"/>
        <v>0</v>
      </c>
      <c r="E115" s="18">
        <f t="shared" si="5"/>
        <v>0</v>
      </c>
      <c r="F115" s="19">
        <f t="shared" si="6"/>
        <v>0</v>
      </c>
      <c r="G115" s="19">
        <f t="shared" si="7"/>
        <v>71.539999999999992</v>
      </c>
    </row>
    <row r="116" spans="4:7" x14ac:dyDescent="0.2">
      <c r="D116" s="18">
        <f t="shared" si="4"/>
        <v>0</v>
      </c>
      <c r="E116" s="18">
        <f t="shared" si="5"/>
        <v>0</v>
      </c>
      <c r="F116" s="19">
        <f t="shared" si="6"/>
        <v>0</v>
      </c>
      <c r="G116" s="19">
        <f t="shared" si="7"/>
        <v>71.539999999999992</v>
      </c>
    </row>
    <row r="117" spans="4:7" x14ac:dyDescent="0.2">
      <c r="D117" s="18">
        <f t="shared" si="4"/>
        <v>0</v>
      </c>
      <c r="E117" s="18">
        <f t="shared" si="5"/>
        <v>0</v>
      </c>
      <c r="F117" s="19">
        <f t="shared" si="6"/>
        <v>0</v>
      </c>
      <c r="G117" s="19">
        <f t="shared" si="7"/>
        <v>71.539999999999992</v>
      </c>
    </row>
    <row r="118" spans="4:7" x14ac:dyDescent="0.2">
      <c r="D118" s="18">
        <f t="shared" si="4"/>
        <v>0</v>
      </c>
      <c r="E118" s="18">
        <f t="shared" si="5"/>
        <v>0</v>
      </c>
      <c r="F118" s="19">
        <f t="shared" si="6"/>
        <v>0</v>
      </c>
      <c r="G118" s="19">
        <f t="shared" si="7"/>
        <v>71.539999999999992</v>
      </c>
    </row>
    <row r="119" spans="4:7" x14ac:dyDescent="0.2">
      <c r="D119" s="18">
        <f t="shared" si="4"/>
        <v>0</v>
      </c>
      <c r="E119" s="18">
        <f t="shared" si="5"/>
        <v>0</v>
      </c>
      <c r="F119" s="19">
        <f t="shared" si="6"/>
        <v>0</v>
      </c>
      <c r="G119" s="19">
        <f t="shared" si="7"/>
        <v>71.539999999999992</v>
      </c>
    </row>
    <row r="120" spans="4:7" x14ac:dyDescent="0.2">
      <c r="D120" s="18">
        <f t="shared" si="4"/>
        <v>0</v>
      </c>
      <c r="E120" s="18">
        <f t="shared" si="5"/>
        <v>0</v>
      </c>
      <c r="F120" s="19">
        <f t="shared" si="6"/>
        <v>0</v>
      </c>
      <c r="G120" s="19">
        <f t="shared" si="7"/>
        <v>71.539999999999992</v>
      </c>
    </row>
    <row r="121" spans="4:7" x14ac:dyDescent="0.2">
      <c r="D121" s="18">
        <f t="shared" si="4"/>
        <v>0</v>
      </c>
      <c r="E121" s="18">
        <f t="shared" si="5"/>
        <v>0</v>
      </c>
      <c r="F121" s="19">
        <f t="shared" si="6"/>
        <v>0</v>
      </c>
      <c r="G121" s="19">
        <f t="shared" si="7"/>
        <v>71.539999999999992</v>
      </c>
    </row>
    <row r="122" spans="4:7" x14ac:dyDescent="0.2">
      <c r="D122" s="18">
        <f t="shared" si="4"/>
        <v>0</v>
      </c>
      <c r="E122" s="18">
        <f t="shared" si="5"/>
        <v>0</v>
      </c>
      <c r="F122" s="19">
        <f t="shared" si="6"/>
        <v>0</v>
      </c>
      <c r="G122" s="19">
        <f t="shared" si="7"/>
        <v>71.539999999999992</v>
      </c>
    </row>
    <row r="123" spans="4:7" x14ac:dyDescent="0.2">
      <c r="D123" s="18">
        <f t="shared" si="4"/>
        <v>0</v>
      </c>
      <c r="E123" s="18">
        <f t="shared" si="5"/>
        <v>0</v>
      </c>
      <c r="F123" s="19">
        <f t="shared" si="6"/>
        <v>0</v>
      </c>
      <c r="G123" s="19">
        <f t="shared" si="7"/>
        <v>71.539999999999992</v>
      </c>
    </row>
    <row r="124" spans="4:7" x14ac:dyDescent="0.2">
      <c r="D124" s="18">
        <f t="shared" si="4"/>
        <v>0</v>
      </c>
      <c r="E124" s="18">
        <f t="shared" si="5"/>
        <v>0</v>
      </c>
      <c r="F124" s="19">
        <f t="shared" si="6"/>
        <v>0</v>
      </c>
      <c r="G124" s="19">
        <f t="shared" si="7"/>
        <v>71.539999999999992</v>
      </c>
    </row>
    <row r="125" spans="4:7" x14ac:dyDescent="0.2">
      <c r="D125" s="18">
        <f t="shared" si="4"/>
        <v>0</v>
      </c>
      <c r="E125" s="18">
        <f t="shared" si="5"/>
        <v>0</v>
      </c>
      <c r="F125" s="19">
        <f t="shared" si="6"/>
        <v>0</v>
      </c>
      <c r="G125" s="19">
        <f t="shared" si="7"/>
        <v>71.539999999999992</v>
      </c>
    </row>
    <row r="126" spans="4:7" x14ac:dyDescent="0.2">
      <c r="D126" s="18">
        <f t="shared" si="4"/>
        <v>0</v>
      </c>
      <c r="E126" s="18">
        <f t="shared" si="5"/>
        <v>0</v>
      </c>
      <c r="F126" s="19">
        <f t="shared" si="6"/>
        <v>0</v>
      </c>
      <c r="G126" s="19">
        <f t="shared" si="7"/>
        <v>71.539999999999992</v>
      </c>
    </row>
    <row r="127" spans="4:7" x14ac:dyDescent="0.2">
      <c r="D127" s="18">
        <f t="shared" si="4"/>
        <v>0</v>
      </c>
      <c r="E127" s="18">
        <f t="shared" si="5"/>
        <v>0</v>
      </c>
      <c r="F127" s="19">
        <f t="shared" si="6"/>
        <v>0</v>
      </c>
      <c r="G127" s="19">
        <f t="shared" si="7"/>
        <v>71.539999999999992</v>
      </c>
    </row>
    <row r="128" spans="4:7" x14ac:dyDescent="0.2">
      <c r="D128" s="18">
        <f t="shared" si="4"/>
        <v>0</v>
      </c>
      <c r="E128" s="18">
        <f t="shared" si="5"/>
        <v>0</v>
      </c>
      <c r="F128" s="19">
        <f t="shared" si="6"/>
        <v>0</v>
      </c>
      <c r="G128" s="19">
        <f t="shared" si="7"/>
        <v>71.539999999999992</v>
      </c>
    </row>
    <row r="129" spans="4:7" x14ac:dyDescent="0.2">
      <c r="D129" s="18">
        <f t="shared" si="4"/>
        <v>0</v>
      </c>
      <c r="E129" s="18">
        <f t="shared" si="5"/>
        <v>0</v>
      </c>
      <c r="F129" s="19">
        <f t="shared" si="6"/>
        <v>0</v>
      </c>
      <c r="G129" s="19">
        <f t="shared" si="7"/>
        <v>71.539999999999992</v>
      </c>
    </row>
    <row r="130" spans="4:7" x14ac:dyDescent="0.2">
      <c r="D130" s="18">
        <f t="shared" ref="D130:D193" si="8">IF(B130&gt;0,VLOOKUP(B130,MATRIZ1,2,FALSE),0)</f>
        <v>0</v>
      </c>
      <c r="E130" s="18">
        <f t="shared" si="5"/>
        <v>0</v>
      </c>
      <c r="F130" s="19">
        <f t="shared" si="6"/>
        <v>0</v>
      </c>
      <c r="G130" s="19">
        <f t="shared" si="7"/>
        <v>71.539999999999992</v>
      </c>
    </row>
    <row r="131" spans="4:7" x14ac:dyDescent="0.2">
      <c r="D131" s="18">
        <f t="shared" si="8"/>
        <v>0</v>
      </c>
      <c r="E131" s="18">
        <f t="shared" ref="E131:E194" si="9">_xlfn.IFS(B131="FRETE",D131,B131="EMPRESTIMO",D131,B131&lt;&gt;"FRETE",0,B131&lt;&gt;"EMPRESTIMO",0)</f>
        <v>0</v>
      </c>
      <c r="F131" s="19">
        <f t="shared" ref="F131:F194" si="10">_xlfn.IFS(B131&lt;&gt;"FRETE",(D131*C131),B131="FRETE",0,B131&lt;&gt;"EMPRESTIMO",(C131*D131),B131="EMPRESTIMO",0)</f>
        <v>0</v>
      </c>
      <c r="G131" s="19">
        <f t="shared" si="7"/>
        <v>71.539999999999992</v>
      </c>
    </row>
    <row r="132" spans="4:7" x14ac:dyDescent="0.2">
      <c r="D132" s="18">
        <f t="shared" si="8"/>
        <v>0</v>
      </c>
      <c r="E132" s="18">
        <f t="shared" si="9"/>
        <v>0</v>
      </c>
      <c r="F132" s="19">
        <f t="shared" si="10"/>
        <v>0</v>
      </c>
      <c r="G132" s="19">
        <f t="shared" ref="G132:G195" si="11">+G131+F132-E132</f>
        <v>71.539999999999992</v>
      </c>
    </row>
    <row r="133" spans="4:7" x14ac:dyDescent="0.2">
      <c r="D133" s="18">
        <f t="shared" si="8"/>
        <v>0</v>
      </c>
      <c r="E133" s="18">
        <f t="shared" si="9"/>
        <v>0</v>
      </c>
      <c r="F133" s="19">
        <f t="shared" si="10"/>
        <v>0</v>
      </c>
      <c r="G133" s="19">
        <f t="shared" si="11"/>
        <v>71.539999999999992</v>
      </c>
    </row>
    <row r="134" spans="4:7" x14ac:dyDescent="0.2">
      <c r="D134" s="18">
        <f t="shared" si="8"/>
        <v>0</v>
      </c>
      <c r="E134" s="18">
        <f t="shared" si="9"/>
        <v>0</v>
      </c>
      <c r="F134" s="19">
        <f t="shared" si="10"/>
        <v>0</v>
      </c>
      <c r="G134" s="19">
        <f t="shared" si="11"/>
        <v>71.539999999999992</v>
      </c>
    </row>
    <row r="135" spans="4:7" x14ac:dyDescent="0.2">
      <c r="D135" s="18">
        <f t="shared" si="8"/>
        <v>0</v>
      </c>
      <c r="E135" s="18">
        <f t="shared" si="9"/>
        <v>0</v>
      </c>
      <c r="F135" s="19">
        <f t="shared" si="10"/>
        <v>0</v>
      </c>
      <c r="G135" s="19">
        <f t="shared" si="11"/>
        <v>71.539999999999992</v>
      </c>
    </row>
    <row r="136" spans="4:7" x14ac:dyDescent="0.2">
      <c r="D136" s="18">
        <f t="shared" si="8"/>
        <v>0</v>
      </c>
      <c r="E136" s="18">
        <f t="shared" si="9"/>
        <v>0</v>
      </c>
      <c r="F136" s="19">
        <f t="shared" si="10"/>
        <v>0</v>
      </c>
      <c r="G136" s="19">
        <f t="shared" si="11"/>
        <v>71.539999999999992</v>
      </c>
    </row>
    <row r="137" spans="4:7" x14ac:dyDescent="0.2">
      <c r="D137" s="18">
        <f t="shared" si="8"/>
        <v>0</v>
      </c>
      <c r="E137" s="18">
        <f t="shared" si="9"/>
        <v>0</v>
      </c>
      <c r="F137" s="19">
        <f t="shared" si="10"/>
        <v>0</v>
      </c>
      <c r="G137" s="19">
        <f t="shared" si="11"/>
        <v>71.539999999999992</v>
      </c>
    </row>
    <row r="138" spans="4:7" x14ac:dyDescent="0.2">
      <c r="D138" s="18">
        <f t="shared" si="8"/>
        <v>0</v>
      </c>
      <c r="E138" s="18">
        <f t="shared" si="9"/>
        <v>0</v>
      </c>
      <c r="F138" s="19">
        <f t="shared" si="10"/>
        <v>0</v>
      </c>
      <c r="G138" s="19">
        <f t="shared" si="11"/>
        <v>71.539999999999992</v>
      </c>
    </row>
    <row r="139" spans="4:7" x14ac:dyDescent="0.2">
      <c r="D139" s="18">
        <f t="shared" si="8"/>
        <v>0</v>
      </c>
      <c r="E139" s="18">
        <f t="shared" si="9"/>
        <v>0</v>
      </c>
      <c r="F139" s="19">
        <f t="shared" si="10"/>
        <v>0</v>
      </c>
      <c r="G139" s="19">
        <f t="shared" si="11"/>
        <v>71.539999999999992</v>
      </c>
    </row>
    <row r="140" spans="4:7" x14ac:dyDescent="0.2">
      <c r="D140" s="18">
        <f t="shared" si="8"/>
        <v>0</v>
      </c>
      <c r="E140" s="18">
        <f t="shared" si="9"/>
        <v>0</v>
      </c>
      <c r="F140" s="19">
        <f t="shared" si="10"/>
        <v>0</v>
      </c>
      <c r="G140" s="19">
        <f t="shared" si="11"/>
        <v>71.539999999999992</v>
      </c>
    </row>
    <row r="141" spans="4:7" x14ac:dyDescent="0.2">
      <c r="D141" s="18">
        <f t="shared" si="8"/>
        <v>0</v>
      </c>
      <c r="E141" s="18">
        <f t="shared" si="9"/>
        <v>0</v>
      </c>
      <c r="F141" s="19">
        <f t="shared" si="10"/>
        <v>0</v>
      </c>
      <c r="G141" s="19">
        <f t="shared" si="11"/>
        <v>71.539999999999992</v>
      </c>
    </row>
    <row r="142" spans="4:7" x14ac:dyDescent="0.2">
      <c r="D142" s="18">
        <f t="shared" si="8"/>
        <v>0</v>
      </c>
      <c r="E142" s="18">
        <f t="shared" si="9"/>
        <v>0</v>
      </c>
      <c r="F142" s="19">
        <f t="shared" si="10"/>
        <v>0</v>
      </c>
      <c r="G142" s="19">
        <f t="shared" si="11"/>
        <v>71.539999999999992</v>
      </c>
    </row>
    <row r="143" spans="4:7" x14ac:dyDescent="0.2">
      <c r="D143" s="18">
        <f t="shared" si="8"/>
        <v>0</v>
      </c>
      <c r="E143" s="18">
        <f t="shared" si="9"/>
        <v>0</v>
      </c>
      <c r="F143" s="19">
        <f t="shared" si="10"/>
        <v>0</v>
      </c>
      <c r="G143" s="19">
        <f t="shared" si="11"/>
        <v>71.539999999999992</v>
      </c>
    </row>
    <row r="144" spans="4:7" x14ac:dyDescent="0.2">
      <c r="D144" s="18">
        <f t="shared" si="8"/>
        <v>0</v>
      </c>
      <c r="E144" s="18">
        <f t="shared" si="9"/>
        <v>0</v>
      </c>
      <c r="F144" s="19">
        <f t="shared" si="10"/>
        <v>0</v>
      </c>
      <c r="G144" s="19">
        <f t="shared" si="11"/>
        <v>71.539999999999992</v>
      </c>
    </row>
    <row r="145" spans="4:7" x14ac:dyDescent="0.2">
      <c r="D145" s="18">
        <f t="shared" si="8"/>
        <v>0</v>
      </c>
      <c r="E145" s="18">
        <f t="shared" si="9"/>
        <v>0</v>
      </c>
      <c r="F145" s="19">
        <f t="shared" si="10"/>
        <v>0</v>
      </c>
      <c r="G145" s="19">
        <f t="shared" si="11"/>
        <v>71.539999999999992</v>
      </c>
    </row>
    <row r="146" spans="4:7" x14ac:dyDescent="0.2">
      <c r="D146" s="18">
        <f t="shared" si="8"/>
        <v>0</v>
      </c>
      <c r="E146" s="18">
        <f t="shared" si="9"/>
        <v>0</v>
      </c>
      <c r="F146" s="19">
        <f t="shared" si="10"/>
        <v>0</v>
      </c>
      <c r="G146" s="19">
        <f t="shared" si="11"/>
        <v>71.539999999999992</v>
      </c>
    </row>
    <row r="147" spans="4:7" x14ac:dyDescent="0.2">
      <c r="D147" s="18">
        <f t="shared" si="8"/>
        <v>0</v>
      </c>
      <c r="E147" s="18">
        <f t="shared" si="9"/>
        <v>0</v>
      </c>
      <c r="F147" s="19">
        <f t="shared" si="10"/>
        <v>0</v>
      </c>
      <c r="G147" s="19">
        <f t="shared" si="11"/>
        <v>71.539999999999992</v>
      </c>
    </row>
    <row r="148" spans="4:7" x14ac:dyDescent="0.2">
      <c r="D148" s="18">
        <f t="shared" si="8"/>
        <v>0</v>
      </c>
      <c r="E148" s="18">
        <f t="shared" si="9"/>
        <v>0</v>
      </c>
      <c r="F148" s="19">
        <f t="shared" si="10"/>
        <v>0</v>
      </c>
      <c r="G148" s="19">
        <f t="shared" si="11"/>
        <v>71.539999999999992</v>
      </c>
    </row>
    <row r="149" spans="4:7" x14ac:dyDescent="0.2">
      <c r="D149" s="18">
        <f t="shared" si="8"/>
        <v>0</v>
      </c>
      <c r="E149" s="18">
        <f t="shared" si="9"/>
        <v>0</v>
      </c>
      <c r="F149" s="19">
        <f t="shared" si="10"/>
        <v>0</v>
      </c>
      <c r="G149" s="19">
        <f t="shared" si="11"/>
        <v>71.539999999999992</v>
      </c>
    </row>
    <row r="150" spans="4:7" x14ac:dyDescent="0.2">
      <c r="D150" s="18">
        <f t="shared" si="8"/>
        <v>0</v>
      </c>
      <c r="E150" s="18">
        <f t="shared" si="9"/>
        <v>0</v>
      </c>
      <c r="F150" s="19">
        <f t="shared" si="10"/>
        <v>0</v>
      </c>
      <c r="G150" s="19">
        <f t="shared" si="11"/>
        <v>71.539999999999992</v>
      </c>
    </row>
    <row r="151" spans="4:7" x14ac:dyDescent="0.2">
      <c r="D151" s="18">
        <f t="shared" si="8"/>
        <v>0</v>
      </c>
      <c r="E151" s="18">
        <f t="shared" si="9"/>
        <v>0</v>
      </c>
      <c r="F151" s="19">
        <f t="shared" si="10"/>
        <v>0</v>
      </c>
      <c r="G151" s="19">
        <f t="shared" si="11"/>
        <v>71.539999999999992</v>
      </c>
    </row>
    <row r="152" spans="4:7" x14ac:dyDescent="0.2">
      <c r="D152" s="18">
        <f t="shared" si="8"/>
        <v>0</v>
      </c>
      <c r="E152" s="18">
        <f t="shared" si="9"/>
        <v>0</v>
      </c>
      <c r="F152" s="19">
        <f t="shared" si="10"/>
        <v>0</v>
      </c>
      <c r="G152" s="19">
        <f t="shared" si="11"/>
        <v>71.539999999999992</v>
      </c>
    </row>
    <row r="153" spans="4:7" x14ac:dyDescent="0.2">
      <c r="D153" s="18">
        <f t="shared" si="8"/>
        <v>0</v>
      </c>
      <c r="E153" s="18">
        <f t="shared" si="9"/>
        <v>0</v>
      </c>
      <c r="F153" s="19">
        <f t="shared" si="10"/>
        <v>0</v>
      </c>
      <c r="G153" s="19">
        <f t="shared" si="11"/>
        <v>71.539999999999992</v>
      </c>
    </row>
    <row r="154" spans="4:7" x14ac:dyDescent="0.2">
      <c r="D154" s="18">
        <f t="shared" si="8"/>
        <v>0</v>
      </c>
      <c r="E154" s="18">
        <f t="shared" si="9"/>
        <v>0</v>
      </c>
      <c r="F154" s="19">
        <f t="shared" si="10"/>
        <v>0</v>
      </c>
      <c r="G154" s="19">
        <f t="shared" si="11"/>
        <v>71.539999999999992</v>
      </c>
    </row>
    <row r="155" spans="4:7" x14ac:dyDescent="0.2">
      <c r="D155" s="18">
        <f t="shared" si="8"/>
        <v>0</v>
      </c>
      <c r="E155" s="18">
        <f t="shared" si="9"/>
        <v>0</v>
      </c>
      <c r="F155" s="19">
        <f t="shared" si="10"/>
        <v>0</v>
      </c>
      <c r="G155" s="19">
        <f t="shared" si="11"/>
        <v>71.539999999999992</v>
      </c>
    </row>
    <row r="156" spans="4:7" x14ac:dyDescent="0.2">
      <c r="D156" s="18">
        <f t="shared" si="8"/>
        <v>0</v>
      </c>
      <c r="E156" s="18">
        <f t="shared" si="9"/>
        <v>0</v>
      </c>
      <c r="F156" s="19">
        <f t="shared" si="10"/>
        <v>0</v>
      </c>
      <c r="G156" s="19">
        <f t="shared" si="11"/>
        <v>71.539999999999992</v>
      </c>
    </row>
    <row r="157" spans="4:7" x14ac:dyDescent="0.2">
      <c r="D157" s="18">
        <f t="shared" si="8"/>
        <v>0</v>
      </c>
      <c r="E157" s="18">
        <f t="shared" si="9"/>
        <v>0</v>
      </c>
      <c r="F157" s="19">
        <f t="shared" si="10"/>
        <v>0</v>
      </c>
      <c r="G157" s="19">
        <f t="shared" si="11"/>
        <v>71.539999999999992</v>
      </c>
    </row>
    <row r="158" spans="4:7" x14ac:dyDescent="0.2">
      <c r="D158" s="18">
        <f t="shared" si="8"/>
        <v>0</v>
      </c>
      <c r="E158" s="18">
        <f t="shared" si="9"/>
        <v>0</v>
      </c>
      <c r="F158" s="19">
        <f t="shared" si="10"/>
        <v>0</v>
      </c>
      <c r="G158" s="19">
        <f t="shared" si="11"/>
        <v>71.539999999999992</v>
      </c>
    </row>
    <row r="159" spans="4:7" x14ac:dyDescent="0.2">
      <c r="D159" s="18">
        <f t="shared" si="8"/>
        <v>0</v>
      </c>
      <c r="E159" s="18">
        <f t="shared" si="9"/>
        <v>0</v>
      </c>
      <c r="F159" s="19">
        <f t="shared" si="10"/>
        <v>0</v>
      </c>
      <c r="G159" s="19">
        <f t="shared" si="11"/>
        <v>71.539999999999992</v>
      </c>
    </row>
    <row r="160" spans="4:7" x14ac:dyDescent="0.2">
      <c r="D160" s="18">
        <f t="shared" si="8"/>
        <v>0</v>
      </c>
      <c r="E160" s="18">
        <f t="shared" si="9"/>
        <v>0</v>
      </c>
      <c r="F160" s="19">
        <f t="shared" si="10"/>
        <v>0</v>
      </c>
      <c r="G160" s="19">
        <f t="shared" si="11"/>
        <v>71.539999999999992</v>
      </c>
    </row>
    <row r="161" spans="4:7" x14ac:dyDescent="0.2">
      <c r="D161" s="18">
        <f t="shared" si="8"/>
        <v>0</v>
      </c>
      <c r="E161" s="18">
        <f t="shared" si="9"/>
        <v>0</v>
      </c>
      <c r="F161" s="19">
        <f t="shared" si="10"/>
        <v>0</v>
      </c>
      <c r="G161" s="19">
        <f t="shared" si="11"/>
        <v>71.539999999999992</v>
      </c>
    </row>
    <row r="162" spans="4:7" x14ac:dyDescent="0.2">
      <c r="D162" s="18">
        <f t="shared" si="8"/>
        <v>0</v>
      </c>
      <c r="E162" s="18">
        <f t="shared" si="9"/>
        <v>0</v>
      </c>
      <c r="F162" s="19">
        <f t="shared" si="10"/>
        <v>0</v>
      </c>
      <c r="G162" s="19">
        <f t="shared" si="11"/>
        <v>71.539999999999992</v>
      </c>
    </row>
    <row r="163" spans="4:7" x14ac:dyDescent="0.2">
      <c r="D163" s="18">
        <f t="shared" si="8"/>
        <v>0</v>
      </c>
      <c r="E163" s="18">
        <f t="shared" si="9"/>
        <v>0</v>
      </c>
      <c r="F163" s="19">
        <f t="shared" si="10"/>
        <v>0</v>
      </c>
      <c r="G163" s="19">
        <f t="shared" si="11"/>
        <v>71.539999999999992</v>
      </c>
    </row>
    <row r="164" spans="4:7" x14ac:dyDescent="0.2">
      <c r="D164" s="18">
        <f t="shared" si="8"/>
        <v>0</v>
      </c>
      <c r="E164" s="18">
        <f t="shared" si="9"/>
        <v>0</v>
      </c>
      <c r="F164" s="19">
        <f t="shared" si="10"/>
        <v>0</v>
      </c>
      <c r="G164" s="19">
        <f t="shared" si="11"/>
        <v>71.539999999999992</v>
      </c>
    </row>
    <row r="165" spans="4:7" x14ac:dyDescent="0.2">
      <c r="D165" s="18">
        <f t="shared" si="8"/>
        <v>0</v>
      </c>
      <c r="E165" s="18">
        <f t="shared" si="9"/>
        <v>0</v>
      </c>
      <c r="F165" s="19">
        <f t="shared" si="10"/>
        <v>0</v>
      </c>
      <c r="G165" s="19">
        <f t="shared" si="11"/>
        <v>71.539999999999992</v>
      </c>
    </row>
    <row r="166" spans="4:7" x14ac:dyDescent="0.2">
      <c r="D166" s="18">
        <f t="shared" si="8"/>
        <v>0</v>
      </c>
      <c r="E166" s="18">
        <f t="shared" si="9"/>
        <v>0</v>
      </c>
      <c r="F166" s="19">
        <f t="shared" si="10"/>
        <v>0</v>
      </c>
      <c r="G166" s="19">
        <f t="shared" si="11"/>
        <v>71.539999999999992</v>
      </c>
    </row>
    <row r="167" spans="4:7" x14ac:dyDescent="0.2">
      <c r="D167" s="18">
        <f t="shared" si="8"/>
        <v>0</v>
      </c>
      <c r="E167" s="18">
        <f t="shared" si="9"/>
        <v>0</v>
      </c>
      <c r="F167" s="19">
        <f t="shared" si="10"/>
        <v>0</v>
      </c>
      <c r="G167" s="19">
        <f t="shared" si="11"/>
        <v>71.539999999999992</v>
      </c>
    </row>
    <row r="168" spans="4:7" x14ac:dyDescent="0.2">
      <c r="D168" s="18">
        <f t="shared" si="8"/>
        <v>0</v>
      </c>
      <c r="E168" s="18">
        <f t="shared" si="9"/>
        <v>0</v>
      </c>
      <c r="F168" s="19">
        <f t="shared" si="10"/>
        <v>0</v>
      </c>
      <c r="G168" s="19">
        <f t="shared" si="11"/>
        <v>71.539999999999992</v>
      </c>
    </row>
    <row r="169" spans="4:7" x14ac:dyDescent="0.2">
      <c r="D169" s="18">
        <f t="shared" si="8"/>
        <v>0</v>
      </c>
      <c r="E169" s="18">
        <f t="shared" si="9"/>
        <v>0</v>
      </c>
      <c r="F169" s="19">
        <f t="shared" si="10"/>
        <v>0</v>
      </c>
      <c r="G169" s="19">
        <f t="shared" si="11"/>
        <v>71.539999999999992</v>
      </c>
    </row>
    <row r="170" spans="4:7" x14ac:dyDescent="0.2">
      <c r="D170" s="18">
        <f t="shared" si="8"/>
        <v>0</v>
      </c>
      <c r="E170" s="18">
        <f t="shared" si="9"/>
        <v>0</v>
      </c>
      <c r="F170" s="19">
        <f t="shared" si="10"/>
        <v>0</v>
      </c>
      <c r="G170" s="19">
        <f t="shared" si="11"/>
        <v>71.539999999999992</v>
      </c>
    </row>
    <row r="171" spans="4:7" x14ac:dyDescent="0.2">
      <c r="D171" s="18">
        <f t="shared" si="8"/>
        <v>0</v>
      </c>
      <c r="E171" s="18">
        <f t="shared" si="9"/>
        <v>0</v>
      </c>
      <c r="F171" s="19">
        <f t="shared" si="10"/>
        <v>0</v>
      </c>
      <c r="G171" s="19">
        <f t="shared" si="11"/>
        <v>71.539999999999992</v>
      </c>
    </row>
    <row r="172" spans="4:7" x14ac:dyDescent="0.2">
      <c r="D172" s="18">
        <f t="shared" si="8"/>
        <v>0</v>
      </c>
      <c r="E172" s="18">
        <f t="shared" si="9"/>
        <v>0</v>
      </c>
      <c r="F172" s="19">
        <f t="shared" si="10"/>
        <v>0</v>
      </c>
      <c r="G172" s="19">
        <f t="shared" si="11"/>
        <v>71.539999999999992</v>
      </c>
    </row>
    <row r="173" spans="4:7" x14ac:dyDescent="0.2">
      <c r="D173" s="18">
        <f t="shared" si="8"/>
        <v>0</v>
      </c>
      <c r="E173" s="18">
        <f t="shared" si="9"/>
        <v>0</v>
      </c>
      <c r="F173" s="19">
        <f t="shared" si="10"/>
        <v>0</v>
      </c>
      <c r="G173" s="19">
        <f t="shared" si="11"/>
        <v>71.539999999999992</v>
      </c>
    </row>
    <row r="174" spans="4:7" x14ac:dyDescent="0.2">
      <c r="D174" s="18">
        <f t="shared" si="8"/>
        <v>0</v>
      </c>
      <c r="E174" s="18">
        <f t="shared" si="9"/>
        <v>0</v>
      </c>
      <c r="F174" s="19">
        <f t="shared" si="10"/>
        <v>0</v>
      </c>
      <c r="G174" s="19">
        <f t="shared" si="11"/>
        <v>71.539999999999992</v>
      </c>
    </row>
    <row r="175" spans="4:7" x14ac:dyDescent="0.2">
      <c r="D175" s="18">
        <f t="shared" si="8"/>
        <v>0</v>
      </c>
      <c r="E175" s="18">
        <f t="shared" si="9"/>
        <v>0</v>
      </c>
      <c r="F175" s="19">
        <f t="shared" si="10"/>
        <v>0</v>
      </c>
      <c r="G175" s="19">
        <f t="shared" si="11"/>
        <v>71.539999999999992</v>
      </c>
    </row>
    <row r="176" spans="4:7" x14ac:dyDescent="0.2">
      <c r="D176" s="18">
        <f t="shared" si="8"/>
        <v>0</v>
      </c>
      <c r="E176" s="18">
        <f t="shared" si="9"/>
        <v>0</v>
      </c>
      <c r="F176" s="19">
        <f t="shared" si="10"/>
        <v>0</v>
      </c>
      <c r="G176" s="19">
        <f t="shared" si="11"/>
        <v>71.539999999999992</v>
      </c>
    </row>
    <row r="177" spans="4:7" x14ac:dyDescent="0.2">
      <c r="D177" s="18">
        <f t="shared" si="8"/>
        <v>0</v>
      </c>
      <c r="E177" s="18">
        <f t="shared" si="9"/>
        <v>0</v>
      </c>
      <c r="F177" s="19">
        <f t="shared" si="10"/>
        <v>0</v>
      </c>
      <c r="G177" s="19">
        <f t="shared" si="11"/>
        <v>71.539999999999992</v>
      </c>
    </row>
    <row r="178" spans="4:7" x14ac:dyDescent="0.2">
      <c r="D178" s="18">
        <f t="shared" si="8"/>
        <v>0</v>
      </c>
      <c r="E178" s="18">
        <f t="shared" si="9"/>
        <v>0</v>
      </c>
      <c r="F178" s="19">
        <f t="shared" si="10"/>
        <v>0</v>
      </c>
      <c r="G178" s="19">
        <f t="shared" si="11"/>
        <v>71.539999999999992</v>
      </c>
    </row>
    <row r="179" spans="4:7" x14ac:dyDescent="0.2">
      <c r="D179" s="18">
        <f t="shared" si="8"/>
        <v>0</v>
      </c>
      <c r="E179" s="18">
        <f t="shared" si="9"/>
        <v>0</v>
      </c>
      <c r="F179" s="19">
        <f t="shared" si="10"/>
        <v>0</v>
      </c>
      <c r="G179" s="19">
        <f t="shared" si="11"/>
        <v>71.539999999999992</v>
      </c>
    </row>
    <row r="180" spans="4:7" x14ac:dyDescent="0.2">
      <c r="D180" s="18">
        <f t="shared" si="8"/>
        <v>0</v>
      </c>
      <c r="E180" s="18">
        <f t="shared" si="9"/>
        <v>0</v>
      </c>
      <c r="F180" s="19">
        <f t="shared" si="10"/>
        <v>0</v>
      </c>
      <c r="G180" s="19">
        <f t="shared" si="11"/>
        <v>71.539999999999992</v>
      </c>
    </row>
    <row r="181" spans="4:7" x14ac:dyDescent="0.2">
      <c r="D181" s="18">
        <f t="shared" si="8"/>
        <v>0</v>
      </c>
      <c r="E181" s="18">
        <f t="shared" si="9"/>
        <v>0</v>
      </c>
      <c r="F181" s="19">
        <f t="shared" si="10"/>
        <v>0</v>
      </c>
      <c r="G181" s="19">
        <f t="shared" si="11"/>
        <v>71.539999999999992</v>
      </c>
    </row>
    <row r="182" spans="4:7" x14ac:dyDescent="0.2">
      <c r="D182" s="18">
        <f t="shared" si="8"/>
        <v>0</v>
      </c>
      <c r="E182" s="18">
        <f t="shared" si="9"/>
        <v>0</v>
      </c>
      <c r="F182" s="19">
        <f t="shared" si="10"/>
        <v>0</v>
      </c>
      <c r="G182" s="19">
        <f t="shared" si="11"/>
        <v>71.539999999999992</v>
      </c>
    </row>
    <row r="183" spans="4:7" x14ac:dyDescent="0.2">
      <c r="D183" s="18">
        <f t="shared" si="8"/>
        <v>0</v>
      </c>
      <c r="E183" s="18">
        <f t="shared" si="9"/>
        <v>0</v>
      </c>
      <c r="F183" s="19">
        <f t="shared" si="10"/>
        <v>0</v>
      </c>
      <c r="G183" s="19">
        <f t="shared" si="11"/>
        <v>71.539999999999992</v>
      </c>
    </row>
    <row r="184" spans="4:7" x14ac:dyDescent="0.2">
      <c r="D184" s="18">
        <f t="shared" si="8"/>
        <v>0</v>
      </c>
      <c r="E184" s="18">
        <f t="shared" si="9"/>
        <v>0</v>
      </c>
      <c r="F184" s="19">
        <f t="shared" si="10"/>
        <v>0</v>
      </c>
      <c r="G184" s="19">
        <f t="shared" si="11"/>
        <v>71.539999999999992</v>
      </c>
    </row>
    <row r="185" spans="4:7" x14ac:dyDescent="0.2">
      <c r="D185" s="18">
        <f t="shared" si="8"/>
        <v>0</v>
      </c>
      <c r="E185" s="18">
        <f t="shared" si="9"/>
        <v>0</v>
      </c>
      <c r="F185" s="19">
        <f t="shared" si="10"/>
        <v>0</v>
      </c>
      <c r="G185" s="19">
        <f t="shared" si="11"/>
        <v>71.539999999999992</v>
      </c>
    </row>
    <row r="186" spans="4:7" x14ac:dyDescent="0.2">
      <c r="D186" s="18">
        <f t="shared" si="8"/>
        <v>0</v>
      </c>
      <c r="E186" s="18">
        <f t="shared" si="9"/>
        <v>0</v>
      </c>
      <c r="F186" s="19">
        <f t="shared" si="10"/>
        <v>0</v>
      </c>
      <c r="G186" s="19">
        <f t="shared" si="11"/>
        <v>71.539999999999992</v>
      </c>
    </row>
    <row r="187" spans="4:7" x14ac:dyDescent="0.2">
      <c r="D187" s="18">
        <f t="shared" si="8"/>
        <v>0</v>
      </c>
      <c r="E187" s="18">
        <f t="shared" si="9"/>
        <v>0</v>
      </c>
      <c r="F187" s="19">
        <f t="shared" si="10"/>
        <v>0</v>
      </c>
      <c r="G187" s="19">
        <f t="shared" si="11"/>
        <v>71.539999999999992</v>
      </c>
    </row>
    <row r="188" spans="4:7" x14ac:dyDescent="0.2">
      <c r="D188" s="18">
        <f t="shared" si="8"/>
        <v>0</v>
      </c>
      <c r="E188" s="18">
        <f t="shared" si="9"/>
        <v>0</v>
      </c>
      <c r="F188" s="19">
        <f t="shared" si="10"/>
        <v>0</v>
      </c>
      <c r="G188" s="19">
        <f t="shared" si="11"/>
        <v>71.539999999999992</v>
      </c>
    </row>
    <row r="189" spans="4:7" x14ac:dyDescent="0.2">
      <c r="D189" s="18">
        <f t="shared" si="8"/>
        <v>0</v>
      </c>
      <c r="E189" s="18">
        <f t="shared" si="9"/>
        <v>0</v>
      </c>
      <c r="F189" s="19">
        <f t="shared" si="10"/>
        <v>0</v>
      </c>
      <c r="G189" s="19">
        <f t="shared" si="11"/>
        <v>71.539999999999992</v>
      </c>
    </row>
    <row r="190" spans="4:7" x14ac:dyDescent="0.2">
      <c r="D190" s="18">
        <f t="shared" si="8"/>
        <v>0</v>
      </c>
      <c r="E190" s="18">
        <f t="shared" si="9"/>
        <v>0</v>
      </c>
      <c r="F190" s="19">
        <f t="shared" si="10"/>
        <v>0</v>
      </c>
      <c r="G190" s="19">
        <f t="shared" si="11"/>
        <v>71.539999999999992</v>
      </c>
    </row>
    <row r="191" spans="4:7" x14ac:dyDescent="0.2">
      <c r="D191" s="18">
        <f t="shared" si="8"/>
        <v>0</v>
      </c>
      <c r="E191" s="18">
        <f t="shared" si="9"/>
        <v>0</v>
      </c>
      <c r="F191" s="19">
        <f t="shared" si="10"/>
        <v>0</v>
      </c>
      <c r="G191" s="19">
        <f t="shared" si="11"/>
        <v>71.539999999999992</v>
      </c>
    </row>
    <row r="192" spans="4:7" x14ac:dyDescent="0.2">
      <c r="D192" s="18">
        <f t="shared" si="8"/>
        <v>0</v>
      </c>
      <c r="E192" s="18">
        <f t="shared" si="9"/>
        <v>0</v>
      </c>
      <c r="F192" s="19">
        <f t="shared" si="10"/>
        <v>0</v>
      </c>
      <c r="G192" s="19">
        <f t="shared" si="11"/>
        <v>71.539999999999992</v>
      </c>
    </row>
    <row r="193" spans="4:7" x14ac:dyDescent="0.2">
      <c r="D193" s="18">
        <f t="shared" si="8"/>
        <v>0</v>
      </c>
      <c r="E193" s="18">
        <f t="shared" si="9"/>
        <v>0</v>
      </c>
      <c r="F193" s="19">
        <f t="shared" si="10"/>
        <v>0</v>
      </c>
      <c r="G193" s="19">
        <f t="shared" si="11"/>
        <v>71.539999999999992</v>
      </c>
    </row>
    <row r="194" spans="4:7" x14ac:dyDescent="0.2">
      <c r="D194" s="18">
        <f t="shared" ref="D194:D257" si="12">IF(B194&gt;0,VLOOKUP(B194,MATRIZ1,2,FALSE),0)</f>
        <v>0</v>
      </c>
      <c r="E194" s="18">
        <f t="shared" si="9"/>
        <v>0</v>
      </c>
      <c r="F194" s="19">
        <f t="shared" si="10"/>
        <v>0</v>
      </c>
      <c r="G194" s="19">
        <f t="shared" si="11"/>
        <v>71.539999999999992</v>
      </c>
    </row>
    <row r="195" spans="4:7" x14ac:dyDescent="0.2">
      <c r="D195" s="18">
        <f t="shared" si="12"/>
        <v>0</v>
      </c>
      <c r="E195" s="18">
        <f t="shared" ref="E195:E258" si="13">_xlfn.IFS(B195="FRETE",D195,B195="EMPRESTIMO",D195,B195&lt;&gt;"FRETE",0,B195&lt;&gt;"EMPRESTIMO",0)</f>
        <v>0</v>
      </c>
      <c r="F195" s="19">
        <f t="shared" ref="F195:F258" si="14">_xlfn.IFS(B195&lt;&gt;"FRETE",(D195*C195),B195="FRETE",0,B195&lt;&gt;"EMPRESTIMO",(C195*D195),B195="EMPRESTIMO",0)</f>
        <v>0</v>
      </c>
      <c r="G195" s="19">
        <f t="shared" si="11"/>
        <v>71.539999999999992</v>
      </c>
    </row>
    <row r="196" spans="4:7" x14ac:dyDescent="0.2">
      <c r="D196" s="18">
        <f t="shared" si="12"/>
        <v>0</v>
      </c>
      <c r="E196" s="18">
        <f t="shared" si="13"/>
        <v>0</v>
      </c>
      <c r="F196" s="19">
        <f t="shared" si="14"/>
        <v>0</v>
      </c>
      <c r="G196" s="19">
        <f t="shared" ref="G196:G259" si="15">+G195+F196-E196</f>
        <v>71.539999999999992</v>
      </c>
    </row>
    <row r="197" spans="4:7" x14ac:dyDescent="0.2">
      <c r="D197" s="18">
        <f t="shared" si="12"/>
        <v>0</v>
      </c>
      <c r="E197" s="18">
        <f t="shared" si="13"/>
        <v>0</v>
      </c>
      <c r="F197" s="19">
        <f t="shared" si="14"/>
        <v>0</v>
      </c>
      <c r="G197" s="19">
        <f t="shared" si="15"/>
        <v>71.539999999999992</v>
      </c>
    </row>
    <row r="198" spans="4:7" x14ac:dyDescent="0.2">
      <c r="D198" s="18">
        <f t="shared" si="12"/>
        <v>0</v>
      </c>
      <c r="E198" s="18">
        <f t="shared" si="13"/>
        <v>0</v>
      </c>
      <c r="F198" s="19">
        <f t="shared" si="14"/>
        <v>0</v>
      </c>
      <c r="G198" s="19">
        <f t="shared" si="15"/>
        <v>71.539999999999992</v>
      </c>
    </row>
    <row r="199" spans="4:7" x14ac:dyDescent="0.2">
      <c r="D199" s="18">
        <f t="shared" si="12"/>
        <v>0</v>
      </c>
      <c r="E199" s="18">
        <f t="shared" si="13"/>
        <v>0</v>
      </c>
      <c r="F199" s="19">
        <f t="shared" si="14"/>
        <v>0</v>
      </c>
      <c r="G199" s="19">
        <f t="shared" si="15"/>
        <v>71.539999999999992</v>
      </c>
    </row>
    <row r="200" spans="4:7" x14ac:dyDescent="0.2">
      <c r="D200" s="18">
        <f t="shared" si="12"/>
        <v>0</v>
      </c>
      <c r="E200" s="18">
        <f t="shared" si="13"/>
        <v>0</v>
      </c>
      <c r="F200" s="19">
        <f t="shared" si="14"/>
        <v>0</v>
      </c>
      <c r="G200" s="19">
        <f t="shared" si="15"/>
        <v>71.539999999999992</v>
      </c>
    </row>
    <row r="201" spans="4:7" x14ac:dyDescent="0.2">
      <c r="D201" s="18">
        <f t="shared" si="12"/>
        <v>0</v>
      </c>
      <c r="E201" s="18">
        <f t="shared" si="13"/>
        <v>0</v>
      </c>
      <c r="F201" s="19">
        <f t="shared" si="14"/>
        <v>0</v>
      </c>
      <c r="G201" s="19">
        <f t="shared" si="15"/>
        <v>71.539999999999992</v>
      </c>
    </row>
    <row r="202" spans="4:7" x14ac:dyDescent="0.2">
      <c r="D202" s="18">
        <f t="shared" si="12"/>
        <v>0</v>
      </c>
      <c r="E202" s="18">
        <f t="shared" si="13"/>
        <v>0</v>
      </c>
      <c r="F202" s="19">
        <f t="shared" si="14"/>
        <v>0</v>
      </c>
      <c r="G202" s="19">
        <f t="shared" si="15"/>
        <v>71.539999999999992</v>
      </c>
    </row>
    <row r="203" spans="4:7" x14ac:dyDescent="0.2">
      <c r="D203" s="18">
        <f t="shared" si="12"/>
        <v>0</v>
      </c>
      <c r="E203" s="18">
        <f t="shared" si="13"/>
        <v>0</v>
      </c>
      <c r="F203" s="19">
        <f t="shared" si="14"/>
        <v>0</v>
      </c>
      <c r="G203" s="19">
        <f t="shared" si="15"/>
        <v>71.539999999999992</v>
      </c>
    </row>
    <row r="204" spans="4:7" x14ac:dyDescent="0.2">
      <c r="D204" s="18">
        <f t="shared" si="12"/>
        <v>0</v>
      </c>
      <c r="E204" s="18">
        <f t="shared" si="13"/>
        <v>0</v>
      </c>
      <c r="F204" s="19">
        <f t="shared" si="14"/>
        <v>0</v>
      </c>
      <c r="G204" s="19">
        <f t="shared" si="15"/>
        <v>71.539999999999992</v>
      </c>
    </row>
    <row r="205" spans="4:7" x14ac:dyDescent="0.2">
      <c r="D205" s="18">
        <f t="shared" si="12"/>
        <v>0</v>
      </c>
      <c r="E205" s="18">
        <f t="shared" si="13"/>
        <v>0</v>
      </c>
      <c r="F205" s="19">
        <f t="shared" si="14"/>
        <v>0</v>
      </c>
      <c r="G205" s="19">
        <f t="shared" si="15"/>
        <v>71.539999999999992</v>
      </c>
    </row>
    <row r="206" spans="4:7" x14ac:dyDescent="0.2">
      <c r="D206" s="18">
        <f t="shared" si="12"/>
        <v>0</v>
      </c>
      <c r="E206" s="18">
        <f t="shared" si="13"/>
        <v>0</v>
      </c>
      <c r="F206" s="19">
        <f t="shared" si="14"/>
        <v>0</v>
      </c>
      <c r="G206" s="19">
        <f t="shared" si="15"/>
        <v>71.539999999999992</v>
      </c>
    </row>
    <row r="207" spans="4:7" x14ac:dyDescent="0.2">
      <c r="D207" s="18">
        <f t="shared" si="12"/>
        <v>0</v>
      </c>
      <c r="E207" s="18">
        <f t="shared" si="13"/>
        <v>0</v>
      </c>
      <c r="F207" s="19">
        <f t="shared" si="14"/>
        <v>0</v>
      </c>
      <c r="G207" s="19">
        <f t="shared" si="15"/>
        <v>71.539999999999992</v>
      </c>
    </row>
    <row r="208" spans="4:7" x14ac:dyDescent="0.2">
      <c r="D208" s="18">
        <f t="shared" si="12"/>
        <v>0</v>
      </c>
      <c r="E208" s="18">
        <f t="shared" si="13"/>
        <v>0</v>
      </c>
      <c r="F208" s="19">
        <f t="shared" si="14"/>
        <v>0</v>
      </c>
      <c r="G208" s="19">
        <f t="shared" si="15"/>
        <v>71.539999999999992</v>
      </c>
    </row>
    <row r="209" spans="4:7" x14ac:dyDescent="0.2">
      <c r="D209" s="18">
        <f t="shared" si="12"/>
        <v>0</v>
      </c>
      <c r="E209" s="18">
        <f t="shared" si="13"/>
        <v>0</v>
      </c>
      <c r="F209" s="19">
        <f t="shared" si="14"/>
        <v>0</v>
      </c>
      <c r="G209" s="19">
        <f t="shared" si="15"/>
        <v>71.539999999999992</v>
      </c>
    </row>
    <row r="210" spans="4:7" x14ac:dyDescent="0.2">
      <c r="D210" s="18">
        <f t="shared" si="12"/>
        <v>0</v>
      </c>
      <c r="E210" s="18">
        <f t="shared" si="13"/>
        <v>0</v>
      </c>
      <c r="F210" s="19">
        <f t="shared" si="14"/>
        <v>0</v>
      </c>
      <c r="G210" s="19">
        <f t="shared" si="15"/>
        <v>71.539999999999992</v>
      </c>
    </row>
    <row r="211" spans="4:7" x14ac:dyDescent="0.2">
      <c r="D211" s="18">
        <f t="shared" si="12"/>
        <v>0</v>
      </c>
      <c r="E211" s="18">
        <f t="shared" si="13"/>
        <v>0</v>
      </c>
      <c r="F211" s="19">
        <f t="shared" si="14"/>
        <v>0</v>
      </c>
      <c r="G211" s="19">
        <f t="shared" si="15"/>
        <v>71.539999999999992</v>
      </c>
    </row>
    <row r="212" spans="4:7" x14ac:dyDescent="0.2">
      <c r="D212" s="18">
        <f t="shared" si="12"/>
        <v>0</v>
      </c>
      <c r="E212" s="18">
        <f t="shared" si="13"/>
        <v>0</v>
      </c>
      <c r="F212" s="19">
        <f t="shared" si="14"/>
        <v>0</v>
      </c>
      <c r="G212" s="19">
        <f t="shared" si="15"/>
        <v>71.539999999999992</v>
      </c>
    </row>
    <row r="213" spans="4:7" x14ac:dyDescent="0.2">
      <c r="D213" s="18">
        <f t="shared" si="12"/>
        <v>0</v>
      </c>
      <c r="E213" s="18">
        <f t="shared" si="13"/>
        <v>0</v>
      </c>
      <c r="F213" s="19">
        <f t="shared" si="14"/>
        <v>0</v>
      </c>
      <c r="G213" s="19">
        <f t="shared" si="15"/>
        <v>71.539999999999992</v>
      </c>
    </row>
    <row r="214" spans="4:7" x14ac:dyDescent="0.2">
      <c r="D214" s="18">
        <f t="shared" si="12"/>
        <v>0</v>
      </c>
      <c r="E214" s="18">
        <f t="shared" si="13"/>
        <v>0</v>
      </c>
      <c r="F214" s="19">
        <f t="shared" si="14"/>
        <v>0</v>
      </c>
      <c r="G214" s="19">
        <f t="shared" si="15"/>
        <v>71.539999999999992</v>
      </c>
    </row>
    <row r="215" spans="4:7" x14ac:dyDescent="0.2">
      <c r="D215" s="18">
        <f t="shared" si="12"/>
        <v>0</v>
      </c>
      <c r="E215" s="18">
        <f t="shared" si="13"/>
        <v>0</v>
      </c>
      <c r="F215" s="19">
        <f t="shared" si="14"/>
        <v>0</v>
      </c>
      <c r="G215" s="19">
        <f t="shared" si="15"/>
        <v>71.539999999999992</v>
      </c>
    </row>
    <row r="216" spans="4:7" x14ac:dyDescent="0.2">
      <c r="D216" s="18">
        <f t="shared" si="12"/>
        <v>0</v>
      </c>
      <c r="E216" s="18">
        <f t="shared" si="13"/>
        <v>0</v>
      </c>
      <c r="F216" s="19">
        <f t="shared" si="14"/>
        <v>0</v>
      </c>
      <c r="G216" s="19">
        <f t="shared" si="15"/>
        <v>71.539999999999992</v>
      </c>
    </row>
    <row r="217" spans="4:7" x14ac:dyDescent="0.2">
      <c r="D217" s="18">
        <f t="shared" si="12"/>
        <v>0</v>
      </c>
      <c r="E217" s="18">
        <f t="shared" si="13"/>
        <v>0</v>
      </c>
      <c r="F217" s="19">
        <f t="shared" si="14"/>
        <v>0</v>
      </c>
      <c r="G217" s="19">
        <f t="shared" si="15"/>
        <v>71.539999999999992</v>
      </c>
    </row>
    <row r="218" spans="4:7" x14ac:dyDescent="0.2">
      <c r="D218" s="18">
        <f t="shared" si="12"/>
        <v>0</v>
      </c>
      <c r="E218" s="18">
        <f t="shared" si="13"/>
        <v>0</v>
      </c>
      <c r="F218" s="19">
        <f t="shared" si="14"/>
        <v>0</v>
      </c>
      <c r="G218" s="19">
        <f t="shared" si="15"/>
        <v>71.539999999999992</v>
      </c>
    </row>
    <row r="219" spans="4:7" x14ac:dyDescent="0.2">
      <c r="D219" s="18">
        <f t="shared" si="12"/>
        <v>0</v>
      </c>
      <c r="E219" s="18">
        <f t="shared" si="13"/>
        <v>0</v>
      </c>
      <c r="F219" s="19">
        <f t="shared" si="14"/>
        <v>0</v>
      </c>
      <c r="G219" s="19">
        <f t="shared" si="15"/>
        <v>71.539999999999992</v>
      </c>
    </row>
    <row r="220" spans="4:7" x14ac:dyDescent="0.2">
      <c r="D220" s="18">
        <f t="shared" si="12"/>
        <v>0</v>
      </c>
      <c r="E220" s="18">
        <f t="shared" si="13"/>
        <v>0</v>
      </c>
      <c r="F220" s="19">
        <f t="shared" si="14"/>
        <v>0</v>
      </c>
      <c r="G220" s="19">
        <f t="shared" si="15"/>
        <v>71.539999999999992</v>
      </c>
    </row>
    <row r="221" spans="4:7" x14ac:dyDescent="0.2">
      <c r="D221" s="18">
        <f t="shared" si="12"/>
        <v>0</v>
      </c>
      <c r="E221" s="18">
        <f t="shared" si="13"/>
        <v>0</v>
      </c>
      <c r="F221" s="19">
        <f t="shared" si="14"/>
        <v>0</v>
      </c>
      <c r="G221" s="19">
        <f t="shared" si="15"/>
        <v>71.539999999999992</v>
      </c>
    </row>
    <row r="222" spans="4:7" x14ac:dyDescent="0.2">
      <c r="D222" s="18">
        <f t="shared" si="12"/>
        <v>0</v>
      </c>
      <c r="E222" s="18">
        <f t="shared" si="13"/>
        <v>0</v>
      </c>
      <c r="F222" s="19">
        <f t="shared" si="14"/>
        <v>0</v>
      </c>
      <c r="G222" s="19">
        <f t="shared" si="15"/>
        <v>71.539999999999992</v>
      </c>
    </row>
    <row r="223" spans="4:7" x14ac:dyDescent="0.2">
      <c r="D223" s="18">
        <f t="shared" si="12"/>
        <v>0</v>
      </c>
      <c r="E223" s="18">
        <f t="shared" si="13"/>
        <v>0</v>
      </c>
      <c r="F223" s="19">
        <f t="shared" si="14"/>
        <v>0</v>
      </c>
      <c r="G223" s="19">
        <f t="shared" si="15"/>
        <v>71.539999999999992</v>
      </c>
    </row>
    <row r="224" spans="4:7" x14ac:dyDescent="0.2">
      <c r="D224" s="18">
        <f t="shared" si="12"/>
        <v>0</v>
      </c>
      <c r="E224" s="18">
        <f t="shared" si="13"/>
        <v>0</v>
      </c>
      <c r="F224" s="19">
        <f t="shared" si="14"/>
        <v>0</v>
      </c>
      <c r="G224" s="19">
        <f t="shared" si="15"/>
        <v>71.539999999999992</v>
      </c>
    </row>
    <row r="225" spans="4:7" x14ac:dyDescent="0.2">
      <c r="D225" s="18">
        <f t="shared" si="12"/>
        <v>0</v>
      </c>
      <c r="E225" s="18">
        <f t="shared" si="13"/>
        <v>0</v>
      </c>
      <c r="F225" s="19">
        <f t="shared" si="14"/>
        <v>0</v>
      </c>
      <c r="G225" s="19">
        <f t="shared" si="15"/>
        <v>71.539999999999992</v>
      </c>
    </row>
    <row r="226" spans="4:7" x14ac:dyDescent="0.2">
      <c r="D226" s="18">
        <f t="shared" si="12"/>
        <v>0</v>
      </c>
      <c r="E226" s="18">
        <f t="shared" si="13"/>
        <v>0</v>
      </c>
      <c r="F226" s="19">
        <f t="shared" si="14"/>
        <v>0</v>
      </c>
      <c r="G226" s="19">
        <f t="shared" si="15"/>
        <v>71.539999999999992</v>
      </c>
    </row>
    <row r="227" spans="4:7" x14ac:dyDescent="0.2">
      <c r="D227" s="18">
        <f t="shared" si="12"/>
        <v>0</v>
      </c>
      <c r="E227" s="18">
        <f t="shared" si="13"/>
        <v>0</v>
      </c>
      <c r="F227" s="19">
        <f t="shared" si="14"/>
        <v>0</v>
      </c>
      <c r="G227" s="19">
        <f t="shared" si="15"/>
        <v>71.539999999999992</v>
      </c>
    </row>
    <row r="228" spans="4:7" x14ac:dyDescent="0.2">
      <c r="D228" s="18">
        <f t="shared" si="12"/>
        <v>0</v>
      </c>
      <c r="E228" s="18">
        <f t="shared" si="13"/>
        <v>0</v>
      </c>
      <c r="F228" s="19">
        <f t="shared" si="14"/>
        <v>0</v>
      </c>
      <c r="G228" s="19">
        <f t="shared" si="15"/>
        <v>71.539999999999992</v>
      </c>
    </row>
    <row r="229" spans="4:7" x14ac:dyDescent="0.2">
      <c r="D229" s="18">
        <f t="shared" si="12"/>
        <v>0</v>
      </c>
      <c r="E229" s="18">
        <f t="shared" si="13"/>
        <v>0</v>
      </c>
      <c r="F229" s="19">
        <f t="shared" si="14"/>
        <v>0</v>
      </c>
      <c r="G229" s="19">
        <f t="shared" si="15"/>
        <v>71.539999999999992</v>
      </c>
    </row>
    <row r="230" spans="4:7" x14ac:dyDescent="0.2">
      <c r="D230" s="18">
        <f t="shared" si="12"/>
        <v>0</v>
      </c>
      <c r="E230" s="18">
        <f t="shared" si="13"/>
        <v>0</v>
      </c>
      <c r="F230" s="19">
        <f t="shared" si="14"/>
        <v>0</v>
      </c>
      <c r="G230" s="19">
        <f t="shared" si="15"/>
        <v>71.539999999999992</v>
      </c>
    </row>
    <row r="231" spans="4:7" x14ac:dyDescent="0.2">
      <c r="D231" s="18">
        <f t="shared" si="12"/>
        <v>0</v>
      </c>
      <c r="E231" s="18">
        <f t="shared" si="13"/>
        <v>0</v>
      </c>
      <c r="F231" s="19">
        <f t="shared" si="14"/>
        <v>0</v>
      </c>
      <c r="G231" s="19">
        <f t="shared" si="15"/>
        <v>71.539999999999992</v>
      </c>
    </row>
    <row r="232" spans="4:7" x14ac:dyDescent="0.2">
      <c r="D232" s="18">
        <f t="shared" si="12"/>
        <v>0</v>
      </c>
      <c r="E232" s="18">
        <f t="shared" si="13"/>
        <v>0</v>
      </c>
      <c r="F232" s="19">
        <f t="shared" si="14"/>
        <v>0</v>
      </c>
      <c r="G232" s="19">
        <f t="shared" si="15"/>
        <v>71.539999999999992</v>
      </c>
    </row>
    <row r="233" spans="4:7" x14ac:dyDescent="0.2">
      <c r="D233" s="18">
        <f t="shared" si="12"/>
        <v>0</v>
      </c>
      <c r="E233" s="18">
        <f t="shared" si="13"/>
        <v>0</v>
      </c>
      <c r="F233" s="19">
        <f t="shared" si="14"/>
        <v>0</v>
      </c>
      <c r="G233" s="19">
        <f t="shared" si="15"/>
        <v>71.539999999999992</v>
      </c>
    </row>
    <row r="234" spans="4:7" x14ac:dyDescent="0.2">
      <c r="D234" s="18">
        <f t="shared" si="12"/>
        <v>0</v>
      </c>
      <c r="E234" s="18">
        <f t="shared" si="13"/>
        <v>0</v>
      </c>
      <c r="F234" s="19">
        <f t="shared" si="14"/>
        <v>0</v>
      </c>
      <c r="G234" s="19">
        <f t="shared" si="15"/>
        <v>71.539999999999992</v>
      </c>
    </row>
    <row r="235" spans="4:7" x14ac:dyDescent="0.2">
      <c r="D235" s="18">
        <f t="shared" si="12"/>
        <v>0</v>
      </c>
      <c r="E235" s="18">
        <f t="shared" si="13"/>
        <v>0</v>
      </c>
      <c r="F235" s="19">
        <f t="shared" si="14"/>
        <v>0</v>
      </c>
      <c r="G235" s="19">
        <f t="shared" si="15"/>
        <v>71.539999999999992</v>
      </c>
    </row>
    <row r="236" spans="4:7" x14ac:dyDescent="0.2">
      <c r="D236" s="18">
        <f t="shared" si="12"/>
        <v>0</v>
      </c>
      <c r="E236" s="18">
        <f t="shared" si="13"/>
        <v>0</v>
      </c>
      <c r="F236" s="19">
        <f t="shared" si="14"/>
        <v>0</v>
      </c>
      <c r="G236" s="19">
        <f t="shared" si="15"/>
        <v>71.539999999999992</v>
      </c>
    </row>
    <row r="237" spans="4:7" x14ac:dyDescent="0.2">
      <c r="D237" s="18">
        <f t="shared" si="12"/>
        <v>0</v>
      </c>
      <c r="E237" s="18">
        <f t="shared" si="13"/>
        <v>0</v>
      </c>
      <c r="F237" s="19">
        <f t="shared" si="14"/>
        <v>0</v>
      </c>
      <c r="G237" s="19">
        <f t="shared" si="15"/>
        <v>71.539999999999992</v>
      </c>
    </row>
    <row r="238" spans="4:7" x14ac:dyDescent="0.2">
      <c r="D238" s="18">
        <f t="shared" si="12"/>
        <v>0</v>
      </c>
      <c r="E238" s="18">
        <f t="shared" si="13"/>
        <v>0</v>
      </c>
      <c r="F238" s="19">
        <f t="shared" si="14"/>
        <v>0</v>
      </c>
      <c r="G238" s="19">
        <f t="shared" si="15"/>
        <v>71.539999999999992</v>
      </c>
    </row>
    <row r="239" spans="4:7" x14ac:dyDescent="0.2">
      <c r="D239" s="18">
        <f t="shared" si="12"/>
        <v>0</v>
      </c>
      <c r="E239" s="18">
        <f t="shared" si="13"/>
        <v>0</v>
      </c>
      <c r="F239" s="19">
        <f t="shared" si="14"/>
        <v>0</v>
      </c>
      <c r="G239" s="19">
        <f t="shared" si="15"/>
        <v>71.539999999999992</v>
      </c>
    </row>
    <row r="240" spans="4:7" x14ac:dyDescent="0.2">
      <c r="D240" s="18">
        <f t="shared" si="12"/>
        <v>0</v>
      </c>
      <c r="E240" s="18">
        <f t="shared" si="13"/>
        <v>0</v>
      </c>
      <c r="F240" s="19">
        <f t="shared" si="14"/>
        <v>0</v>
      </c>
      <c r="G240" s="19">
        <f t="shared" si="15"/>
        <v>71.539999999999992</v>
      </c>
    </row>
    <row r="241" spans="4:7" x14ac:dyDescent="0.2">
      <c r="D241" s="18">
        <f t="shared" si="12"/>
        <v>0</v>
      </c>
      <c r="E241" s="18">
        <f t="shared" si="13"/>
        <v>0</v>
      </c>
      <c r="F241" s="19">
        <f t="shared" si="14"/>
        <v>0</v>
      </c>
      <c r="G241" s="19">
        <f t="shared" si="15"/>
        <v>71.539999999999992</v>
      </c>
    </row>
    <row r="242" spans="4:7" x14ac:dyDescent="0.2">
      <c r="D242" s="18">
        <f t="shared" si="12"/>
        <v>0</v>
      </c>
      <c r="E242" s="18">
        <f t="shared" si="13"/>
        <v>0</v>
      </c>
      <c r="F242" s="19">
        <f t="shared" si="14"/>
        <v>0</v>
      </c>
      <c r="G242" s="19">
        <f t="shared" si="15"/>
        <v>71.539999999999992</v>
      </c>
    </row>
    <row r="243" spans="4:7" x14ac:dyDescent="0.2">
      <c r="D243" s="18">
        <f t="shared" si="12"/>
        <v>0</v>
      </c>
      <c r="E243" s="18">
        <f t="shared" si="13"/>
        <v>0</v>
      </c>
      <c r="F243" s="19">
        <f t="shared" si="14"/>
        <v>0</v>
      </c>
      <c r="G243" s="19">
        <f t="shared" si="15"/>
        <v>71.539999999999992</v>
      </c>
    </row>
    <row r="244" spans="4:7" x14ac:dyDescent="0.2">
      <c r="D244" s="18">
        <f t="shared" si="12"/>
        <v>0</v>
      </c>
      <c r="E244" s="18">
        <f t="shared" si="13"/>
        <v>0</v>
      </c>
      <c r="F244" s="19">
        <f t="shared" si="14"/>
        <v>0</v>
      </c>
      <c r="G244" s="19">
        <f t="shared" si="15"/>
        <v>71.539999999999992</v>
      </c>
    </row>
    <row r="245" spans="4:7" x14ac:dyDescent="0.2">
      <c r="D245" s="18">
        <f t="shared" si="12"/>
        <v>0</v>
      </c>
      <c r="E245" s="18">
        <f t="shared" si="13"/>
        <v>0</v>
      </c>
      <c r="F245" s="19">
        <f t="shared" si="14"/>
        <v>0</v>
      </c>
      <c r="G245" s="19">
        <f t="shared" si="15"/>
        <v>71.539999999999992</v>
      </c>
    </row>
    <row r="246" spans="4:7" x14ac:dyDescent="0.2">
      <c r="D246" s="18">
        <f t="shared" si="12"/>
        <v>0</v>
      </c>
      <c r="E246" s="18">
        <f t="shared" si="13"/>
        <v>0</v>
      </c>
      <c r="F246" s="19">
        <f t="shared" si="14"/>
        <v>0</v>
      </c>
      <c r="G246" s="19">
        <f t="shared" si="15"/>
        <v>71.539999999999992</v>
      </c>
    </row>
    <row r="247" spans="4:7" x14ac:dyDescent="0.2">
      <c r="D247" s="18">
        <f t="shared" si="12"/>
        <v>0</v>
      </c>
      <c r="E247" s="18">
        <f t="shared" si="13"/>
        <v>0</v>
      </c>
      <c r="F247" s="19">
        <f t="shared" si="14"/>
        <v>0</v>
      </c>
      <c r="G247" s="19">
        <f t="shared" si="15"/>
        <v>71.539999999999992</v>
      </c>
    </row>
    <row r="248" spans="4:7" x14ac:dyDescent="0.2">
      <c r="D248" s="18">
        <f t="shared" si="12"/>
        <v>0</v>
      </c>
      <c r="E248" s="18">
        <f t="shared" si="13"/>
        <v>0</v>
      </c>
      <c r="F248" s="19">
        <f t="shared" si="14"/>
        <v>0</v>
      </c>
      <c r="G248" s="19">
        <f t="shared" si="15"/>
        <v>71.539999999999992</v>
      </c>
    </row>
    <row r="249" spans="4:7" x14ac:dyDescent="0.2">
      <c r="D249" s="18">
        <f t="shared" si="12"/>
        <v>0</v>
      </c>
      <c r="E249" s="18">
        <f t="shared" si="13"/>
        <v>0</v>
      </c>
      <c r="F249" s="19">
        <f t="shared" si="14"/>
        <v>0</v>
      </c>
      <c r="G249" s="19">
        <f t="shared" si="15"/>
        <v>71.539999999999992</v>
      </c>
    </row>
    <row r="250" spans="4:7" x14ac:dyDescent="0.2">
      <c r="D250" s="18">
        <f t="shared" si="12"/>
        <v>0</v>
      </c>
      <c r="E250" s="18">
        <f t="shared" si="13"/>
        <v>0</v>
      </c>
      <c r="F250" s="19">
        <f t="shared" si="14"/>
        <v>0</v>
      </c>
      <c r="G250" s="19">
        <f t="shared" si="15"/>
        <v>71.539999999999992</v>
      </c>
    </row>
    <row r="251" spans="4:7" x14ac:dyDescent="0.2">
      <c r="D251" s="18">
        <f t="shared" si="12"/>
        <v>0</v>
      </c>
      <c r="E251" s="18">
        <f t="shared" si="13"/>
        <v>0</v>
      </c>
      <c r="F251" s="19">
        <f t="shared" si="14"/>
        <v>0</v>
      </c>
      <c r="G251" s="19">
        <f t="shared" si="15"/>
        <v>71.539999999999992</v>
      </c>
    </row>
    <row r="252" spans="4:7" x14ac:dyDescent="0.2">
      <c r="D252" s="18">
        <f t="shared" si="12"/>
        <v>0</v>
      </c>
      <c r="E252" s="18">
        <f t="shared" si="13"/>
        <v>0</v>
      </c>
      <c r="F252" s="19">
        <f t="shared" si="14"/>
        <v>0</v>
      </c>
      <c r="G252" s="19">
        <f t="shared" si="15"/>
        <v>71.539999999999992</v>
      </c>
    </row>
    <row r="253" spans="4:7" x14ac:dyDescent="0.2">
      <c r="D253" s="18">
        <f t="shared" si="12"/>
        <v>0</v>
      </c>
      <c r="E253" s="18">
        <f t="shared" si="13"/>
        <v>0</v>
      </c>
      <c r="F253" s="19">
        <f t="shared" si="14"/>
        <v>0</v>
      </c>
      <c r="G253" s="19">
        <f t="shared" si="15"/>
        <v>71.539999999999992</v>
      </c>
    </row>
    <row r="254" spans="4:7" x14ac:dyDescent="0.2">
      <c r="D254" s="18">
        <f t="shared" si="12"/>
        <v>0</v>
      </c>
      <c r="E254" s="18">
        <f t="shared" si="13"/>
        <v>0</v>
      </c>
      <c r="F254" s="19">
        <f t="shared" si="14"/>
        <v>0</v>
      </c>
      <c r="G254" s="19">
        <f t="shared" si="15"/>
        <v>71.539999999999992</v>
      </c>
    </row>
    <row r="255" spans="4:7" x14ac:dyDescent="0.2">
      <c r="D255" s="18">
        <f t="shared" si="12"/>
        <v>0</v>
      </c>
      <c r="E255" s="18">
        <f t="shared" si="13"/>
        <v>0</v>
      </c>
      <c r="F255" s="19">
        <f t="shared" si="14"/>
        <v>0</v>
      </c>
      <c r="G255" s="19">
        <f t="shared" si="15"/>
        <v>71.539999999999992</v>
      </c>
    </row>
    <row r="256" spans="4:7" x14ac:dyDescent="0.2">
      <c r="D256" s="18">
        <f t="shared" si="12"/>
        <v>0</v>
      </c>
      <c r="E256" s="18">
        <f t="shared" si="13"/>
        <v>0</v>
      </c>
      <c r="F256" s="19">
        <f t="shared" si="14"/>
        <v>0</v>
      </c>
      <c r="G256" s="19">
        <f t="shared" si="15"/>
        <v>71.539999999999992</v>
      </c>
    </row>
    <row r="257" spans="4:7" x14ac:dyDescent="0.2">
      <c r="D257" s="18">
        <f t="shared" si="12"/>
        <v>0</v>
      </c>
      <c r="E257" s="18">
        <f t="shared" si="13"/>
        <v>0</v>
      </c>
      <c r="F257" s="19">
        <f t="shared" si="14"/>
        <v>0</v>
      </c>
      <c r="G257" s="19">
        <f t="shared" si="15"/>
        <v>71.539999999999992</v>
      </c>
    </row>
    <row r="258" spans="4:7" x14ac:dyDescent="0.2">
      <c r="D258" s="18">
        <f t="shared" ref="D258:D321" si="16">IF(B258&gt;0,VLOOKUP(B258,MATRIZ1,2,FALSE),0)</f>
        <v>0</v>
      </c>
      <c r="E258" s="18">
        <f t="shared" si="13"/>
        <v>0</v>
      </c>
      <c r="F258" s="19">
        <f t="shared" si="14"/>
        <v>0</v>
      </c>
      <c r="G258" s="19">
        <f t="shared" si="15"/>
        <v>71.539999999999992</v>
      </c>
    </row>
    <row r="259" spans="4:7" x14ac:dyDescent="0.2">
      <c r="D259" s="18">
        <f t="shared" si="16"/>
        <v>0</v>
      </c>
      <c r="E259" s="18">
        <f t="shared" ref="E259:E322" si="17">_xlfn.IFS(B259="FRETE",D259,B259="EMPRESTIMO",D259,B259&lt;&gt;"FRETE",0,B259&lt;&gt;"EMPRESTIMO",0)</f>
        <v>0</v>
      </c>
      <c r="F259" s="19">
        <f t="shared" ref="F259:F322" si="18">_xlfn.IFS(B259&lt;&gt;"FRETE",(D259*C259),B259="FRETE",0,B259&lt;&gt;"EMPRESTIMO",(C259*D259),B259="EMPRESTIMO",0)</f>
        <v>0</v>
      </c>
      <c r="G259" s="19">
        <f t="shared" si="15"/>
        <v>71.539999999999992</v>
      </c>
    </row>
    <row r="260" spans="4:7" x14ac:dyDescent="0.2">
      <c r="D260" s="18">
        <f t="shared" si="16"/>
        <v>0</v>
      </c>
      <c r="E260" s="18">
        <f t="shared" si="17"/>
        <v>0</v>
      </c>
      <c r="F260" s="19">
        <f t="shared" si="18"/>
        <v>0</v>
      </c>
      <c r="G260" s="19">
        <f t="shared" ref="G260:G323" si="19">+G259+F260-E260</f>
        <v>71.539999999999992</v>
      </c>
    </row>
    <row r="261" spans="4:7" x14ac:dyDescent="0.2">
      <c r="D261" s="18">
        <f t="shared" si="16"/>
        <v>0</v>
      </c>
      <c r="E261" s="18">
        <f t="shared" si="17"/>
        <v>0</v>
      </c>
      <c r="F261" s="19">
        <f t="shared" si="18"/>
        <v>0</v>
      </c>
      <c r="G261" s="19">
        <f t="shared" si="19"/>
        <v>71.539999999999992</v>
      </c>
    </row>
    <row r="262" spans="4:7" x14ac:dyDescent="0.2">
      <c r="D262" s="18">
        <f t="shared" si="16"/>
        <v>0</v>
      </c>
      <c r="E262" s="18">
        <f t="shared" si="17"/>
        <v>0</v>
      </c>
      <c r="F262" s="19">
        <f t="shared" si="18"/>
        <v>0</v>
      </c>
      <c r="G262" s="19">
        <f t="shared" si="19"/>
        <v>71.539999999999992</v>
      </c>
    </row>
    <row r="263" spans="4:7" x14ac:dyDescent="0.2">
      <c r="D263" s="18">
        <f t="shared" si="16"/>
        <v>0</v>
      </c>
      <c r="E263" s="18">
        <f t="shared" si="17"/>
        <v>0</v>
      </c>
      <c r="F263" s="19">
        <f t="shared" si="18"/>
        <v>0</v>
      </c>
      <c r="G263" s="19">
        <f t="shared" si="19"/>
        <v>71.539999999999992</v>
      </c>
    </row>
    <row r="264" spans="4:7" x14ac:dyDescent="0.2">
      <c r="D264" s="18">
        <f t="shared" si="16"/>
        <v>0</v>
      </c>
      <c r="E264" s="18">
        <f t="shared" si="17"/>
        <v>0</v>
      </c>
      <c r="F264" s="19">
        <f t="shared" si="18"/>
        <v>0</v>
      </c>
      <c r="G264" s="19">
        <f t="shared" si="19"/>
        <v>71.539999999999992</v>
      </c>
    </row>
    <row r="265" spans="4:7" x14ac:dyDescent="0.2">
      <c r="D265" s="18">
        <f t="shared" si="16"/>
        <v>0</v>
      </c>
      <c r="E265" s="18">
        <f t="shared" si="17"/>
        <v>0</v>
      </c>
      <c r="F265" s="19">
        <f t="shared" si="18"/>
        <v>0</v>
      </c>
      <c r="G265" s="19">
        <f t="shared" si="19"/>
        <v>71.539999999999992</v>
      </c>
    </row>
    <row r="266" spans="4:7" x14ac:dyDescent="0.2">
      <c r="D266" s="18">
        <f t="shared" si="16"/>
        <v>0</v>
      </c>
      <c r="E266" s="18">
        <f t="shared" si="17"/>
        <v>0</v>
      </c>
      <c r="F266" s="19">
        <f t="shared" si="18"/>
        <v>0</v>
      </c>
      <c r="G266" s="19">
        <f t="shared" si="19"/>
        <v>71.539999999999992</v>
      </c>
    </row>
    <row r="267" spans="4:7" x14ac:dyDescent="0.2">
      <c r="D267" s="18">
        <f t="shared" si="16"/>
        <v>0</v>
      </c>
      <c r="E267" s="18">
        <f t="shared" si="17"/>
        <v>0</v>
      </c>
      <c r="F267" s="19">
        <f t="shared" si="18"/>
        <v>0</v>
      </c>
      <c r="G267" s="19">
        <f t="shared" si="19"/>
        <v>71.539999999999992</v>
      </c>
    </row>
    <row r="268" spans="4:7" x14ac:dyDescent="0.2">
      <c r="D268" s="18">
        <f t="shared" si="16"/>
        <v>0</v>
      </c>
      <c r="E268" s="18">
        <f t="shared" si="17"/>
        <v>0</v>
      </c>
      <c r="F268" s="19">
        <f t="shared" si="18"/>
        <v>0</v>
      </c>
      <c r="G268" s="19">
        <f t="shared" si="19"/>
        <v>71.539999999999992</v>
      </c>
    </row>
    <row r="269" spans="4:7" x14ac:dyDescent="0.2">
      <c r="D269" s="18">
        <f t="shared" si="16"/>
        <v>0</v>
      </c>
      <c r="E269" s="18">
        <f t="shared" si="17"/>
        <v>0</v>
      </c>
      <c r="F269" s="19">
        <f t="shared" si="18"/>
        <v>0</v>
      </c>
      <c r="G269" s="19">
        <f t="shared" si="19"/>
        <v>71.539999999999992</v>
      </c>
    </row>
    <row r="270" spans="4:7" x14ac:dyDescent="0.2">
      <c r="D270" s="18">
        <f t="shared" si="16"/>
        <v>0</v>
      </c>
      <c r="E270" s="18">
        <f t="shared" si="17"/>
        <v>0</v>
      </c>
      <c r="F270" s="19">
        <f t="shared" si="18"/>
        <v>0</v>
      </c>
      <c r="G270" s="19">
        <f t="shared" si="19"/>
        <v>71.539999999999992</v>
      </c>
    </row>
    <row r="271" spans="4:7" x14ac:dyDescent="0.2">
      <c r="D271" s="18">
        <f t="shared" si="16"/>
        <v>0</v>
      </c>
      <c r="E271" s="18">
        <f t="shared" si="17"/>
        <v>0</v>
      </c>
      <c r="F271" s="19">
        <f t="shared" si="18"/>
        <v>0</v>
      </c>
      <c r="G271" s="19">
        <f t="shared" si="19"/>
        <v>71.539999999999992</v>
      </c>
    </row>
    <row r="272" spans="4:7" x14ac:dyDescent="0.2">
      <c r="D272" s="18">
        <f t="shared" si="16"/>
        <v>0</v>
      </c>
      <c r="E272" s="18">
        <f t="shared" si="17"/>
        <v>0</v>
      </c>
      <c r="F272" s="19">
        <f t="shared" si="18"/>
        <v>0</v>
      </c>
      <c r="G272" s="19">
        <f t="shared" si="19"/>
        <v>71.539999999999992</v>
      </c>
    </row>
    <row r="273" spans="4:7" x14ac:dyDescent="0.2">
      <c r="D273" s="18">
        <f t="shared" si="16"/>
        <v>0</v>
      </c>
      <c r="E273" s="18">
        <f t="shared" si="17"/>
        <v>0</v>
      </c>
      <c r="F273" s="19">
        <f t="shared" si="18"/>
        <v>0</v>
      </c>
      <c r="G273" s="19">
        <f t="shared" si="19"/>
        <v>71.539999999999992</v>
      </c>
    </row>
    <row r="274" spans="4:7" x14ac:dyDescent="0.2">
      <c r="D274" s="18">
        <f t="shared" si="16"/>
        <v>0</v>
      </c>
      <c r="E274" s="18">
        <f t="shared" si="17"/>
        <v>0</v>
      </c>
      <c r="F274" s="19">
        <f t="shared" si="18"/>
        <v>0</v>
      </c>
      <c r="G274" s="19">
        <f t="shared" si="19"/>
        <v>71.539999999999992</v>
      </c>
    </row>
    <row r="275" spans="4:7" x14ac:dyDescent="0.2">
      <c r="D275" s="18">
        <f t="shared" si="16"/>
        <v>0</v>
      </c>
      <c r="E275" s="18">
        <f t="shared" si="17"/>
        <v>0</v>
      </c>
      <c r="F275" s="19">
        <f t="shared" si="18"/>
        <v>0</v>
      </c>
      <c r="G275" s="19">
        <f t="shared" si="19"/>
        <v>71.539999999999992</v>
      </c>
    </row>
    <row r="276" spans="4:7" x14ac:dyDescent="0.2">
      <c r="D276" s="18">
        <f t="shared" si="16"/>
        <v>0</v>
      </c>
      <c r="E276" s="18">
        <f t="shared" si="17"/>
        <v>0</v>
      </c>
      <c r="F276" s="19">
        <f t="shared" si="18"/>
        <v>0</v>
      </c>
      <c r="G276" s="19">
        <f t="shared" si="19"/>
        <v>71.539999999999992</v>
      </c>
    </row>
    <row r="277" spans="4:7" x14ac:dyDescent="0.2">
      <c r="D277" s="18">
        <f t="shared" si="16"/>
        <v>0</v>
      </c>
      <c r="E277" s="18">
        <f t="shared" si="17"/>
        <v>0</v>
      </c>
      <c r="F277" s="19">
        <f t="shared" si="18"/>
        <v>0</v>
      </c>
      <c r="G277" s="19">
        <f t="shared" si="19"/>
        <v>71.539999999999992</v>
      </c>
    </row>
    <row r="278" spans="4:7" x14ac:dyDescent="0.2">
      <c r="D278" s="18">
        <f t="shared" si="16"/>
        <v>0</v>
      </c>
      <c r="E278" s="18">
        <f t="shared" si="17"/>
        <v>0</v>
      </c>
      <c r="F278" s="19">
        <f t="shared" si="18"/>
        <v>0</v>
      </c>
      <c r="G278" s="19">
        <f t="shared" si="19"/>
        <v>71.539999999999992</v>
      </c>
    </row>
    <row r="279" spans="4:7" x14ac:dyDescent="0.2">
      <c r="D279" s="18">
        <f t="shared" si="16"/>
        <v>0</v>
      </c>
      <c r="E279" s="18">
        <f t="shared" si="17"/>
        <v>0</v>
      </c>
      <c r="F279" s="19">
        <f t="shared" si="18"/>
        <v>0</v>
      </c>
      <c r="G279" s="19">
        <f t="shared" si="19"/>
        <v>71.539999999999992</v>
      </c>
    </row>
    <row r="280" spans="4:7" x14ac:dyDescent="0.2">
      <c r="D280" s="18">
        <f t="shared" si="16"/>
        <v>0</v>
      </c>
      <c r="E280" s="18">
        <f t="shared" si="17"/>
        <v>0</v>
      </c>
      <c r="F280" s="19">
        <f t="shared" si="18"/>
        <v>0</v>
      </c>
      <c r="G280" s="19">
        <f t="shared" si="19"/>
        <v>71.539999999999992</v>
      </c>
    </row>
    <row r="281" spans="4:7" x14ac:dyDescent="0.2">
      <c r="D281" s="18">
        <f t="shared" si="16"/>
        <v>0</v>
      </c>
      <c r="E281" s="18">
        <f t="shared" si="17"/>
        <v>0</v>
      </c>
      <c r="F281" s="19">
        <f t="shared" si="18"/>
        <v>0</v>
      </c>
      <c r="G281" s="19">
        <f t="shared" si="19"/>
        <v>71.539999999999992</v>
      </c>
    </row>
    <row r="282" spans="4:7" x14ac:dyDescent="0.2">
      <c r="D282" s="18">
        <f t="shared" si="16"/>
        <v>0</v>
      </c>
      <c r="E282" s="18">
        <f t="shared" si="17"/>
        <v>0</v>
      </c>
      <c r="F282" s="19">
        <f t="shared" si="18"/>
        <v>0</v>
      </c>
      <c r="G282" s="19">
        <f t="shared" si="19"/>
        <v>71.539999999999992</v>
      </c>
    </row>
    <row r="283" spans="4:7" x14ac:dyDescent="0.2">
      <c r="D283" s="18">
        <f t="shared" si="16"/>
        <v>0</v>
      </c>
      <c r="E283" s="18">
        <f t="shared" si="17"/>
        <v>0</v>
      </c>
      <c r="F283" s="19">
        <f t="shared" si="18"/>
        <v>0</v>
      </c>
      <c r="G283" s="19">
        <f t="shared" si="19"/>
        <v>71.539999999999992</v>
      </c>
    </row>
    <row r="284" spans="4:7" x14ac:dyDescent="0.2">
      <c r="D284" s="18">
        <f t="shared" si="16"/>
        <v>0</v>
      </c>
      <c r="E284" s="18">
        <f t="shared" si="17"/>
        <v>0</v>
      </c>
      <c r="F284" s="19">
        <f t="shared" si="18"/>
        <v>0</v>
      </c>
      <c r="G284" s="19">
        <f t="shared" si="19"/>
        <v>71.539999999999992</v>
      </c>
    </row>
    <row r="285" spans="4:7" x14ac:dyDescent="0.2">
      <c r="D285" s="18">
        <f t="shared" si="16"/>
        <v>0</v>
      </c>
      <c r="E285" s="18">
        <f t="shared" si="17"/>
        <v>0</v>
      </c>
      <c r="F285" s="19">
        <f t="shared" si="18"/>
        <v>0</v>
      </c>
      <c r="G285" s="19">
        <f t="shared" si="19"/>
        <v>71.539999999999992</v>
      </c>
    </row>
    <row r="286" spans="4:7" x14ac:dyDescent="0.2">
      <c r="D286" s="18">
        <f t="shared" si="16"/>
        <v>0</v>
      </c>
      <c r="E286" s="18">
        <f t="shared" si="17"/>
        <v>0</v>
      </c>
      <c r="F286" s="19">
        <f t="shared" si="18"/>
        <v>0</v>
      </c>
      <c r="G286" s="19">
        <f t="shared" si="19"/>
        <v>71.539999999999992</v>
      </c>
    </row>
    <row r="287" spans="4:7" x14ac:dyDescent="0.2">
      <c r="D287" s="18">
        <f t="shared" si="16"/>
        <v>0</v>
      </c>
      <c r="E287" s="18">
        <f t="shared" si="17"/>
        <v>0</v>
      </c>
      <c r="F287" s="19">
        <f t="shared" si="18"/>
        <v>0</v>
      </c>
      <c r="G287" s="19">
        <f t="shared" si="19"/>
        <v>71.539999999999992</v>
      </c>
    </row>
    <row r="288" spans="4:7" x14ac:dyDescent="0.2">
      <c r="D288" s="18">
        <f t="shared" si="16"/>
        <v>0</v>
      </c>
      <c r="E288" s="18">
        <f t="shared" si="17"/>
        <v>0</v>
      </c>
      <c r="F288" s="19">
        <f t="shared" si="18"/>
        <v>0</v>
      </c>
      <c r="G288" s="19">
        <f t="shared" si="19"/>
        <v>71.539999999999992</v>
      </c>
    </row>
    <row r="289" spans="4:7" x14ac:dyDescent="0.2">
      <c r="D289" s="18">
        <f t="shared" si="16"/>
        <v>0</v>
      </c>
      <c r="E289" s="18">
        <f t="shared" si="17"/>
        <v>0</v>
      </c>
      <c r="F289" s="19">
        <f t="shared" si="18"/>
        <v>0</v>
      </c>
      <c r="G289" s="19">
        <f t="shared" si="19"/>
        <v>71.539999999999992</v>
      </c>
    </row>
    <row r="290" spans="4:7" x14ac:dyDescent="0.2">
      <c r="D290" s="18">
        <f t="shared" si="16"/>
        <v>0</v>
      </c>
      <c r="E290" s="18">
        <f t="shared" si="17"/>
        <v>0</v>
      </c>
      <c r="F290" s="19">
        <f t="shared" si="18"/>
        <v>0</v>
      </c>
      <c r="G290" s="19">
        <f t="shared" si="19"/>
        <v>71.539999999999992</v>
      </c>
    </row>
    <row r="291" spans="4:7" x14ac:dyDescent="0.2">
      <c r="D291" s="18">
        <f t="shared" si="16"/>
        <v>0</v>
      </c>
      <c r="E291" s="18">
        <f t="shared" si="17"/>
        <v>0</v>
      </c>
      <c r="F291" s="19">
        <f t="shared" si="18"/>
        <v>0</v>
      </c>
      <c r="G291" s="19">
        <f t="shared" si="19"/>
        <v>71.539999999999992</v>
      </c>
    </row>
    <row r="292" spans="4:7" x14ac:dyDescent="0.2">
      <c r="D292" s="18">
        <f t="shared" si="16"/>
        <v>0</v>
      </c>
      <c r="E292" s="18">
        <f t="shared" si="17"/>
        <v>0</v>
      </c>
      <c r="F292" s="19">
        <f t="shared" si="18"/>
        <v>0</v>
      </c>
      <c r="G292" s="19">
        <f t="shared" si="19"/>
        <v>71.539999999999992</v>
      </c>
    </row>
    <row r="293" spans="4:7" x14ac:dyDescent="0.2">
      <c r="D293" s="18">
        <f t="shared" si="16"/>
        <v>0</v>
      </c>
      <c r="E293" s="18">
        <f t="shared" si="17"/>
        <v>0</v>
      </c>
      <c r="F293" s="19">
        <f t="shared" si="18"/>
        <v>0</v>
      </c>
      <c r="G293" s="19">
        <f t="shared" si="19"/>
        <v>71.539999999999992</v>
      </c>
    </row>
    <row r="294" spans="4:7" x14ac:dyDescent="0.2">
      <c r="D294" s="18">
        <f t="shared" si="16"/>
        <v>0</v>
      </c>
      <c r="E294" s="18">
        <f t="shared" si="17"/>
        <v>0</v>
      </c>
      <c r="F294" s="19">
        <f t="shared" si="18"/>
        <v>0</v>
      </c>
      <c r="G294" s="19">
        <f t="shared" si="19"/>
        <v>71.539999999999992</v>
      </c>
    </row>
    <row r="295" spans="4:7" x14ac:dyDescent="0.2">
      <c r="D295" s="18">
        <f t="shared" si="16"/>
        <v>0</v>
      </c>
      <c r="E295" s="18">
        <f t="shared" si="17"/>
        <v>0</v>
      </c>
      <c r="F295" s="19">
        <f t="shared" si="18"/>
        <v>0</v>
      </c>
      <c r="G295" s="19">
        <f t="shared" si="19"/>
        <v>71.539999999999992</v>
      </c>
    </row>
    <row r="296" spans="4:7" x14ac:dyDescent="0.2">
      <c r="D296" s="18">
        <f t="shared" si="16"/>
        <v>0</v>
      </c>
      <c r="E296" s="18">
        <f t="shared" si="17"/>
        <v>0</v>
      </c>
      <c r="F296" s="19">
        <f t="shared" si="18"/>
        <v>0</v>
      </c>
      <c r="G296" s="19">
        <f t="shared" si="19"/>
        <v>71.539999999999992</v>
      </c>
    </row>
    <row r="297" spans="4:7" x14ac:dyDescent="0.2">
      <c r="D297" s="18">
        <f t="shared" si="16"/>
        <v>0</v>
      </c>
      <c r="E297" s="18">
        <f t="shared" si="17"/>
        <v>0</v>
      </c>
      <c r="F297" s="19">
        <f t="shared" si="18"/>
        <v>0</v>
      </c>
      <c r="G297" s="19">
        <f t="shared" si="19"/>
        <v>71.539999999999992</v>
      </c>
    </row>
    <row r="298" spans="4:7" x14ac:dyDescent="0.2">
      <c r="D298" s="18">
        <f t="shared" si="16"/>
        <v>0</v>
      </c>
      <c r="E298" s="18">
        <f t="shared" si="17"/>
        <v>0</v>
      </c>
      <c r="F298" s="19">
        <f t="shared" si="18"/>
        <v>0</v>
      </c>
      <c r="G298" s="19">
        <f t="shared" si="19"/>
        <v>71.539999999999992</v>
      </c>
    </row>
    <row r="299" spans="4:7" x14ac:dyDescent="0.2">
      <c r="D299" s="18">
        <f t="shared" si="16"/>
        <v>0</v>
      </c>
      <c r="E299" s="18">
        <f t="shared" si="17"/>
        <v>0</v>
      </c>
      <c r="F299" s="19">
        <f t="shared" si="18"/>
        <v>0</v>
      </c>
      <c r="G299" s="19">
        <f t="shared" si="19"/>
        <v>71.539999999999992</v>
      </c>
    </row>
    <row r="300" spans="4:7" x14ac:dyDescent="0.2">
      <c r="D300" s="18">
        <f t="shared" si="16"/>
        <v>0</v>
      </c>
      <c r="E300" s="18">
        <f t="shared" si="17"/>
        <v>0</v>
      </c>
      <c r="F300" s="19">
        <f t="shared" si="18"/>
        <v>0</v>
      </c>
      <c r="G300" s="19">
        <f t="shared" si="19"/>
        <v>71.539999999999992</v>
      </c>
    </row>
    <row r="301" spans="4:7" x14ac:dyDescent="0.2">
      <c r="D301" s="18">
        <f t="shared" si="16"/>
        <v>0</v>
      </c>
      <c r="E301" s="18">
        <f t="shared" si="17"/>
        <v>0</v>
      </c>
      <c r="F301" s="19">
        <f t="shared" si="18"/>
        <v>0</v>
      </c>
      <c r="G301" s="19">
        <f t="shared" si="19"/>
        <v>71.539999999999992</v>
      </c>
    </row>
    <row r="302" spans="4:7" x14ac:dyDescent="0.2">
      <c r="D302" s="18">
        <f t="shared" si="16"/>
        <v>0</v>
      </c>
      <c r="E302" s="18">
        <f t="shared" si="17"/>
        <v>0</v>
      </c>
      <c r="F302" s="19">
        <f t="shared" si="18"/>
        <v>0</v>
      </c>
      <c r="G302" s="19">
        <f t="shared" si="19"/>
        <v>71.539999999999992</v>
      </c>
    </row>
    <row r="303" spans="4:7" x14ac:dyDescent="0.2">
      <c r="D303" s="18">
        <f t="shared" si="16"/>
        <v>0</v>
      </c>
      <c r="E303" s="18">
        <f t="shared" si="17"/>
        <v>0</v>
      </c>
      <c r="F303" s="19">
        <f t="shared" si="18"/>
        <v>0</v>
      </c>
      <c r="G303" s="19">
        <f t="shared" si="19"/>
        <v>71.539999999999992</v>
      </c>
    </row>
    <row r="304" spans="4:7" x14ac:dyDescent="0.2">
      <c r="D304" s="18">
        <f t="shared" si="16"/>
        <v>0</v>
      </c>
      <c r="E304" s="18">
        <f t="shared" si="17"/>
        <v>0</v>
      </c>
      <c r="F304" s="19">
        <f t="shared" si="18"/>
        <v>0</v>
      </c>
      <c r="G304" s="19">
        <f t="shared" si="19"/>
        <v>71.539999999999992</v>
      </c>
    </row>
    <row r="305" spans="4:7" x14ac:dyDescent="0.2">
      <c r="D305" s="18">
        <f t="shared" si="16"/>
        <v>0</v>
      </c>
      <c r="E305" s="18">
        <f t="shared" si="17"/>
        <v>0</v>
      </c>
      <c r="F305" s="19">
        <f t="shared" si="18"/>
        <v>0</v>
      </c>
      <c r="G305" s="19">
        <f t="shared" si="19"/>
        <v>71.539999999999992</v>
      </c>
    </row>
    <row r="306" spans="4:7" x14ac:dyDescent="0.2">
      <c r="D306" s="18">
        <f t="shared" si="16"/>
        <v>0</v>
      </c>
      <c r="E306" s="18">
        <f t="shared" si="17"/>
        <v>0</v>
      </c>
      <c r="F306" s="19">
        <f t="shared" si="18"/>
        <v>0</v>
      </c>
      <c r="G306" s="19">
        <f t="shared" si="19"/>
        <v>71.539999999999992</v>
      </c>
    </row>
    <row r="307" spans="4:7" x14ac:dyDescent="0.2">
      <c r="D307" s="18">
        <f t="shared" si="16"/>
        <v>0</v>
      </c>
      <c r="E307" s="18">
        <f t="shared" si="17"/>
        <v>0</v>
      </c>
      <c r="F307" s="19">
        <f t="shared" si="18"/>
        <v>0</v>
      </c>
      <c r="G307" s="19">
        <f t="shared" si="19"/>
        <v>71.539999999999992</v>
      </c>
    </row>
    <row r="308" spans="4:7" x14ac:dyDescent="0.2">
      <c r="D308" s="18">
        <f t="shared" si="16"/>
        <v>0</v>
      </c>
      <c r="E308" s="18">
        <f t="shared" si="17"/>
        <v>0</v>
      </c>
      <c r="F308" s="19">
        <f t="shared" si="18"/>
        <v>0</v>
      </c>
      <c r="G308" s="19">
        <f t="shared" si="19"/>
        <v>71.539999999999992</v>
      </c>
    </row>
    <row r="309" spans="4:7" x14ac:dyDescent="0.2">
      <c r="D309" s="18">
        <f t="shared" si="16"/>
        <v>0</v>
      </c>
      <c r="E309" s="18">
        <f t="shared" si="17"/>
        <v>0</v>
      </c>
      <c r="F309" s="19">
        <f t="shared" si="18"/>
        <v>0</v>
      </c>
      <c r="G309" s="19">
        <f t="shared" si="19"/>
        <v>71.539999999999992</v>
      </c>
    </row>
    <row r="310" spans="4:7" x14ac:dyDescent="0.2">
      <c r="D310" s="18">
        <f t="shared" si="16"/>
        <v>0</v>
      </c>
      <c r="E310" s="18">
        <f t="shared" si="17"/>
        <v>0</v>
      </c>
      <c r="F310" s="19">
        <f t="shared" si="18"/>
        <v>0</v>
      </c>
      <c r="G310" s="19">
        <f t="shared" si="19"/>
        <v>71.539999999999992</v>
      </c>
    </row>
    <row r="311" spans="4:7" x14ac:dyDescent="0.2">
      <c r="D311" s="18">
        <f t="shared" si="16"/>
        <v>0</v>
      </c>
      <c r="E311" s="18">
        <f t="shared" si="17"/>
        <v>0</v>
      </c>
      <c r="F311" s="19">
        <f t="shared" si="18"/>
        <v>0</v>
      </c>
      <c r="G311" s="19">
        <f t="shared" si="19"/>
        <v>71.539999999999992</v>
      </c>
    </row>
    <row r="312" spans="4:7" x14ac:dyDescent="0.2">
      <c r="D312" s="18">
        <f t="shared" si="16"/>
        <v>0</v>
      </c>
      <c r="E312" s="18">
        <f t="shared" si="17"/>
        <v>0</v>
      </c>
      <c r="F312" s="19">
        <f t="shared" si="18"/>
        <v>0</v>
      </c>
      <c r="G312" s="19">
        <f t="shared" si="19"/>
        <v>71.539999999999992</v>
      </c>
    </row>
    <row r="313" spans="4:7" x14ac:dyDescent="0.2">
      <c r="D313" s="18">
        <f t="shared" si="16"/>
        <v>0</v>
      </c>
      <c r="E313" s="18">
        <f t="shared" si="17"/>
        <v>0</v>
      </c>
      <c r="F313" s="19">
        <f t="shared" si="18"/>
        <v>0</v>
      </c>
      <c r="G313" s="19">
        <f t="shared" si="19"/>
        <v>71.539999999999992</v>
      </c>
    </row>
    <row r="314" spans="4:7" x14ac:dyDescent="0.2">
      <c r="D314" s="18">
        <f t="shared" si="16"/>
        <v>0</v>
      </c>
      <c r="E314" s="18">
        <f t="shared" si="17"/>
        <v>0</v>
      </c>
      <c r="F314" s="19">
        <f t="shared" si="18"/>
        <v>0</v>
      </c>
      <c r="G314" s="19">
        <f t="shared" si="19"/>
        <v>71.539999999999992</v>
      </c>
    </row>
    <row r="315" spans="4:7" x14ac:dyDescent="0.2">
      <c r="D315" s="18">
        <f t="shared" si="16"/>
        <v>0</v>
      </c>
      <c r="E315" s="18">
        <f t="shared" si="17"/>
        <v>0</v>
      </c>
      <c r="F315" s="19">
        <f t="shared" si="18"/>
        <v>0</v>
      </c>
      <c r="G315" s="19">
        <f t="shared" si="19"/>
        <v>71.539999999999992</v>
      </c>
    </row>
    <row r="316" spans="4:7" x14ac:dyDescent="0.2">
      <c r="D316" s="18">
        <f t="shared" si="16"/>
        <v>0</v>
      </c>
      <c r="E316" s="18">
        <f t="shared" si="17"/>
        <v>0</v>
      </c>
      <c r="F316" s="19">
        <f t="shared" si="18"/>
        <v>0</v>
      </c>
      <c r="G316" s="19">
        <f t="shared" si="19"/>
        <v>71.539999999999992</v>
      </c>
    </row>
    <row r="317" spans="4:7" x14ac:dyDescent="0.2">
      <c r="D317" s="18">
        <f t="shared" si="16"/>
        <v>0</v>
      </c>
      <c r="E317" s="18">
        <f t="shared" si="17"/>
        <v>0</v>
      </c>
      <c r="F317" s="19">
        <f t="shared" si="18"/>
        <v>0</v>
      </c>
      <c r="G317" s="19">
        <f t="shared" si="19"/>
        <v>71.539999999999992</v>
      </c>
    </row>
    <row r="318" spans="4:7" x14ac:dyDescent="0.2">
      <c r="D318" s="18">
        <f t="shared" si="16"/>
        <v>0</v>
      </c>
      <c r="E318" s="18">
        <f t="shared" si="17"/>
        <v>0</v>
      </c>
      <c r="F318" s="19">
        <f t="shared" si="18"/>
        <v>0</v>
      </c>
      <c r="G318" s="19">
        <f t="shared" si="19"/>
        <v>71.539999999999992</v>
      </c>
    </row>
    <row r="319" spans="4:7" x14ac:dyDescent="0.2">
      <c r="D319" s="18">
        <f t="shared" si="16"/>
        <v>0</v>
      </c>
      <c r="E319" s="18">
        <f t="shared" si="17"/>
        <v>0</v>
      </c>
      <c r="F319" s="19">
        <f t="shared" si="18"/>
        <v>0</v>
      </c>
      <c r="G319" s="19">
        <f t="shared" si="19"/>
        <v>71.539999999999992</v>
      </c>
    </row>
    <row r="320" spans="4:7" x14ac:dyDescent="0.2">
      <c r="D320" s="18">
        <f t="shared" si="16"/>
        <v>0</v>
      </c>
      <c r="E320" s="18">
        <f t="shared" si="17"/>
        <v>0</v>
      </c>
      <c r="F320" s="19">
        <f t="shared" si="18"/>
        <v>0</v>
      </c>
      <c r="G320" s="19">
        <f t="shared" si="19"/>
        <v>71.539999999999992</v>
      </c>
    </row>
    <row r="321" spans="4:7" x14ac:dyDescent="0.2">
      <c r="D321" s="18">
        <f t="shared" si="16"/>
        <v>0</v>
      </c>
      <c r="E321" s="18">
        <f t="shared" si="17"/>
        <v>0</v>
      </c>
      <c r="F321" s="19">
        <f t="shared" si="18"/>
        <v>0</v>
      </c>
      <c r="G321" s="19">
        <f t="shared" si="19"/>
        <v>71.539999999999992</v>
      </c>
    </row>
    <row r="322" spans="4:7" x14ac:dyDescent="0.2">
      <c r="D322" s="18">
        <f t="shared" ref="D322:D360" si="20">IF(B322&gt;0,VLOOKUP(B322,MATRIZ1,2,FALSE),0)</f>
        <v>0</v>
      </c>
      <c r="E322" s="18">
        <f t="shared" si="17"/>
        <v>0</v>
      </c>
      <c r="F322" s="19">
        <f t="shared" si="18"/>
        <v>0</v>
      </c>
      <c r="G322" s="19">
        <f t="shared" si="19"/>
        <v>71.539999999999992</v>
      </c>
    </row>
    <row r="323" spans="4:7" x14ac:dyDescent="0.2">
      <c r="D323" s="18">
        <f t="shared" si="20"/>
        <v>0</v>
      </c>
      <c r="E323" s="18">
        <f t="shared" ref="E323:E360" si="21">_xlfn.IFS(B323="FRETE",D323,B323="EMPRESTIMO",D323,B323&lt;&gt;"FRETE",0,B323&lt;&gt;"EMPRESTIMO",0)</f>
        <v>0</v>
      </c>
      <c r="F323" s="19">
        <f t="shared" ref="F323:F360" si="22">_xlfn.IFS(B323&lt;&gt;"FRETE",(D323*C323),B323="FRETE",0,B323&lt;&gt;"EMPRESTIMO",(C323*D323),B323="EMPRESTIMO",0)</f>
        <v>0</v>
      </c>
      <c r="G323" s="19">
        <f t="shared" si="19"/>
        <v>71.539999999999992</v>
      </c>
    </row>
    <row r="324" spans="4:7" x14ac:dyDescent="0.2">
      <c r="D324" s="18">
        <f t="shared" si="20"/>
        <v>0</v>
      </c>
      <c r="E324" s="18">
        <f t="shared" si="21"/>
        <v>0</v>
      </c>
      <c r="F324" s="19">
        <f t="shared" si="22"/>
        <v>0</v>
      </c>
      <c r="G324" s="19">
        <f t="shared" ref="G324:G360" si="23">+G323+F324-E324</f>
        <v>71.539999999999992</v>
      </c>
    </row>
    <row r="325" spans="4:7" x14ac:dyDescent="0.2">
      <c r="D325" s="18">
        <f t="shared" si="20"/>
        <v>0</v>
      </c>
      <c r="E325" s="18">
        <f t="shared" si="21"/>
        <v>0</v>
      </c>
      <c r="F325" s="19">
        <f t="shared" si="22"/>
        <v>0</v>
      </c>
      <c r="G325" s="19">
        <f t="shared" si="23"/>
        <v>71.539999999999992</v>
      </c>
    </row>
    <row r="326" spans="4:7" x14ac:dyDescent="0.2">
      <c r="D326" s="18">
        <f t="shared" si="20"/>
        <v>0</v>
      </c>
      <c r="E326" s="18">
        <f t="shared" si="21"/>
        <v>0</v>
      </c>
      <c r="F326" s="19">
        <f t="shared" si="22"/>
        <v>0</v>
      </c>
      <c r="G326" s="19">
        <f t="shared" si="23"/>
        <v>71.539999999999992</v>
      </c>
    </row>
    <row r="327" spans="4:7" x14ac:dyDescent="0.2">
      <c r="D327" s="18">
        <f t="shared" si="20"/>
        <v>0</v>
      </c>
      <c r="E327" s="18">
        <f t="shared" si="21"/>
        <v>0</v>
      </c>
      <c r="F327" s="19">
        <f t="shared" si="22"/>
        <v>0</v>
      </c>
      <c r="G327" s="19">
        <f t="shared" si="23"/>
        <v>71.539999999999992</v>
      </c>
    </row>
    <row r="328" spans="4:7" x14ac:dyDescent="0.2">
      <c r="D328" s="18">
        <f t="shared" si="20"/>
        <v>0</v>
      </c>
      <c r="E328" s="18">
        <f t="shared" si="21"/>
        <v>0</v>
      </c>
      <c r="F328" s="19">
        <f t="shared" si="22"/>
        <v>0</v>
      </c>
      <c r="G328" s="19">
        <f t="shared" si="23"/>
        <v>71.539999999999992</v>
      </c>
    </row>
    <row r="329" spans="4:7" x14ac:dyDescent="0.2">
      <c r="D329" s="18">
        <f t="shared" si="20"/>
        <v>0</v>
      </c>
      <c r="E329" s="18">
        <f t="shared" si="21"/>
        <v>0</v>
      </c>
      <c r="F329" s="19">
        <f t="shared" si="22"/>
        <v>0</v>
      </c>
      <c r="G329" s="19">
        <f t="shared" si="23"/>
        <v>71.539999999999992</v>
      </c>
    </row>
    <row r="330" spans="4:7" x14ac:dyDescent="0.2">
      <c r="D330" s="18">
        <f t="shared" si="20"/>
        <v>0</v>
      </c>
      <c r="E330" s="18">
        <f t="shared" si="21"/>
        <v>0</v>
      </c>
      <c r="F330" s="19">
        <f t="shared" si="22"/>
        <v>0</v>
      </c>
      <c r="G330" s="19">
        <f t="shared" si="23"/>
        <v>71.539999999999992</v>
      </c>
    </row>
    <row r="331" spans="4:7" x14ac:dyDescent="0.2">
      <c r="D331" s="18">
        <f t="shared" si="20"/>
        <v>0</v>
      </c>
      <c r="E331" s="18">
        <f t="shared" si="21"/>
        <v>0</v>
      </c>
      <c r="F331" s="19">
        <f t="shared" si="22"/>
        <v>0</v>
      </c>
      <c r="G331" s="19">
        <f t="shared" si="23"/>
        <v>71.539999999999992</v>
      </c>
    </row>
    <row r="332" spans="4:7" x14ac:dyDescent="0.2">
      <c r="D332" s="18">
        <f t="shared" si="20"/>
        <v>0</v>
      </c>
      <c r="E332" s="18">
        <f t="shared" si="21"/>
        <v>0</v>
      </c>
      <c r="F332" s="19">
        <f t="shared" si="22"/>
        <v>0</v>
      </c>
      <c r="G332" s="19">
        <f t="shared" si="23"/>
        <v>71.539999999999992</v>
      </c>
    </row>
    <row r="333" spans="4:7" x14ac:dyDescent="0.2">
      <c r="D333" s="18">
        <f t="shared" si="20"/>
        <v>0</v>
      </c>
      <c r="E333" s="18">
        <f t="shared" si="21"/>
        <v>0</v>
      </c>
      <c r="F333" s="19">
        <f t="shared" si="22"/>
        <v>0</v>
      </c>
      <c r="G333" s="19">
        <f t="shared" si="23"/>
        <v>71.539999999999992</v>
      </c>
    </row>
    <row r="334" spans="4:7" x14ac:dyDescent="0.2">
      <c r="D334" s="18">
        <f t="shared" si="20"/>
        <v>0</v>
      </c>
      <c r="E334" s="18">
        <f t="shared" si="21"/>
        <v>0</v>
      </c>
      <c r="F334" s="19">
        <f t="shared" si="22"/>
        <v>0</v>
      </c>
      <c r="G334" s="19">
        <f t="shared" si="23"/>
        <v>71.539999999999992</v>
      </c>
    </row>
    <row r="335" spans="4:7" x14ac:dyDescent="0.2">
      <c r="D335" s="18">
        <f t="shared" si="20"/>
        <v>0</v>
      </c>
      <c r="E335" s="18">
        <f t="shared" si="21"/>
        <v>0</v>
      </c>
      <c r="F335" s="19">
        <f t="shared" si="22"/>
        <v>0</v>
      </c>
      <c r="G335" s="19">
        <f t="shared" si="23"/>
        <v>71.539999999999992</v>
      </c>
    </row>
    <row r="336" spans="4:7" x14ac:dyDescent="0.2">
      <c r="D336" s="18">
        <f t="shared" si="20"/>
        <v>0</v>
      </c>
      <c r="E336" s="18">
        <f t="shared" si="21"/>
        <v>0</v>
      </c>
      <c r="F336" s="19">
        <f t="shared" si="22"/>
        <v>0</v>
      </c>
      <c r="G336" s="19">
        <f t="shared" si="23"/>
        <v>71.539999999999992</v>
      </c>
    </row>
    <row r="337" spans="4:7" x14ac:dyDescent="0.2">
      <c r="D337" s="18">
        <f t="shared" si="20"/>
        <v>0</v>
      </c>
      <c r="E337" s="18">
        <f t="shared" si="21"/>
        <v>0</v>
      </c>
      <c r="F337" s="19">
        <f t="shared" si="22"/>
        <v>0</v>
      </c>
      <c r="G337" s="19">
        <f t="shared" si="23"/>
        <v>71.539999999999992</v>
      </c>
    </row>
    <row r="338" spans="4:7" x14ac:dyDescent="0.2">
      <c r="D338" s="18">
        <f t="shared" si="20"/>
        <v>0</v>
      </c>
      <c r="E338" s="18">
        <f t="shared" si="21"/>
        <v>0</v>
      </c>
      <c r="F338" s="19">
        <f t="shared" si="22"/>
        <v>0</v>
      </c>
      <c r="G338" s="19">
        <f t="shared" si="23"/>
        <v>71.539999999999992</v>
      </c>
    </row>
    <row r="339" spans="4:7" x14ac:dyDescent="0.2">
      <c r="D339" s="18">
        <f t="shared" si="20"/>
        <v>0</v>
      </c>
      <c r="E339" s="18">
        <f t="shared" si="21"/>
        <v>0</v>
      </c>
      <c r="F339" s="19">
        <f t="shared" si="22"/>
        <v>0</v>
      </c>
      <c r="G339" s="19">
        <f t="shared" si="23"/>
        <v>71.539999999999992</v>
      </c>
    </row>
    <row r="340" spans="4:7" x14ac:dyDescent="0.2">
      <c r="D340" s="18">
        <f t="shared" si="20"/>
        <v>0</v>
      </c>
      <c r="E340" s="18">
        <f t="shared" si="21"/>
        <v>0</v>
      </c>
      <c r="F340" s="19">
        <f t="shared" si="22"/>
        <v>0</v>
      </c>
      <c r="G340" s="19">
        <f t="shared" si="23"/>
        <v>71.539999999999992</v>
      </c>
    </row>
    <row r="341" spans="4:7" x14ac:dyDescent="0.2">
      <c r="D341" s="18">
        <f t="shared" si="20"/>
        <v>0</v>
      </c>
      <c r="E341" s="18">
        <f t="shared" si="21"/>
        <v>0</v>
      </c>
      <c r="F341" s="19">
        <f t="shared" si="22"/>
        <v>0</v>
      </c>
      <c r="G341" s="19">
        <f t="shared" si="23"/>
        <v>71.539999999999992</v>
      </c>
    </row>
    <row r="342" spans="4:7" x14ac:dyDescent="0.2">
      <c r="D342" s="18">
        <f t="shared" si="20"/>
        <v>0</v>
      </c>
      <c r="E342" s="18">
        <f t="shared" si="21"/>
        <v>0</v>
      </c>
      <c r="F342" s="19">
        <f t="shared" si="22"/>
        <v>0</v>
      </c>
      <c r="G342" s="19">
        <f t="shared" si="23"/>
        <v>71.539999999999992</v>
      </c>
    </row>
    <row r="343" spans="4:7" x14ac:dyDescent="0.2">
      <c r="D343" s="18">
        <f t="shared" si="20"/>
        <v>0</v>
      </c>
      <c r="E343" s="18">
        <f t="shared" si="21"/>
        <v>0</v>
      </c>
      <c r="F343" s="19">
        <f t="shared" si="22"/>
        <v>0</v>
      </c>
      <c r="G343" s="19">
        <f t="shared" si="23"/>
        <v>71.539999999999992</v>
      </c>
    </row>
    <row r="344" spans="4:7" x14ac:dyDescent="0.2">
      <c r="D344" s="18">
        <f t="shared" si="20"/>
        <v>0</v>
      </c>
      <c r="E344" s="18">
        <f t="shared" si="21"/>
        <v>0</v>
      </c>
      <c r="F344" s="19">
        <f t="shared" si="22"/>
        <v>0</v>
      </c>
      <c r="G344" s="19">
        <f t="shared" si="23"/>
        <v>71.539999999999992</v>
      </c>
    </row>
    <row r="345" spans="4:7" x14ac:dyDescent="0.2">
      <c r="D345" s="18">
        <f t="shared" si="20"/>
        <v>0</v>
      </c>
      <c r="E345" s="18">
        <f t="shared" si="21"/>
        <v>0</v>
      </c>
      <c r="F345" s="19">
        <f t="shared" si="22"/>
        <v>0</v>
      </c>
      <c r="G345" s="19">
        <f t="shared" si="23"/>
        <v>71.539999999999992</v>
      </c>
    </row>
    <row r="346" spans="4:7" x14ac:dyDescent="0.2">
      <c r="D346" s="18">
        <f t="shared" si="20"/>
        <v>0</v>
      </c>
      <c r="E346" s="18">
        <f t="shared" si="21"/>
        <v>0</v>
      </c>
      <c r="F346" s="19">
        <f t="shared" si="22"/>
        <v>0</v>
      </c>
      <c r="G346" s="19">
        <f t="shared" si="23"/>
        <v>71.539999999999992</v>
      </c>
    </row>
    <row r="347" spans="4:7" x14ac:dyDescent="0.2">
      <c r="D347" s="18">
        <f t="shared" si="20"/>
        <v>0</v>
      </c>
      <c r="E347" s="18">
        <f t="shared" si="21"/>
        <v>0</v>
      </c>
      <c r="F347" s="19">
        <f t="shared" si="22"/>
        <v>0</v>
      </c>
      <c r="G347" s="19">
        <f t="shared" si="23"/>
        <v>71.539999999999992</v>
      </c>
    </row>
    <row r="348" spans="4:7" x14ac:dyDescent="0.2">
      <c r="D348" s="18">
        <f t="shared" si="20"/>
        <v>0</v>
      </c>
      <c r="E348" s="18">
        <f t="shared" si="21"/>
        <v>0</v>
      </c>
      <c r="F348" s="19">
        <f t="shared" si="22"/>
        <v>0</v>
      </c>
      <c r="G348" s="19">
        <f t="shared" si="23"/>
        <v>71.539999999999992</v>
      </c>
    </row>
    <row r="349" spans="4:7" x14ac:dyDescent="0.2">
      <c r="D349" s="18">
        <f t="shared" si="20"/>
        <v>0</v>
      </c>
      <c r="E349" s="18">
        <f t="shared" si="21"/>
        <v>0</v>
      </c>
      <c r="F349" s="19">
        <f t="shared" si="22"/>
        <v>0</v>
      </c>
      <c r="G349" s="19">
        <f t="shared" si="23"/>
        <v>71.539999999999992</v>
      </c>
    </row>
    <row r="350" spans="4:7" x14ac:dyDescent="0.2">
      <c r="D350" s="18">
        <f t="shared" si="20"/>
        <v>0</v>
      </c>
      <c r="E350" s="18">
        <f t="shared" si="21"/>
        <v>0</v>
      </c>
      <c r="F350" s="19">
        <f t="shared" si="22"/>
        <v>0</v>
      </c>
      <c r="G350" s="19">
        <f t="shared" si="23"/>
        <v>71.539999999999992</v>
      </c>
    </row>
    <row r="351" spans="4:7" x14ac:dyDescent="0.2">
      <c r="D351" s="18">
        <f t="shared" si="20"/>
        <v>0</v>
      </c>
      <c r="E351" s="18">
        <f t="shared" si="21"/>
        <v>0</v>
      </c>
      <c r="F351" s="19">
        <f t="shared" si="22"/>
        <v>0</v>
      </c>
      <c r="G351" s="19">
        <f t="shared" si="23"/>
        <v>71.539999999999992</v>
      </c>
    </row>
    <row r="352" spans="4:7" x14ac:dyDescent="0.2">
      <c r="D352" s="18">
        <f t="shared" si="20"/>
        <v>0</v>
      </c>
      <c r="E352" s="18">
        <f t="shared" si="21"/>
        <v>0</v>
      </c>
      <c r="F352" s="19">
        <f t="shared" si="22"/>
        <v>0</v>
      </c>
      <c r="G352" s="19">
        <f t="shared" si="23"/>
        <v>71.539999999999992</v>
      </c>
    </row>
    <row r="353" spans="4:7" x14ac:dyDescent="0.2">
      <c r="D353" s="18">
        <f t="shared" si="20"/>
        <v>0</v>
      </c>
      <c r="E353" s="18">
        <f t="shared" si="21"/>
        <v>0</v>
      </c>
      <c r="F353" s="19">
        <f t="shared" si="22"/>
        <v>0</v>
      </c>
      <c r="G353" s="19">
        <f t="shared" si="23"/>
        <v>71.539999999999992</v>
      </c>
    </row>
    <row r="354" spans="4:7" x14ac:dyDescent="0.2">
      <c r="D354" s="18">
        <f t="shared" si="20"/>
        <v>0</v>
      </c>
      <c r="E354" s="18">
        <f t="shared" si="21"/>
        <v>0</v>
      </c>
      <c r="F354" s="19">
        <f t="shared" si="22"/>
        <v>0</v>
      </c>
      <c r="G354" s="19">
        <f t="shared" si="23"/>
        <v>71.539999999999992</v>
      </c>
    </row>
    <row r="355" spans="4:7" x14ac:dyDescent="0.2">
      <c r="D355" s="18">
        <f t="shared" si="20"/>
        <v>0</v>
      </c>
      <c r="E355" s="18">
        <f t="shared" si="21"/>
        <v>0</v>
      </c>
      <c r="F355" s="19">
        <f t="shared" si="22"/>
        <v>0</v>
      </c>
      <c r="G355" s="19">
        <f t="shared" si="23"/>
        <v>71.539999999999992</v>
      </c>
    </row>
    <row r="356" spans="4:7" x14ac:dyDescent="0.2">
      <c r="D356" s="18">
        <f t="shared" si="20"/>
        <v>0</v>
      </c>
      <c r="E356" s="18">
        <f t="shared" si="21"/>
        <v>0</v>
      </c>
      <c r="F356" s="19">
        <f t="shared" si="22"/>
        <v>0</v>
      </c>
      <c r="G356" s="19">
        <f t="shared" si="23"/>
        <v>71.539999999999992</v>
      </c>
    </row>
    <row r="357" spans="4:7" x14ac:dyDescent="0.2">
      <c r="D357" s="18">
        <f t="shared" si="20"/>
        <v>0</v>
      </c>
      <c r="E357" s="18">
        <f t="shared" si="21"/>
        <v>0</v>
      </c>
      <c r="F357" s="19">
        <f t="shared" si="22"/>
        <v>0</v>
      </c>
      <c r="G357" s="19">
        <f t="shared" si="23"/>
        <v>71.539999999999992</v>
      </c>
    </row>
    <row r="358" spans="4:7" x14ac:dyDescent="0.2">
      <c r="D358" s="18">
        <f t="shared" si="20"/>
        <v>0</v>
      </c>
      <c r="E358" s="18">
        <f t="shared" si="21"/>
        <v>0</v>
      </c>
      <c r="F358" s="19">
        <f t="shared" si="22"/>
        <v>0</v>
      </c>
      <c r="G358" s="19">
        <f t="shared" si="23"/>
        <v>71.539999999999992</v>
      </c>
    </row>
    <row r="359" spans="4:7" x14ac:dyDescent="0.2">
      <c r="D359" s="18">
        <f t="shared" si="20"/>
        <v>0</v>
      </c>
      <c r="E359" s="18">
        <f t="shared" si="21"/>
        <v>0</v>
      </c>
      <c r="F359" s="19">
        <f t="shared" si="22"/>
        <v>0</v>
      </c>
      <c r="G359" s="19">
        <f t="shared" si="23"/>
        <v>71.539999999999992</v>
      </c>
    </row>
    <row r="360" spans="4:7" x14ac:dyDescent="0.2">
      <c r="D360" s="18">
        <f t="shared" si="20"/>
        <v>0</v>
      </c>
      <c r="E360" s="18">
        <f t="shared" si="21"/>
        <v>0</v>
      </c>
      <c r="F360" s="19">
        <f t="shared" si="22"/>
        <v>0</v>
      </c>
      <c r="G360" s="19">
        <f t="shared" si="23"/>
        <v>71.539999999999992</v>
      </c>
    </row>
  </sheetData>
  <conditionalFormatting sqref="B1:B1048576">
    <cfRule type="cellIs" dxfId="3" priority="3" operator="equal">
      <formula>"EMPRESTIMO"</formula>
    </cfRule>
    <cfRule type="cellIs" dxfId="2" priority="4" operator="equal">
      <formula>"FRETE"</formula>
    </cfRule>
  </conditionalFormatting>
  <conditionalFormatting sqref="E2:E1048576">
    <cfRule type="cellIs" dxfId="1" priority="2" operator="greaterThan">
      <formula>0</formula>
    </cfRule>
  </conditionalFormatting>
  <conditionalFormatting sqref="F2:F1048576">
    <cfRule type="cellIs" dxfId="0" priority="1" operator="greaterThan">
      <formula>0</formula>
    </cfRule>
  </conditionalFormatting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651559-5E01-40DC-B2BE-C9CFECE81863}">
          <x14:formula1>
            <xm:f>'BASE DE DADOS'!$A:$A</xm:f>
          </x14:formula1>
          <xm:sqref>B1:B1048576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4DD7-5C34-4B7F-9475-9575D23DE172}">
  <dimension ref="A1:I1"/>
  <sheetViews>
    <sheetView workbookViewId="0">
      <pane ySplit="1" topLeftCell="A2" activePane="bottomLeft" state="frozen"/>
      <selection pane="bottomLeft" activeCell="A8" sqref="A8"/>
    </sheetView>
  </sheetViews>
  <sheetFormatPr defaultRowHeight="15" x14ac:dyDescent="0.25"/>
  <cols>
    <col min="1" max="1" width="55.7109375" customWidth="1"/>
    <col min="2" max="2" width="25.42578125" customWidth="1"/>
    <col min="3" max="3" width="15.7109375" customWidth="1"/>
    <col min="4" max="4" width="15.5703125" customWidth="1"/>
    <col min="5" max="5" width="16.5703125" customWidth="1"/>
    <col min="6" max="6" width="16.85546875" customWidth="1"/>
    <col min="7" max="7" width="14.85546875" customWidth="1"/>
    <col min="8" max="8" width="14.42578125" customWidth="1"/>
    <col min="9" max="9" width="13.140625" customWidth="1"/>
  </cols>
  <sheetData>
    <row r="1" spans="1:9" ht="15.75" x14ac:dyDescent="0.25">
      <c r="A1" s="1" t="s">
        <v>122</v>
      </c>
      <c r="B1" s="2" t="s">
        <v>123</v>
      </c>
      <c r="C1" s="2"/>
      <c r="D1" s="2"/>
      <c r="E1" s="3"/>
      <c r="F1" s="3"/>
      <c r="G1" s="3"/>
      <c r="H1" s="3"/>
      <c r="I1" s="3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59CC487-BE39-4785-808C-CE44F8EC77D7}">
          <x14:formula1>
            <xm:f>'BASE DE DADOS'!$A$1:$A$115</xm:f>
          </x14:formula1>
          <xm:sqref>A1:A1048576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725F3-083D-4717-BAF2-1C7B6DECA105}">
  <dimension ref="A1:I18"/>
  <sheetViews>
    <sheetView workbookViewId="0">
      <pane ySplit="1" topLeftCell="A2" activePane="bottomLeft" state="frozen"/>
      <selection pane="bottomLeft" activeCell="F18" sqref="F18"/>
    </sheetView>
  </sheetViews>
  <sheetFormatPr defaultRowHeight="15" x14ac:dyDescent="0.25"/>
  <cols>
    <col min="1" max="1" width="52.140625" style="4" customWidth="1"/>
    <col min="2" max="2" width="22.7109375" style="4" customWidth="1"/>
    <col min="3" max="3" width="21" style="4" customWidth="1"/>
    <col min="4" max="4" width="19" customWidth="1"/>
    <col min="5" max="6" width="14.140625" customWidth="1"/>
    <col min="7" max="7" width="21" customWidth="1"/>
    <col min="8" max="8" width="25.140625" customWidth="1"/>
    <col min="9" max="9" width="28" customWidth="1"/>
  </cols>
  <sheetData>
    <row r="1" spans="1:9" ht="15.75" x14ac:dyDescent="0.25">
      <c r="A1" s="1" t="s">
        <v>122</v>
      </c>
      <c r="B1" s="1" t="s">
        <v>124</v>
      </c>
      <c r="C1" s="1" t="s">
        <v>143</v>
      </c>
      <c r="D1" s="1" t="s">
        <v>144</v>
      </c>
      <c r="E1" s="1"/>
      <c r="F1" s="1"/>
      <c r="G1" s="1"/>
      <c r="H1" s="1"/>
      <c r="I1" s="1"/>
    </row>
    <row r="2" spans="1:9" ht="15.75" x14ac:dyDescent="0.25">
      <c r="A2" s="4" t="s">
        <v>125</v>
      </c>
      <c r="B2" s="5">
        <v>2168</v>
      </c>
      <c r="C2" s="4">
        <f t="shared" ref="C2:C18" si="0">IF(A2&gt;0,VLOOKUP(A2,MATRIZ2,2,FALSE),0)</f>
        <v>0</v>
      </c>
      <c r="D2">
        <f>C2*B2</f>
        <v>0</v>
      </c>
    </row>
    <row r="3" spans="1:9" ht="15.75" x14ac:dyDescent="0.25">
      <c r="A3" s="4" t="s">
        <v>126</v>
      </c>
      <c r="B3" s="5">
        <v>235</v>
      </c>
      <c r="C3" s="4">
        <f t="shared" si="0"/>
        <v>0</v>
      </c>
      <c r="D3">
        <f>(C3*B3)+D2</f>
        <v>0</v>
      </c>
    </row>
    <row r="4" spans="1:9" ht="15.75" x14ac:dyDescent="0.25">
      <c r="A4" s="4" t="s">
        <v>127</v>
      </c>
      <c r="B4" s="5">
        <v>7503</v>
      </c>
      <c r="C4" s="4">
        <f t="shared" si="0"/>
        <v>0</v>
      </c>
      <c r="D4">
        <f t="shared" ref="D4:D18" si="1">(C4*B4)+D3</f>
        <v>0</v>
      </c>
    </row>
    <row r="5" spans="1:9" ht="15.75" x14ac:dyDescent="0.25">
      <c r="A5" s="4" t="s">
        <v>128</v>
      </c>
      <c r="B5" s="5">
        <v>2548</v>
      </c>
      <c r="C5" s="4">
        <f t="shared" si="0"/>
        <v>0</v>
      </c>
      <c r="D5">
        <f t="shared" si="1"/>
        <v>0</v>
      </c>
    </row>
    <row r="6" spans="1:9" ht="15.75" x14ac:dyDescent="0.25">
      <c r="A6" s="4" t="s">
        <v>129</v>
      </c>
      <c r="B6" s="5">
        <v>1836</v>
      </c>
      <c r="C6" s="4">
        <f t="shared" si="0"/>
        <v>0</v>
      </c>
      <c r="D6">
        <f t="shared" si="1"/>
        <v>0</v>
      </c>
    </row>
    <row r="7" spans="1:9" ht="15.75" x14ac:dyDescent="0.25">
      <c r="A7" s="4" t="s">
        <v>130</v>
      </c>
      <c r="B7" s="5">
        <v>1356</v>
      </c>
      <c r="C7" s="4">
        <f t="shared" si="0"/>
        <v>0</v>
      </c>
      <c r="D7">
        <f t="shared" si="1"/>
        <v>0</v>
      </c>
    </row>
    <row r="8" spans="1:9" ht="15.75" x14ac:dyDescent="0.25">
      <c r="A8" s="4" t="s">
        <v>131</v>
      </c>
      <c r="B8" s="5">
        <v>3829</v>
      </c>
      <c r="C8" s="4">
        <f t="shared" si="0"/>
        <v>0</v>
      </c>
      <c r="D8">
        <f t="shared" si="1"/>
        <v>0</v>
      </c>
    </row>
    <row r="9" spans="1:9" ht="15.75" x14ac:dyDescent="0.25">
      <c r="A9" s="4" t="s">
        <v>132</v>
      </c>
      <c r="B9" s="5">
        <v>1738</v>
      </c>
      <c r="C9" s="4">
        <f t="shared" si="0"/>
        <v>0</v>
      </c>
      <c r="D9">
        <f t="shared" si="1"/>
        <v>0</v>
      </c>
    </row>
    <row r="10" spans="1:9" ht="15.75" x14ac:dyDescent="0.25">
      <c r="A10" s="4" t="s">
        <v>133</v>
      </c>
      <c r="B10" s="5">
        <v>38.520000000000003</v>
      </c>
      <c r="C10" s="4">
        <f t="shared" si="0"/>
        <v>0</v>
      </c>
      <c r="D10">
        <f t="shared" si="1"/>
        <v>0</v>
      </c>
    </row>
    <row r="11" spans="1:9" ht="15.75" x14ac:dyDescent="0.25">
      <c r="A11" s="4" t="s">
        <v>134</v>
      </c>
      <c r="B11" s="5">
        <v>58.82</v>
      </c>
      <c r="C11" s="4">
        <f t="shared" si="0"/>
        <v>0</v>
      </c>
      <c r="D11">
        <f t="shared" si="1"/>
        <v>0</v>
      </c>
    </row>
    <row r="12" spans="1:9" ht="15.75" x14ac:dyDescent="0.25">
      <c r="A12" s="4" t="s">
        <v>135</v>
      </c>
      <c r="B12" s="5">
        <v>23.91</v>
      </c>
      <c r="C12" s="4">
        <f t="shared" si="0"/>
        <v>0</v>
      </c>
      <c r="D12">
        <f t="shared" si="1"/>
        <v>0</v>
      </c>
    </row>
    <row r="13" spans="1:9" ht="15.75" x14ac:dyDescent="0.25">
      <c r="A13" s="4" t="s">
        <v>136</v>
      </c>
      <c r="B13" s="5">
        <v>57.22</v>
      </c>
      <c r="C13" s="4">
        <f t="shared" si="0"/>
        <v>0</v>
      </c>
      <c r="D13">
        <f t="shared" si="1"/>
        <v>0</v>
      </c>
    </row>
    <row r="14" spans="1:9" ht="15.75" x14ac:dyDescent="0.25">
      <c r="A14" s="4" t="s">
        <v>137</v>
      </c>
      <c r="B14" s="5">
        <v>60</v>
      </c>
      <c r="C14" s="4">
        <f t="shared" si="0"/>
        <v>0</v>
      </c>
      <c r="D14">
        <f t="shared" si="1"/>
        <v>0</v>
      </c>
    </row>
    <row r="15" spans="1:9" ht="15.75" x14ac:dyDescent="0.25">
      <c r="A15" s="4" t="s">
        <v>138</v>
      </c>
      <c r="B15" s="5">
        <v>20</v>
      </c>
      <c r="C15" s="4">
        <f t="shared" si="0"/>
        <v>0</v>
      </c>
      <c r="D15">
        <f t="shared" si="1"/>
        <v>0</v>
      </c>
    </row>
    <row r="16" spans="1:9" ht="15.75" x14ac:dyDescent="0.25">
      <c r="A16" s="4" t="s">
        <v>139</v>
      </c>
      <c r="B16" s="5">
        <v>6</v>
      </c>
      <c r="C16" s="4">
        <f t="shared" si="0"/>
        <v>0</v>
      </c>
      <c r="D16">
        <f t="shared" si="1"/>
        <v>0</v>
      </c>
    </row>
    <row r="17" spans="1:4" ht="15.75" x14ac:dyDescent="0.25">
      <c r="A17" s="4" t="s">
        <v>140</v>
      </c>
      <c r="B17" s="5">
        <v>14</v>
      </c>
      <c r="C17" s="4">
        <f t="shared" si="0"/>
        <v>0</v>
      </c>
      <c r="D17">
        <f t="shared" si="1"/>
        <v>0</v>
      </c>
    </row>
    <row r="18" spans="1:4" ht="15.75" x14ac:dyDescent="0.25">
      <c r="A18" s="4" t="s">
        <v>141</v>
      </c>
      <c r="B18" s="5">
        <v>100</v>
      </c>
      <c r="C18" s="4">
        <f t="shared" si="0"/>
        <v>0</v>
      </c>
      <c r="D18">
        <f t="shared" si="1"/>
        <v>0</v>
      </c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29832E-B81D-42AC-A25D-B193683EC36A}">
          <x14:formula1>
            <xm:f>'BASE DE DADOS'!$D$1:$D$17</xm:f>
          </x14:formula1>
          <xm:sqref>A1:A1048576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BASE DE DADOS</vt:lpstr>
      <vt:lpstr>PRODUÇÃO FERNANDO</vt:lpstr>
      <vt:lpstr>ESTOQUE</vt:lpstr>
      <vt:lpstr>MATERIAL NO CHÃO</vt:lpstr>
      <vt:lpstr>MATRIZ1</vt:lpstr>
      <vt:lpstr>MATRIZ2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Giovani Oliveira De Aro</dc:creator>
  <cp:lastModifiedBy>Fiscal</cp:lastModifiedBy>
  <dcterms:created xsi:type="dcterms:W3CDTF">2023-08-14T17:38:42Z</dcterms:created>
  <dcterms:modified xsi:type="dcterms:W3CDTF">2023-08-16T13:56:53Z</dcterms:modified>
</cp:coreProperties>
</file>