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uilherme.gomes\Desktop\"/>
    </mc:Choice>
  </mc:AlternateContent>
  <xr:revisionPtr revIDLastSave="0" documentId="8_{76EBAB94-8D26-491D-AF57-98BADC2C235F}" xr6:coauthVersionLast="47" xr6:coauthVersionMax="47" xr10:uidLastSave="{00000000-0000-0000-0000-000000000000}"/>
  <bookViews>
    <workbookView xWindow="-120" yWindow="-120" windowWidth="29040" windowHeight="15840" xr2:uid="{51FA8714-B9EE-44D0-8183-3F49AD259CA3}"/>
  </bookViews>
  <sheets>
    <sheet name="Planilha1" sheetId="1" r:id="rId1"/>
  </sheets>
  <externalReferences>
    <externalReference r:id="rId2"/>
  </externalReferences>
  <calcPr calcId="191029"/>
  <pivotCaches>
    <pivotCache cacheId="2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234" i="1" l="1"/>
  <c r="R234" i="1"/>
  <c r="P234" i="1"/>
  <c r="L234" i="1"/>
  <c r="K234" i="1"/>
  <c r="M234" i="1" s="1"/>
  <c r="J234" i="1"/>
  <c r="G234" i="1"/>
  <c r="H234" i="1" s="1"/>
  <c r="I234" i="1" s="1"/>
  <c r="S233" i="1"/>
  <c r="R233" i="1"/>
  <c r="P233" i="1"/>
  <c r="L233" i="1"/>
  <c r="K233" i="1"/>
  <c r="M233" i="1" s="1"/>
  <c r="J233" i="1"/>
  <c r="I233" i="1"/>
  <c r="H233" i="1"/>
  <c r="G233" i="1"/>
  <c r="S232" i="1"/>
  <c r="R232" i="1"/>
  <c r="P232" i="1"/>
  <c r="Q232" i="1" s="1"/>
  <c r="L232" i="1"/>
  <c r="M232" i="1" s="1"/>
  <c r="K232" i="1"/>
  <c r="J232" i="1"/>
  <c r="H232" i="1"/>
  <c r="I232" i="1" s="1"/>
  <c r="G232" i="1"/>
  <c r="S231" i="1"/>
  <c r="R231" i="1"/>
  <c r="P231" i="1"/>
  <c r="M231" i="1"/>
  <c r="Q231" i="1" s="1"/>
  <c r="L231" i="1"/>
  <c r="K231" i="1"/>
  <c r="J231" i="1"/>
  <c r="I231" i="1"/>
  <c r="H231" i="1"/>
  <c r="G231" i="1"/>
  <c r="S230" i="1"/>
  <c r="R230" i="1"/>
  <c r="P230" i="1"/>
  <c r="Q230" i="1" s="1"/>
  <c r="L230" i="1"/>
  <c r="K230" i="1"/>
  <c r="M230" i="1" s="1"/>
  <c r="J230" i="1"/>
  <c r="H230" i="1"/>
  <c r="I230" i="1" s="1"/>
  <c r="G230" i="1"/>
  <c r="S229" i="1"/>
  <c r="R229" i="1"/>
  <c r="P229" i="1"/>
  <c r="Q229" i="1" s="1"/>
  <c r="M229" i="1"/>
  <c r="L229" i="1"/>
  <c r="K229" i="1"/>
  <c r="J229" i="1"/>
  <c r="G229" i="1"/>
  <c r="H229" i="1" s="1"/>
  <c r="I229" i="1" s="1"/>
  <c r="O229" i="1" s="1"/>
  <c r="S228" i="1"/>
  <c r="R228" i="1"/>
  <c r="P228" i="1"/>
  <c r="Q228" i="1" s="1"/>
  <c r="L228" i="1"/>
  <c r="M228" i="1" s="1"/>
  <c r="K228" i="1"/>
  <c r="J228" i="1"/>
  <c r="H228" i="1"/>
  <c r="I228" i="1" s="1"/>
  <c r="G228" i="1"/>
  <c r="S227" i="1"/>
  <c r="R227" i="1"/>
  <c r="Q227" i="1"/>
  <c r="P227" i="1"/>
  <c r="M227" i="1"/>
  <c r="L227" i="1"/>
  <c r="K227" i="1"/>
  <c r="J227" i="1"/>
  <c r="G227" i="1"/>
  <c r="H227" i="1" s="1"/>
  <c r="I227" i="1" s="1"/>
  <c r="O227" i="1" s="1"/>
  <c r="S226" i="1"/>
  <c r="R226" i="1"/>
  <c r="P226" i="1"/>
  <c r="L226" i="1"/>
  <c r="K226" i="1"/>
  <c r="M226" i="1" s="1"/>
  <c r="J226" i="1"/>
  <c r="G226" i="1"/>
  <c r="H226" i="1" s="1"/>
  <c r="I226" i="1" s="1"/>
  <c r="S225" i="1"/>
  <c r="R225" i="1"/>
  <c r="P225" i="1"/>
  <c r="L225" i="1"/>
  <c r="K225" i="1"/>
  <c r="M225" i="1" s="1"/>
  <c r="J225" i="1"/>
  <c r="G225" i="1"/>
  <c r="H225" i="1" s="1"/>
  <c r="I225" i="1" s="1"/>
  <c r="S224" i="1"/>
  <c r="R224" i="1"/>
  <c r="P224" i="1"/>
  <c r="L224" i="1"/>
  <c r="M224" i="1" s="1"/>
  <c r="K224" i="1"/>
  <c r="J224" i="1"/>
  <c r="H224" i="1"/>
  <c r="I224" i="1" s="1"/>
  <c r="G224" i="1"/>
  <c r="S223" i="1"/>
  <c r="R223" i="1"/>
  <c r="P223" i="1"/>
  <c r="M223" i="1"/>
  <c r="Q223" i="1" s="1"/>
  <c r="L223" i="1"/>
  <c r="K223" i="1"/>
  <c r="J223" i="1"/>
  <c r="I223" i="1"/>
  <c r="H223" i="1"/>
  <c r="G223" i="1"/>
  <c r="S222" i="1"/>
  <c r="R222" i="1"/>
  <c r="P222" i="1"/>
  <c r="L222" i="1"/>
  <c r="K222" i="1"/>
  <c r="M222" i="1" s="1"/>
  <c r="J222" i="1"/>
  <c r="H222" i="1"/>
  <c r="I222" i="1" s="1"/>
  <c r="G222" i="1"/>
  <c r="S221" i="1"/>
  <c r="R221" i="1"/>
  <c r="P221" i="1"/>
  <c r="L221" i="1"/>
  <c r="M221" i="1" s="1"/>
  <c r="K221" i="1"/>
  <c r="J221" i="1"/>
  <c r="G221" i="1"/>
  <c r="H221" i="1" s="1"/>
  <c r="I221" i="1" s="1"/>
  <c r="S220" i="1"/>
  <c r="R220" i="1"/>
  <c r="P220" i="1"/>
  <c r="L220" i="1"/>
  <c r="M220" i="1" s="1"/>
  <c r="K220" i="1"/>
  <c r="J220" i="1"/>
  <c r="I220" i="1"/>
  <c r="H220" i="1"/>
  <c r="G220" i="1"/>
  <c r="S219" i="1"/>
  <c r="R219" i="1"/>
  <c r="Q219" i="1"/>
  <c r="P219" i="1"/>
  <c r="M219" i="1"/>
  <c r="L219" i="1"/>
  <c r="K219" i="1"/>
  <c r="J219" i="1"/>
  <c r="G219" i="1"/>
  <c r="H219" i="1" s="1"/>
  <c r="S218" i="1"/>
  <c r="R218" i="1"/>
  <c r="P218" i="1"/>
  <c r="L218" i="1"/>
  <c r="K218" i="1"/>
  <c r="M218" i="1" s="1"/>
  <c r="J218" i="1"/>
  <c r="G218" i="1"/>
  <c r="H218" i="1" s="1"/>
  <c r="I218" i="1" s="1"/>
  <c r="S217" i="1"/>
  <c r="R217" i="1"/>
  <c r="P217" i="1"/>
  <c r="L217" i="1"/>
  <c r="K217" i="1"/>
  <c r="M217" i="1" s="1"/>
  <c r="J217" i="1"/>
  <c r="H217" i="1"/>
  <c r="I217" i="1" s="1"/>
  <c r="G217" i="1"/>
  <c r="S216" i="1"/>
  <c r="R216" i="1"/>
  <c r="P216" i="1"/>
  <c r="Q216" i="1" s="1"/>
  <c r="M216" i="1"/>
  <c r="L216" i="1"/>
  <c r="K216" i="1"/>
  <c r="J216" i="1"/>
  <c r="H216" i="1"/>
  <c r="I216" i="1" s="1"/>
  <c r="G216" i="1"/>
  <c r="S215" i="1"/>
  <c r="R215" i="1"/>
  <c r="P215" i="1"/>
  <c r="M215" i="1"/>
  <c r="Q215" i="1" s="1"/>
  <c r="L215" i="1"/>
  <c r="K215" i="1"/>
  <c r="J215" i="1"/>
  <c r="I215" i="1"/>
  <c r="H215" i="1"/>
  <c r="G215" i="1"/>
  <c r="S214" i="1"/>
  <c r="R214" i="1"/>
  <c r="P214" i="1"/>
  <c r="L214" i="1"/>
  <c r="K214" i="1"/>
  <c r="M214" i="1" s="1"/>
  <c r="J214" i="1"/>
  <c r="G214" i="1"/>
  <c r="H214" i="1" s="1"/>
  <c r="I214" i="1" s="1"/>
  <c r="S213" i="1"/>
  <c r="R213" i="1"/>
  <c r="P213" i="1"/>
  <c r="Q213" i="1" s="1"/>
  <c r="L213" i="1"/>
  <c r="M213" i="1" s="1"/>
  <c r="K213" i="1"/>
  <c r="J213" i="1"/>
  <c r="G213" i="1"/>
  <c r="H213" i="1" s="1"/>
  <c r="I213" i="1" s="1"/>
  <c r="S212" i="1"/>
  <c r="R212" i="1"/>
  <c r="P212" i="1"/>
  <c r="L212" i="1"/>
  <c r="M212" i="1" s="1"/>
  <c r="K212" i="1"/>
  <c r="J212" i="1"/>
  <c r="I212" i="1"/>
  <c r="H212" i="1"/>
  <c r="G212" i="1"/>
  <c r="S211" i="1"/>
  <c r="R211" i="1"/>
  <c r="Q211" i="1"/>
  <c r="P211" i="1"/>
  <c r="M211" i="1"/>
  <c r="L211" i="1"/>
  <c r="K211" i="1"/>
  <c r="J211" i="1"/>
  <c r="G211" i="1"/>
  <c r="H211" i="1" s="1"/>
  <c r="S210" i="1"/>
  <c r="R210" i="1"/>
  <c r="P210" i="1"/>
  <c r="L210" i="1"/>
  <c r="K210" i="1"/>
  <c r="M210" i="1" s="1"/>
  <c r="J210" i="1"/>
  <c r="G210" i="1"/>
  <c r="H210" i="1" s="1"/>
  <c r="I210" i="1" s="1"/>
  <c r="S209" i="1"/>
  <c r="R209" i="1"/>
  <c r="P209" i="1"/>
  <c r="Q209" i="1" s="1"/>
  <c r="L209" i="1"/>
  <c r="K209" i="1"/>
  <c r="M209" i="1" s="1"/>
  <c r="J209" i="1"/>
  <c r="H209" i="1"/>
  <c r="I209" i="1" s="1"/>
  <c r="G209" i="1"/>
  <c r="S208" i="1"/>
  <c r="R208" i="1"/>
  <c r="P208" i="1"/>
  <c r="Q208" i="1" s="1"/>
  <c r="M208" i="1"/>
  <c r="L208" i="1"/>
  <c r="K208" i="1"/>
  <c r="J208" i="1"/>
  <c r="H208" i="1"/>
  <c r="I208" i="1" s="1"/>
  <c r="G208" i="1"/>
  <c r="S207" i="1"/>
  <c r="R207" i="1"/>
  <c r="P207" i="1"/>
  <c r="M207" i="1"/>
  <c r="Q207" i="1" s="1"/>
  <c r="L207" i="1"/>
  <c r="K207" i="1"/>
  <c r="J207" i="1"/>
  <c r="I207" i="1"/>
  <c r="H207" i="1"/>
  <c r="G207" i="1"/>
  <c r="S206" i="1"/>
  <c r="R206" i="1"/>
  <c r="P206" i="1"/>
  <c r="L206" i="1"/>
  <c r="K206" i="1"/>
  <c r="M206" i="1" s="1"/>
  <c r="J206" i="1"/>
  <c r="G206" i="1"/>
  <c r="H206" i="1" s="1"/>
  <c r="I206" i="1" s="1"/>
  <c r="S205" i="1"/>
  <c r="R205" i="1"/>
  <c r="P205" i="1"/>
  <c r="Q205" i="1" s="1"/>
  <c r="L205" i="1"/>
  <c r="M205" i="1" s="1"/>
  <c r="K205" i="1"/>
  <c r="J205" i="1"/>
  <c r="G205" i="1"/>
  <c r="H205" i="1" s="1"/>
  <c r="I205" i="1" s="1"/>
  <c r="S204" i="1"/>
  <c r="R204" i="1"/>
  <c r="P204" i="1"/>
  <c r="L204" i="1"/>
  <c r="M204" i="1" s="1"/>
  <c r="K204" i="1"/>
  <c r="J204" i="1"/>
  <c r="I204" i="1"/>
  <c r="H204" i="1"/>
  <c r="G204" i="1"/>
  <c r="S203" i="1"/>
  <c r="R203" i="1"/>
  <c r="Q203" i="1"/>
  <c r="P203" i="1"/>
  <c r="M203" i="1"/>
  <c r="L203" i="1"/>
  <c r="K203" i="1"/>
  <c r="J203" i="1"/>
  <c r="G203" i="1"/>
  <c r="H203" i="1" s="1"/>
  <c r="S202" i="1"/>
  <c r="R202" i="1"/>
  <c r="P202" i="1"/>
  <c r="L202" i="1"/>
  <c r="K202" i="1"/>
  <c r="M202" i="1" s="1"/>
  <c r="J202" i="1"/>
  <c r="G202" i="1"/>
  <c r="H202" i="1" s="1"/>
  <c r="I202" i="1" s="1"/>
  <c r="S201" i="1"/>
  <c r="R201" i="1"/>
  <c r="P201" i="1"/>
  <c r="Q201" i="1" s="1"/>
  <c r="L201" i="1"/>
  <c r="K201" i="1"/>
  <c r="M201" i="1" s="1"/>
  <c r="J201" i="1"/>
  <c r="H201" i="1"/>
  <c r="I201" i="1" s="1"/>
  <c r="G201" i="1"/>
  <c r="S200" i="1"/>
  <c r="R200" i="1"/>
  <c r="P200" i="1"/>
  <c r="Q200" i="1" s="1"/>
  <c r="M200" i="1"/>
  <c r="O200" i="1" s="1"/>
  <c r="L200" i="1"/>
  <c r="K200" i="1"/>
  <c r="J200" i="1"/>
  <c r="H200" i="1"/>
  <c r="I200" i="1" s="1"/>
  <c r="G200" i="1"/>
  <c r="S199" i="1"/>
  <c r="R199" i="1"/>
  <c r="P199" i="1"/>
  <c r="M199" i="1"/>
  <c r="Q199" i="1" s="1"/>
  <c r="L199" i="1"/>
  <c r="K199" i="1"/>
  <c r="J199" i="1"/>
  <c r="G199" i="1"/>
  <c r="H199" i="1" s="1"/>
  <c r="I199" i="1" s="1"/>
  <c r="S198" i="1"/>
  <c r="R198" i="1"/>
  <c r="P198" i="1"/>
  <c r="L198" i="1"/>
  <c r="K198" i="1"/>
  <c r="M198" i="1" s="1"/>
  <c r="J198" i="1"/>
  <c r="G198" i="1"/>
  <c r="H198" i="1" s="1"/>
  <c r="I198" i="1" s="1"/>
  <c r="S197" i="1"/>
  <c r="R197" i="1"/>
  <c r="P197" i="1"/>
  <c r="Q197" i="1" s="1"/>
  <c r="L197" i="1"/>
  <c r="M197" i="1" s="1"/>
  <c r="K197" i="1"/>
  <c r="J197" i="1"/>
  <c r="G197" i="1"/>
  <c r="H197" i="1" s="1"/>
  <c r="I197" i="1" s="1"/>
  <c r="S196" i="1"/>
  <c r="R196" i="1"/>
  <c r="P196" i="1"/>
  <c r="L196" i="1"/>
  <c r="M196" i="1" s="1"/>
  <c r="K196" i="1"/>
  <c r="J196" i="1"/>
  <c r="I196" i="1"/>
  <c r="H196" i="1"/>
  <c r="G196" i="1"/>
  <c r="S195" i="1"/>
  <c r="R195" i="1"/>
  <c r="Q195" i="1"/>
  <c r="P195" i="1"/>
  <c r="M195" i="1"/>
  <c r="L195" i="1"/>
  <c r="K195" i="1"/>
  <c r="J195" i="1"/>
  <c r="G195" i="1"/>
  <c r="H195" i="1" s="1"/>
  <c r="S194" i="1"/>
  <c r="R194" i="1"/>
  <c r="P194" i="1"/>
  <c r="L194" i="1"/>
  <c r="K194" i="1"/>
  <c r="M194" i="1" s="1"/>
  <c r="J194" i="1"/>
  <c r="G194" i="1"/>
  <c r="H194" i="1" s="1"/>
  <c r="I194" i="1" s="1"/>
  <c r="S193" i="1"/>
  <c r="R193" i="1"/>
  <c r="P193" i="1"/>
  <c r="Q193" i="1" s="1"/>
  <c r="L193" i="1"/>
  <c r="K193" i="1"/>
  <c r="M193" i="1" s="1"/>
  <c r="J193" i="1"/>
  <c r="H193" i="1"/>
  <c r="I193" i="1" s="1"/>
  <c r="G193" i="1"/>
  <c r="S192" i="1"/>
  <c r="R192" i="1"/>
  <c r="P192" i="1"/>
  <c r="Q192" i="1" s="1"/>
  <c r="M192" i="1"/>
  <c r="O192" i="1" s="1"/>
  <c r="L192" i="1"/>
  <c r="K192" i="1"/>
  <c r="J192" i="1"/>
  <c r="H192" i="1"/>
  <c r="I192" i="1" s="1"/>
  <c r="G192" i="1"/>
  <c r="S191" i="1"/>
  <c r="R191" i="1"/>
  <c r="P191" i="1"/>
  <c r="M191" i="1"/>
  <c r="Q191" i="1" s="1"/>
  <c r="L191" i="1"/>
  <c r="K191" i="1"/>
  <c r="J191" i="1"/>
  <c r="G191" i="1"/>
  <c r="H191" i="1" s="1"/>
  <c r="I191" i="1" s="1"/>
  <c r="S190" i="1"/>
  <c r="R190" i="1"/>
  <c r="P190" i="1"/>
  <c r="L190" i="1"/>
  <c r="K190" i="1"/>
  <c r="M190" i="1" s="1"/>
  <c r="J190" i="1"/>
  <c r="G190" i="1"/>
  <c r="H190" i="1" s="1"/>
  <c r="I190" i="1" s="1"/>
  <c r="S189" i="1"/>
  <c r="R189" i="1"/>
  <c r="P189" i="1"/>
  <c r="Q189" i="1" s="1"/>
  <c r="L189" i="1"/>
  <c r="M189" i="1" s="1"/>
  <c r="K189" i="1"/>
  <c r="J189" i="1"/>
  <c r="G189" i="1"/>
  <c r="H189" i="1" s="1"/>
  <c r="I189" i="1" s="1"/>
  <c r="S188" i="1"/>
  <c r="R188" i="1"/>
  <c r="P188" i="1"/>
  <c r="L188" i="1"/>
  <c r="M188" i="1" s="1"/>
  <c r="K188" i="1"/>
  <c r="J188" i="1"/>
  <c r="I188" i="1"/>
  <c r="H188" i="1"/>
  <c r="G188" i="1"/>
  <c r="S187" i="1"/>
  <c r="R187" i="1"/>
  <c r="Q187" i="1"/>
  <c r="P187" i="1"/>
  <c r="M187" i="1"/>
  <c r="L187" i="1"/>
  <c r="K187" i="1"/>
  <c r="J187" i="1"/>
  <c r="G187" i="1"/>
  <c r="H187" i="1" s="1"/>
  <c r="S186" i="1"/>
  <c r="R186" i="1"/>
  <c r="P186" i="1"/>
  <c r="L186" i="1"/>
  <c r="K186" i="1"/>
  <c r="M186" i="1" s="1"/>
  <c r="J186" i="1"/>
  <c r="G186" i="1"/>
  <c r="H186" i="1" s="1"/>
  <c r="I186" i="1" s="1"/>
  <c r="S185" i="1"/>
  <c r="R185" i="1"/>
  <c r="P185" i="1"/>
  <c r="Q185" i="1" s="1"/>
  <c r="L185" i="1"/>
  <c r="K185" i="1"/>
  <c r="M185" i="1" s="1"/>
  <c r="J185" i="1"/>
  <c r="H185" i="1"/>
  <c r="I185" i="1" s="1"/>
  <c r="G185" i="1"/>
  <c r="S184" i="1"/>
  <c r="R184" i="1"/>
  <c r="P184" i="1"/>
  <c r="Q184" i="1" s="1"/>
  <c r="M184" i="1"/>
  <c r="O184" i="1" s="1"/>
  <c r="L184" i="1"/>
  <c r="K184" i="1"/>
  <c r="J184" i="1"/>
  <c r="H184" i="1"/>
  <c r="I184" i="1" s="1"/>
  <c r="G184" i="1"/>
  <c r="S183" i="1"/>
  <c r="R183" i="1"/>
  <c r="P183" i="1"/>
  <c r="M183" i="1"/>
  <c r="Q183" i="1" s="1"/>
  <c r="L183" i="1"/>
  <c r="K183" i="1"/>
  <c r="J183" i="1"/>
  <c r="G183" i="1"/>
  <c r="H183" i="1" s="1"/>
  <c r="I183" i="1" s="1"/>
  <c r="S182" i="1"/>
  <c r="R182" i="1"/>
  <c r="P182" i="1"/>
  <c r="L182" i="1"/>
  <c r="K182" i="1"/>
  <c r="M182" i="1" s="1"/>
  <c r="J182" i="1"/>
  <c r="G182" i="1"/>
  <c r="H182" i="1" s="1"/>
  <c r="I182" i="1" s="1"/>
  <c r="S181" i="1"/>
  <c r="R181" i="1"/>
  <c r="P181" i="1"/>
  <c r="Q181" i="1" s="1"/>
  <c r="L181" i="1"/>
  <c r="M181" i="1" s="1"/>
  <c r="K181" i="1"/>
  <c r="J181" i="1"/>
  <c r="G181" i="1"/>
  <c r="H181" i="1" s="1"/>
  <c r="I181" i="1" s="1"/>
  <c r="S180" i="1"/>
  <c r="R180" i="1"/>
  <c r="P180" i="1"/>
  <c r="L180" i="1"/>
  <c r="M180" i="1" s="1"/>
  <c r="K180" i="1"/>
  <c r="J180" i="1"/>
  <c r="I180" i="1"/>
  <c r="H180" i="1"/>
  <c r="G180" i="1"/>
  <c r="S179" i="1"/>
  <c r="R179" i="1"/>
  <c r="P179" i="1"/>
  <c r="L179" i="1"/>
  <c r="K179" i="1"/>
  <c r="M179" i="1" s="1"/>
  <c r="J179" i="1"/>
  <c r="G179" i="1"/>
  <c r="H179" i="1" s="1"/>
  <c r="I179" i="1" s="1"/>
  <c r="S178" i="1"/>
  <c r="R178" i="1"/>
  <c r="P178" i="1"/>
  <c r="L178" i="1"/>
  <c r="K178" i="1"/>
  <c r="M178" i="1" s="1"/>
  <c r="J178" i="1"/>
  <c r="H178" i="1"/>
  <c r="I178" i="1" s="1"/>
  <c r="G178" i="1"/>
  <c r="S177" i="1"/>
  <c r="R177" i="1"/>
  <c r="P177" i="1"/>
  <c r="L177" i="1"/>
  <c r="K177" i="1"/>
  <c r="M177" i="1" s="1"/>
  <c r="J177" i="1"/>
  <c r="H177" i="1"/>
  <c r="I177" i="1" s="1"/>
  <c r="G177" i="1"/>
  <c r="S176" i="1"/>
  <c r="R176" i="1"/>
  <c r="P176" i="1"/>
  <c r="Q176" i="1" s="1"/>
  <c r="M176" i="1"/>
  <c r="O176" i="1" s="1"/>
  <c r="L176" i="1"/>
  <c r="K176" i="1"/>
  <c r="J176" i="1"/>
  <c r="H176" i="1"/>
  <c r="I176" i="1" s="1"/>
  <c r="G176" i="1"/>
  <c r="S175" i="1"/>
  <c r="R175" i="1"/>
  <c r="P175" i="1"/>
  <c r="M175" i="1"/>
  <c r="Q175" i="1" s="1"/>
  <c r="L175" i="1"/>
  <c r="K175" i="1"/>
  <c r="J175" i="1"/>
  <c r="G175" i="1"/>
  <c r="H175" i="1" s="1"/>
  <c r="I175" i="1" s="1"/>
  <c r="S174" i="1"/>
  <c r="R174" i="1"/>
  <c r="P174" i="1"/>
  <c r="Q174" i="1" s="1"/>
  <c r="L174" i="1"/>
  <c r="K174" i="1"/>
  <c r="M174" i="1" s="1"/>
  <c r="N174" i="1" s="1"/>
  <c r="J174" i="1"/>
  <c r="G174" i="1"/>
  <c r="H174" i="1" s="1"/>
  <c r="I174" i="1" s="1"/>
  <c r="S173" i="1"/>
  <c r="R173" i="1"/>
  <c r="P173" i="1"/>
  <c r="L173" i="1"/>
  <c r="K173" i="1"/>
  <c r="M173" i="1" s="1"/>
  <c r="N173" i="1" s="1"/>
  <c r="J173" i="1"/>
  <c r="G173" i="1"/>
  <c r="H173" i="1" s="1"/>
  <c r="I173" i="1" s="1"/>
  <c r="S172" i="1"/>
  <c r="R172" i="1"/>
  <c r="P172" i="1"/>
  <c r="Q172" i="1" s="1"/>
  <c r="L172" i="1"/>
  <c r="K172" i="1"/>
  <c r="M172" i="1" s="1"/>
  <c r="J172" i="1"/>
  <c r="H172" i="1"/>
  <c r="I172" i="1" s="1"/>
  <c r="G172" i="1"/>
  <c r="S171" i="1"/>
  <c r="R171" i="1"/>
  <c r="P171" i="1"/>
  <c r="Q171" i="1" s="1"/>
  <c r="M171" i="1"/>
  <c r="L171" i="1"/>
  <c r="K171" i="1"/>
  <c r="J171" i="1"/>
  <c r="H171" i="1"/>
  <c r="I171" i="1" s="1"/>
  <c r="G171" i="1"/>
  <c r="S170" i="1"/>
  <c r="R170" i="1"/>
  <c r="P170" i="1"/>
  <c r="L170" i="1"/>
  <c r="K170" i="1"/>
  <c r="M170" i="1" s="1"/>
  <c r="J170" i="1"/>
  <c r="H170" i="1"/>
  <c r="I170" i="1" s="1"/>
  <c r="G170" i="1"/>
  <c r="S169" i="1"/>
  <c r="R169" i="1"/>
  <c r="P169" i="1"/>
  <c r="L169" i="1"/>
  <c r="K169" i="1"/>
  <c r="M169" i="1" s="1"/>
  <c r="J169" i="1"/>
  <c r="G169" i="1"/>
  <c r="H169" i="1" s="1"/>
  <c r="I169" i="1" s="1"/>
  <c r="S168" i="1"/>
  <c r="R168" i="1"/>
  <c r="P168" i="1"/>
  <c r="L168" i="1"/>
  <c r="M168" i="1" s="1"/>
  <c r="K168" i="1"/>
  <c r="J168" i="1"/>
  <c r="G168" i="1"/>
  <c r="H168" i="1" s="1"/>
  <c r="I168" i="1" s="1"/>
  <c r="S167" i="1"/>
  <c r="R167" i="1"/>
  <c r="P167" i="1"/>
  <c r="L167" i="1"/>
  <c r="K167" i="1"/>
  <c r="M167" i="1" s="1"/>
  <c r="J167" i="1"/>
  <c r="I167" i="1"/>
  <c r="G167" i="1"/>
  <c r="H167" i="1" s="1"/>
  <c r="S166" i="1"/>
  <c r="R166" i="1"/>
  <c r="P166" i="1"/>
  <c r="L166" i="1"/>
  <c r="K166" i="1"/>
  <c r="J166" i="1"/>
  <c r="G166" i="1"/>
  <c r="H166" i="1" s="1"/>
  <c r="I166" i="1" s="1"/>
  <c r="S165" i="1"/>
  <c r="R165" i="1"/>
  <c r="P165" i="1"/>
  <c r="L165" i="1"/>
  <c r="K165" i="1"/>
  <c r="M165" i="1" s="1"/>
  <c r="J165" i="1"/>
  <c r="I165" i="1"/>
  <c r="H165" i="1"/>
  <c r="G165" i="1"/>
  <c r="S164" i="1"/>
  <c r="R164" i="1"/>
  <c r="P164" i="1"/>
  <c r="Q164" i="1" s="1"/>
  <c r="M164" i="1"/>
  <c r="L164" i="1"/>
  <c r="K164" i="1"/>
  <c r="J164" i="1"/>
  <c r="H164" i="1"/>
  <c r="I164" i="1" s="1"/>
  <c r="G164" i="1"/>
  <c r="S163" i="1"/>
  <c r="R163" i="1"/>
  <c r="P163" i="1"/>
  <c r="M163" i="1"/>
  <c r="L163" i="1"/>
  <c r="K163" i="1"/>
  <c r="J163" i="1"/>
  <c r="G163" i="1"/>
  <c r="H163" i="1" s="1"/>
  <c r="I163" i="1" s="1"/>
  <c r="S162" i="1"/>
  <c r="R162" i="1"/>
  <c r="P162" i="1"/>
  <c r="L162" i="1"/>
  <c r="K162" i="1"/>
  <c r="M162" i="1" s="1"/>
  <c r="J162" i="1"/>
  <c r="G162" i="1"/>
  <c r="H162" i="1" s="1"/>
  <c r="I162" i="1" s="1"/>
  <c r="S161" i="1"/>
  <c r="R161" i="1"/>
  <c r="P161" i="1"/>
  <c r="L161" i="1"/>
  <c r="K161" i="1"/>
  <c r="M161" i="1" s="1"/>
  <c r="J161" i="1"/>
  <c r="I161" i="1"/>
  <c r="H161" i="1"/>
  <c r="G161" i="1"/>
  <c r="S160" i="1"/>
  <c r="R160" i="1"/>
  <c r="P160" i="1"/>
  <c r="Q160" i="1" s="1"/>
  <c r="L160" i="1"/>
  <c r="M160" i="1" s="1"/>
  <c r="K160" i="1"/>
  <c r="J160" i="1"/>
  <c r="H160" i="1"/>
  <c r="I160" i="1" s="1"/>
  <c r="G160" i="1"/>
  <c r="S159" i="1"/>
  <c r="R159" i="1"/>
  <c r="P159" i="1"/>
  <c r="M159" i="1"/>
  <c r="O159" i="1" s="1"/>
  <c r="L159" i="1"/>
  <c r="K159" i="1"/>
  <c r="J159" i="1"/>
  <c r="G159" i="1"/>
  <c r="H159" i="1" s="1"/>
  <c r="I159" i="1" s="1"/>
  <c r="S158" i="1"/>
  <c r="R158" i="1"/>
  <c r="Q158" i="1"/>
  <c r="P158" i="1"/>
  <c r="L158" i="1"/>
  <c r="K158" i="1"/>
  <c r="M158" i="1" s="1"/>
  <c r="O158" i="1" s="1"/>
  <c r="J158" i="1"/>
  <c r="H158" i="1"/>
  <c r="I158" i="1" s="1"/>
  <c r="G158" i="1"/>
  <c r="S157" i="1"/>
  <c r="R157" i="1"/>
  <c r="P157" i="1"/>
  <c r="Q157" i="1" s="1"/>
  <c r="M157" i="1"/>
  <c r="O157" i="1" s="1"/>
  <c r="L157" i="1"/>
  <c r="K157" i="1"/>
  <c r="J157" i="1"/>
  <c r="H157" i="1"/>
  <c r="I157" i="1" s="1"/>
  <c r="G157" i="1"/>
  <c r="S156" i="1"/>
  <c r="R156" i="1"/>
  <c r="P156" i="1"/>
  <c r="L156" i="1"/>
  <c r="M156" i="1" s="1"/>
  <c r="K156" i="1"/>
  <c r="J156" i="1"/>
  <c r="I156" i="1"/>
  <c r="H156" i="1"/>
  <c r="G156" i="1"/>
  <c r="S155" i="1"/>
  <c r="R155" i="1"/>
  <c r="Q155" i="1"/>
  <c r="P155" i="1"/>
  <c r="M155" i="1"/>
  <c r="L155" i="1"/>
  <c r="K155" i="1"/>
  <c r="J155" i="1"/>
  <c r="G155" i="1"/>
  <c r="H155" i="1" s="1"/>
  <c r="S154" i="1"/>
  <c r="R154" i="1"/>
  <c r="P154" i="1"/>
  <c r="Q154" i="1" s="1"/>
  <c r="M154" i="1"/>
  <c r="L154" i="1"/>
  <c r="K154" i="1"/>
  <c r="J154" i="1"/>
  <c r="G154" i="1"/>
  <c r="H154" i="1" s="1"/>
  <c r="I154" i="1" s="1"/>
  <c r="S153" i="1"/>
  <c r="R153" i="1"/>
  <c r="P153" i="1"/>
  <c r="M153" i="1"/>
  <c r="N153" i="1" s="1"/>
  <c r="L153" i="1"/>
  <c r="K153" i="1"/>
  <c r="J153" i="1"/>
  <c r="H153" i="1"/>
  <c r="I153" i="1" s="1"/>
  <c r="G153" i="1"/>
  <c r="S152" i="1"/>
  <c r="R152" i="1"/>
  <c r="P152" i="1"/>
  <c r="Q152" i="1" s="1"/>
  <c r="M152" i="1"/>
  <c r="L152" i="1"/>
  <c r="K152" i="1"/>
  <c r="J152" i="1"/>
  <c r="H152" i="1"/>
  <c r="I152" i="1" s="1"/>
  <c r="G152" i="1"/>
  <c r="S151" i="1"/>
  <c r="R151" i="1"/>
  <c r="P151" i="1"/>
  <c r="M151" i="1"/>
  <c r="Q151" i="1" s="1"/>
  <c r="L151" i="1"/>
  <c r="K151" i="1"/>
  <c r="J151" i="1"/>
  <c r="G151" i="1"/>
  <c r="H151" i="1" s="1"/>
  <c r="I151" i="1" s="1"/>
  <c r="O151" i="1" s="1"/>
  <c r="S150" i="1"/>
  <c r="R150" i="1"/>
  <c r="Q150" i="1"/>
  <c r="P150" i="1"/>
  <c r="L150" i="1"/>
  <c r="K150" i="1"/>
  <c r="M150" i="1" s="1"/>
  <c r="J150" i="1"/>
  <c r="H150" i="1"/>
  <c r="I150" i="1" s="1"/>
  <c r="G150" i="1"/>
  <c r="S149" i="1"/>
  <c r="R149" i="1"/>
  <c r="P149" i="1"/>
  <c r="Q149" i="1" s="1"/>
  <c r="M149" i="1"/>
  <c r="N149" i="1" s="1"/>
  <c r="L149" i="1"/>
  <c r="K149" i="1"/>
  <c r="J149" i="1"/>
  <c r="G149" i="1"/>
  <c r="H149" i="1" s="1"/>
  <c r="I149" i="1" s="1"/>
  <c r="O149" i="1" s="1"/>
  <c r="S148" i="1"/>
  <c r="R148" i="1"/>
  <c r="P148" i="1"/>
  <c r="Q148" i="1" s="1"/>
  <c r="L148" i="1"/>
  <c r="K148" i="1"/>
  <c r="M148" i="1" s="1"/>
  <c r="J148" i="1"/>
  <c r="I148" i="1"/>
  <c r="H148" i="1"/>
  <c r="G148" i="1"/>
  <c r="S147" i="1"/>
  <c r="R147" i="1"/>
  <c r="P147" i="1"/>
  <c r="Q147" i="1" s="1"/>
  <c r="L147" i="1"/>
  <c r="K147" i="1"/>
  <c r="M147" i="1" s="1"/>
  <c r="J147" i="1"/>
  <c r="H147" i="1"/>
  <c r="I147" i="1" s="1"/>
  <c r="G147" i="1"/>
  <c r="S146" i="1"/>
  <c r="R146" i="1"/>
  <c r="P146" i="1"/>
  <c r="L146" i="1"/>
  <c r="M146" i="1" s="1"/>
  <c r="K146" i="1"/>
  <c r="J146" i="1"/>
  <c r="G146" i="1"/>
  <c r="H146" i="1" s="1"/>
  <c r="I146" i="1" s="1"/>
  <c r="S145" i="1"/>
  <c r="R145" i="1"/>
  <c r="P145" i="1"/>
  <c r="Q145" i="1" s="1"/>
  <c r="L145" i="1"/>
  <c r="K145" i="1"/>
  <c r="M145" i="1" s="1"/>
  <c r="J145" i="1"/>
  <c r="G145" i="1"/>
  <c r="H145" i="1" s="1"/>
  <c r="I145" i="1" s="1"/>
  <c r="S144" i="1"/>
  <c r="R144" i="1"/>
  <c r="P144" i="1"/>
  <c r="L144" i="1"/>
  <c r="M144" i="1" s="1"/>
  <c r="K144" i="1"/>
  <c r="J144" i="1"/>
  <c r="H144" i="1"/>
  <c r="I144" i="1" s="1"/>
  <c r="G144" i="1"/>
  <c r="S143" i="1"/>
  <c r="R143" i="1"/>
  <c r="P143" i="1"/>
  <c r="L143" i="1"/>
  <c r="M143" i="1" s="1"/>
  <c r="K143" i="1"/>
  <c r="J143" i="1"/>
  <c r="I143" i="1"/>
  <c r="G143" i="1"/>
  <c r="H143" i="1" s="1"/>
  <c r="S142" i="1"/>
  <c r="R142" i="1"/>
  <c r="P142" i="1"/>
  <c r="L142" i="1"/>
  <c r="K142" i="1"/>
  <c r="J142" i="1"/>
  <c r="G142" i="1"/>
  <c r="H142" i="1" s="1"/>
  <c r="I142" i="1" s="1"/>
  <c r="S141" i="1"/>
  <c r="R141" i="1"/>
  <c r="P141" i="1"/>
  <c r="L141" i="1"/>
  <c r="M141" i="1" s="1"/>
  <c r="K141" i="1"/>
  <c r="J141" i="1"/>
  <c r="G141" i="1"/>
  <c r="H141" i="1" s="1"/>
  <c r="I141" i="1" s="1"/>
  <c r="S140" i="1"/>
  <c r="R140" i="1"/>
  <c r="P140" i="1"/>
  <c r="M140" i="1"/>
  <c r="Q140" i="1" s="1"/>
  <c r="L140" i="1"/>
  <c r="K140" i="1"/>
  <c r="J140" i="1"/>
  <c r="H140" i="1"/>
  <c r="I140" i="1" s="1"/>
  <c r="G140" i="1"/>
  <c r="S139" i="1"/>
  <c r="R139" i="1"/>
  <c r="P139" i="1"/>
  <c r="Q139" i="1" s="1"/>
  <c r="M139" i="1"/>
  <c r="L139" i="1"/>
  <c r="K139" i="1"/>
  <c r="J139" i="1"/>
  <c r="H139" i="1"/>
  <c r="I139" i="1" s="1"/>
  <c r="G139" i="1"/>
  <c r="S138" i="1"/>
  <c r="R138" i="1"/>
  <c r="P138" i="1"/>
  <c r="L138" i="1"/>
  <c r="K138" i="1"/>
  <c r="M138" i="1" s="1"/>
  <c r="J138" i="1"/>
  <c r="H138" i="1"/>
  <c r="I138" i="1" s="1"/>
  <c r="G138" i="1"/>
  <c r="S137" i="1"/>
  <c r="R137" i="1"/>
  <c r="P137" i="1"/>
  <c r="L137" i="1"/>
  <c r="M137" i="1" s="1"/>
  <c r="K137" i="1"/>
  <c r="J137" i="1"/>
  <c r="G137" i="1"/>
  <c r="H137" i="1" s="1"/>
  <c r="I137" i="1" s="1"/>
  <c r="S136" i="1"/>
  <c r="R136" i="1"/>
  <c r="P136" i="1"/>
  <c r="L136" i="1"/>
  <c r="M136" i="1" s="1"/>
  <c r="K136" i="1"/>
  <c r="J136" i="1"/>
  <c r="G136" i="1"/>
  <c r="H136" i="1" s="1"/>
  <c r="I136" i="1" s="1"/>
  <c r="S135" i="1"/>
  <c r="R135" i="1"/>
  <c r="P135" i="1"/>
  <c r="L135" i="1"/>
  <c r="K135" i="1"/>
  <c r="M135" i="1" s="1"/>
  <c r="J135" i="1"/>
  <c r="I135" i="1"/>
  <c r="G135" i="1"/>
  <c r="H135" i="1" s="1"/>
  <c r="S134" i="1"/>
  <c r="R134" i="1"/>
  <c r="P134" i="1"/>
  <c r="L134" i="1"/>
  <c r="K134" i="1"/>
  <c r="J134" i="1"/>
  <c r="G134" i="1"/>
  <c r="H134" i="1" s="1"/>
  <c r="I134" i="1" s="1"/>
  <c r="S133" i="1"/>
  <c r="R133" i="1"/>
  <c r="P133" i="1"/>
  <c r="L133" i="1"/>
  <c r="K133" i="1"/>
  <c r="M133" i="1" s="1"/>
  <c r="J133" i="1"/>
  <c r="I133" i="1"/>
  <c r="H133" i="1"/>
  <c r="G133" i="1"/>
  <c r="S132" i="1"/>
  <c r="R132" i="1"/>
  <c r="P132" i="1"/>
  <c r="Q132" i="1" s="1"/>
  <c r="L132" i="1"/>
  <c r="M132" i="1" s="1"/>
  <c r="K132" i="1"/>
  <c r="J132" i="1"/>
  <c r="H132" i="1"/>
  <c r="I132" i="1" s="1"/>
  <c r="G132" i="1"/>
  <c r="S131" i="1"/>
  <c r="R131" i="1"/>
  <c r="Q131" i="1"/>
  <c r="P131" i="1"/>
  <c r="M131" i="1"/>
  <c r="L131" i="1"/>
  <c r="K131" i="1"/>
  <c r="J131" i="1"/>
  <c r="G131" i="1"/>
  <c r="H131" i="1" s="1"/>
  <c r="I131" i="1" s="1"/>
  <c r="S130" i="1"/>
  <c r="R130" i="1"/>
  <c r="P130" i="1"/>
  <c r="L130" i="1"/>
  <c r="K130" i="1"/>
  <c r="M130" i="1" s="1"/>
  <c r="J130" i="1"/>
  <c r="G130" i="1"/>
  <c r="H130" i="1" s="1"/>
  <c r="I130" i="1" s="1"/>
  <c r="S129" i="1"/>
  <c r="R129" i="1"/>
  <c r="P129" i="1"/>
  <c r="L129" i="1"/>
  <c r="K129" i="1"/>
  <c r="M129" i="1" s="1"/>
  <c r="J129" i="1"/>
  <c r="H129" i="1"/>
  <c r="I129" i="1" s="1"/>
  <c r="G129" i="1"/>
  <c r="S128" i="1"/>
  <c r="R128" i="1"/>
  <c r="P128" i="1"/>
  <c r="Q128" i="1" s="1"/>
  <c r="L128" i="1"/>
  <c r="M128" i="1" s="1"/>
  <c r="K128" i="1"/>
  <c r="J128" i="1"/>
  <c r="H128" i="1"/>
  <c r="I128" i="1" s="1"/>
  <c r="G128" i="1"/>
  <c r="S127" i="1"/>
  <c r="R127" i="1"/>
  <c r="P127" i="1"/>
  <c r="M127" i="1"/>
  <c r="O127" i="1" s="1"/>
  <c r="L127" i="1"/>
  <c r="K127" i="1"/>
  <c r="J127" i="1"/>
  <c r="G127" i="1"/>
  <c r="H127" i="1" s="1"/>
  <c r="I127" i="1" s="1"/>
  <c r="S126" i="1"/>
  <c r="R126" i="1"/>
  <c r="Q126" i="1"/>
  <c r="P126" i="1"/>
  <c r="L126" i="1"/>
  <c r="K126" i="1"/>
  <c r="M126" i="1" s="1"/>
  <c r="O126" i="1" s="1"/>
  <c r="J126" i="1"/>
  <c r="H126" i="1"/>
  <c r="I126" i="1" s="1"/>
  <c r="G126" i="1"/>
  <c r="S125" i="1"/>
  <c r="R125" i="1"/>
  <c r="P125" i="1"/>
  <c r="Q125" i="1" s="1"/>
  <c r="M125" i="1"/>
  <c r="L125" i="1"/>
  <c r="K125" i="1"/>
  <c r="J125" i="1"/>
  <c r="H125" i="1"/>
  <c r="I125" i="1" s="1"/>
  <c r="G125" i="1"/>
  <c r="S124" i="1"/>
  <c r="R124" i="1"/>
  <c r="P124" i="1"/>
  <c r="L124" i="1"/>
  <c r="M124" i="1" s="1"/>
  <c r="K124" i="1"/>
  <c r="J124" i="1"/>
  <c r="I124" i="1"/>
  <c r="H124" i="1"/>
  <c r="G124" i="1"/>
  <c r="S123" i="1"/>
  <c r="R123" i="1"/>
  <c r="P123" i="1"/>
  <c r="Q123" i="1" s="1"/>
  <c r="L123" i="1"/>
  <c r="K123" i="1"/>
  <c r="M123" i="1" s="1"/>
  <c r="J123" i="1"/>
  <c r="H123" i="1"/>
  <c r="I123" i="1" s="1"/>
  <c r="G123" i="1"/>
  <c r="S122" i="1"/>
  <c r="R122" i="1"/>
  <c r="P122" i="1"/>
  <c r="Q122" i="1" s="1"/>
  <c r="L122" i="1"/>
  <c r="M122" i="1" s="1"/>
  <c r="K122" i="1"/>
  <c r="J122" i="1"/>
  <c r="G122" i="1"/>
  <c r="H122" i="1" s="1"/>
  <c r="I122" i="1" s="1"/>
  <c r="S121" i="1"/>
  <c r="R121" i="1"/>
  <c r="P121" i="1"/>
  <c r="L121" i="1"/>
  <c r="K121" i="1"/>
  <c r="M121" i="1" s="1"/>
  <c r="J121" i="1"/>
  <c r="G121" i="1"/>
  <c r="H121" i="1" s="1"/>
  <c r="I121" i="1" s="1"/>
  <c r="S120" i="1"/>
  <c r="R120" i="1"/>
  <c r="P120" i="1"/>
  <c r="L120" i="1"/>
  <c r="M120" i="1" s="1"/>
  <c r="K120" i="1"/>
  <c r="J120" i="1"/>
  <c r="H120" i="1"/>
  <c r="I120" i="1" s="1"/>
  <c r="G120" i="1"/>
  <c r="S119" i="1"/>
  <c r="R119" i="1"/>
  <c r="P119" i="1"/>
  <c r="M119" i="1"/>
  <c r="L119" i="1"/>
  <c r="K119" i="1"/>
  <c r="J119" i="1"/>
  <c r="I119" i="1"/>
  <c r="G119" i="1"/>
  <c r="H119" i="1" s="1"/>
  <c r="S118" i="1"/>
  <c r="R118" i="1"/>
  <c r="P118" i="1"/>
  <c r="L118" i="1"/>
  <c r="K118" i="1"/>
  <c r="J118" i="1"/>
  <c r="H118" i="1"/>
  <c r="I118" i="1" s="1"/>
  <c r="G118" i="1"/>
  <c r="S117" i="1"/>
  <c r="R117" i="1"/>
  <c r="Q117" i="1"/>
  <c r="P117" i="1"/>
  <c r="M117" i="1"/>
  <c r="L117" i="1"/>
  <c r="K117" i="1"/>
  <c r="J117" i="1"/>
  <c r="G117" i="1"/>
  <c r="H117" i="1" s="1"/>
  <c r="I117" i="1" s="1"/>
  <c r="S116" i="1"/>
  <c r="R116" i="1"/>
  <c r="P116" i="1"/>
  <c r="L116" i="1"/>
  <c r="M116" i="1" s="1"/>
  <c r="K116" i="1"/>
  <c r="J116" i="1"/>
  <c r="H116" i="1"/>
  <c r="I116" i="1" s="1"/>
  <c r="G116" i="1"/>
  <c r="S115" i="1"/>
  <c r="R115" i="1"/>
  <c r="P115" i="1"/>
  <c r="L115" i="1"/>
  <c r="K115" i="1"/>
  <c r="M115" i="1" s="1"/>
  <c r="J115" i="1"/>
  <c r="G115" i="1"/>
  <c r="H115" i="1" s="1"/>
  <c r="I115" i="1" s="1"/>
  <c r="S114" i="1"/>
  <c r="R114" i="1"/>
  <c r="P114" i="1"/>
  <c r="L114" i="1"/>
  <c r="K114" i="1"/>
  <c r="J114" i="1"/>
  <c r="H114" i="1"/>
  <c r="I114" i="1" s="1"/>
  <c r="G114" i="1"/>
  <c r="S113" i="1"/>
  <c r="R113" i="1"/>
  <c r="Q113" i="1"/>
  <c r="P113" i="1"/>
  <c r="M113" i="1"/>
  <c r="L113" i="1"/>
  <c r="K113" i="1"/>
  <c r="J113" i="1"/>
  <c r="I113" i="1"/>
  <c r="H113" i="1"/>
  <c r="G113" i="1"/>
  <c r="S112" i="1"/>
  <c r="R112" i="1"/>
  <c r="P112" i="1"/>
  <c r="Q112" i="1" s="1"/>
  <c r="L112" i="1"/>
  <c r="M112" i="1" s="1"/>
  <c r="O112" i="1" s="1"/>
  <c r="K112" i="1"/>
  <c r="J112" i="1"/>
  <c r="H112" i="1"/>
  <c r="I112" i="1" s="1"/>
  <c r="G112" i="1"/>
  <c r="S111" i="1"/>
  <c r="R111" i="1"/>
  <c r="P111" i="1"/>
  <c r="O111" i="1"/>
  <c r="L111" i="1"/>
  <c r="K111" i="1"/>
  <c r="M111" i="1" s="1"/>
  <c r="J111" i="1"/>
  <c r="G111" i="1"/>
  <c r="H111" i="1" s="1"/>
  <c r="I111" i="1" s="1"/>
  <c r="S110" i="1"/>
  <c r="R110" i="1"/>
  <c r="P110" i="1"/>
  <c r="L110" i="1"/>
  <c r="M110" i="1" s="1"/>
  <c r="K110" i="1"/>
  <c r="J110" i="1"/>
  <c r="H110" i="1"/>
  <c r="I110" i="1" s="1"/>
  <c r="G110" i="1"/>
  <c r="S109" i="1"/>
  <c r="R109" i="1"/>
  <c r="Q109" i="1"/>
  <c r="P109" i="1"/>
  <c r="M109" i="1"/>
  <c r="L109" i="1"/>
  <c r="K109" i="1"/>
  <c r="J109" i="1"/>
  <c r="G109" i="1"/>
  <c r="H109" i="1" s="1"/>
  <c r="I109" i="1" s="1"/>
  <c r="S108" i="1"/>
  <c r="R108" i="1"/>
  <c r="P108" i="1"/>
  <c r="L108" i="1"/>
  <c r="M108" i="1" s="1"/>
  <c r="K108" i="1"/>
  <c r="J108" i="1"/>
  <c r="H108" i="1"/>
  <c r="I108" i="1" s="1"/>
  <c r="G108" i="1"/>
  <c r="S107" i="1"/>
  <c r="R107" i="1"/>
  <c r="P107" i="1"/>
  <c r="L107" i="1"/>
  <c r="K107" i="1"/>
  <c r="M107" i="1" s="1"/>
  <c r="J107" i="1"/>
  <c r="G107" i="1"/>
  <c r="H107" i="1" s="1"/>
  <c r="I107" i="1" s="1"/>
  <c r="O107" i="1" s="1"/>
  <c r="S106" i="1"/>
  <c r="R106" i="1"/>
  <c r="P106" i="1"/>
  <c r="L106" i="1"/>
  <c r="K106" i="1"/>
  <c r="J106" i="1"/>
  <c r="H106" i="1"/>
  <c r="I106" i="1" s="1"/>
  <c r="G106" i="1"/>
  <c r="S105" i="1"/>
  <c r="R105" i="1"/>
  <c r="P105" i="1"/>
  <c r="M105" i="1"/>
  <c r="L105" i="1"/>
  <c r="K105" i="1"/>
  <c r="J105" i="1"/>
  <c r="I105" i="1"/>
  <c r="G105" i="1"/>
  <c r="H105" i="1" s="1"/>
  <c r="S104" i="1"/>
  <c r="R104" i="1"/>
  <c r="P104" i="1"/>
  <c r="L104" i="1"/>
  <c r="M104" i="1" s="1"/>
  <c r="O104" i="1" s="1"/>
  <c r="K104" i="1"/>
  <c r="J104" i="1"/>
  <c r="H104" i="1"/>
  <c r="I104" i="1" s="1"/>
  <c r="G104" i="1"/>
  <c r="S103" i="1"/>
  <c r="R103" i="1"/>
  <c r="P103" i="1"/>
  <c r="L103" i="1"/>
  <c r="K103" i="1"/>
  <c r="M103" i="1" s="1"/>
  <c r="J103" i="1"/>
  <c r="G103" i="1"/>
  <c r="H103" i="1" s="1"/>
  <c r="I103" i="1" s="1"/>
  <c r="S102" i="1"/>
  <c r="R102" i="1"/>
  <c r="P102" i="1"/>
  <c r="L102" i="1"/>
  <c r="M102" i="1" s="1"/>
  <c r="K102" i="1"/>
  <c r="J102" i="1"/>
  <c r="H102" i="1"/>
  <c r="I102" i="1" s="1"/>
  <c r="G102" i="1"/>
  <c r="S101" i="1"/>
  <c r="R101" i="1"/>
  <c r="P101" i="1"/>
  <c r="M101" i="1"/>
  <c r="L101" i="1"/>
  <c r="K101" i="1"/>
  <c r="J101" i="1"/>
  <c r="I101" i="1"/>
  <c r="G101" i="1"/>
  <c r="H101" i="1" s="1"/>
  <c r="S100" i="1"/>
  <c r="R100" i="1"/>
  <c r="P100" i="1"/>
  <c r="Q100" i="1" s="1"/>
  <c r="N100" i="1"/>
  <c r="L100" i="1"/>
  <c r="K100" i="1"/>
  <c r="M100" i="1" s="1"/>
  <c r="J100" i="1"/>
  <c r="H100" i="1"/>
  <c r="I100" i="1" s="1"/>
  <c r="G100" i="1"/>
  <c r="S99" i="1"/>
  <c r="R99" i="1"/>
  <c r="P99" i="1"/>
  <c r="L99" i="1"/>
  <c r="K99" i="1"/>
  <c r="M99" i="1" s="1"/>
  <c r="J99" i="1"/>
  <c r="G99" i="1"/>
  <c r="H99" i="1" s="1"/>
  <c r="I99" i="1" s="1"/>
  <c r="S98" i="1"/>
  <c r="R98" i="1"/>
  <c r="P98" i="1"/>
  <c r="Q98" i="1" s="1"/>
  <c r="L98" i="1"/>
  <c r="K98" i="1"/>
  <c r="M98" i="1" s="1"/>
  <c r="J98" i="1"/>
  <c r="H98" i="1"/>
  <c r="I98" i="1" s="1"/>
  <c r="G98" i="1"/>
  <c r="S97" i="1"/>
  <c r="R97" i="1"/>
  <c r="Q97" i="1"/>
  <c r="P97" i="1"/>
  <c r="M97" i="1"/>
  <c r="L97" i="1"/>
  <c r="K97" i="1"/>
  <c r="J97" i="1"/>
  <c r="I97" i="1"/>
  <c r="G97" i="1"/>
  <c r="H97" i="1" s="1"/>
  <c r="S96" i="1"/>
  <c r="R96" i="1"/>
  <c r="P96" i="1"/>
  <c r="Q96" i="1" s="1"/>
  <c r="N96" i="1"/>
  <c r="L96" i="1"/>
  <c r="K96" i="1"/>
  <c r="M96" i="1" s="1"/>
  <c r="J96" i="1"/>
  <c r="H96" i="1"/>
  <c r="I96" i="1" s="1"/>
  <c r="G96" i="1"/>
  <c r="S95" i="1"/>
  <c r="R95" i="1"/>
  <c r="P95" i="1"/>
  <c r="L95" i="1"/>
  <c r="K95" i="1"/>
  <c r="M95" i="1" s="1"/>
  <c r="J95" i="1"/>
  <c r="G95" i="1"/>
  <c r="H95" i="1" s="1"/>
  <c r="I95" i="1" s="1"/>
  <c r="S94" i="1"/>
  <c r="R94" i="1"/>
  <c r="P94" i="1"/>
  <c r="Q94" i="1" s="1"/>
  <c r="L94" i="1"/>
  <c r="M94" i="1" s="1"/>
  <c r="K94" i="1"/>
  <c r="J94" i="1"/>
  <c r="H94" i="1"/>
  <c r="I94" i="1" s="1"/>
  <c r="G94" i="1"/>
  <c r="S93" i="1"/>
  <c r="R93" i="1"/>
  <c r="Q93" i="1"/>
  <c r="P93" i="1"/>
  <c r="M93" i="1"/>
  <c r="L93" i="1"/>
  <c r="K93" i="1"/>
  <c r="J93" i="1"/>
  <c r="G93" i="1"/>
  <c r="H93" i="1" s="1"/>
  <c r="I93" i="1" s="1"/>
  <c r="S92" i="1"/>
  <c r="R92" i="1"/>
  <c r="P92" i="1"/>
  <c r="N92" i="1"/>
  <c r="L92" i="1"/>
  <c r="K92" i="1"/>
  <c r="M92" i="1" s="1"/>
  <c r="O92" i="1" s="1"/>
  <c r="J92" i="1"/>
  <c r="H92" i="1"/>
  <c r="I92" i="1" s="1"/>
  <c r="G92" i="1"/>
  <c r="S91" i="1"/>
  <c r="R91" i="1"/>
  <c r="P91" i="1"/>
  <c r="L91" i="1"/>
  <c r="K91" i="1"/>
  <c r="M91" i="1" s="1"/>
  <c r="J91" i="1"/>
  <c r="G91" i="1"/>
  <c r="H91" i="1" s="1"/>
  <c r="I91" i="1" s="1"/>
  <c r="O91" i="1" s="1"/>
  <c r="S90" i="1"/>
  <c r="R90" i="1"/>
  <c r="P90" i="1"/>
  <c r="L90" i="1"/>
  <c r="K90" i="1"/>
  <c r="J90" i="1"/>
  <c r="H90" i="1"/>
  <c r="I90" i="1" s="1"/>
  <c r="G90" i="1"/>
  <c r="S89" i="1"/>
  <c r="R89" i="1"/>
  <c r="Q89" i="1"/>
  <c r="P89" i="1"/>
  <c r="M89" i="1"/>
  <c r="L89" i="1"/>
  <c r="K89" i="1"/>
  <c r="J89" i="1"/>
  <c r="I89" i="1"/>
  <c r="G89" i="1"/>
  <c r="H89" i="1" s="1"/>
  <c r="S88" i="1"/>
  <c r="R88" i="1"/>
  <c r="P88" i="1"/>
  <c r="Q88" i="1" s="1"/>
  <c r="L88" i="1"/>
  <c r="M88" i="1" s="1"/>
  <c r="O88" i="1" s="1"/>
  <c r="K88" i="1"/>
  <c r="J88" i="1"/>
  <c r="H88" i="1"/>
  <c r="I88" i="1" s="1"/>
  <c r="G88" i="1"/>
  <c r="S87" i="1"/>
  <c r="R87" i="1"/>
  <c r="P87" i="1"/>
  <c r="L87" i="1"/>
  <c r="K87" i="1"/>
  <c r="M87" i="1" s="1"/>
  <c r="J87" i="1"/>
  <c r="G87" i="1"/>
  <c r="H87" i="1" s="1"/>
  <c r="I87" i="1" s="1"/>
  <c r="S86" i="1"/>
  <c r="R86" i="1"/>
  <c r="P86" i="1"/>
  <c r="L86" i="1"/>
  <c r="M86" i="1" s="1"/>
  <c r="K86" i="1"/>
  <c r="J86" i="1"/>
  <c r="H86" i="1"/>
  <c r="I86" i="1" s="1"/>
  <c r="G86" i="1"/>
  <c r="S85" i="1"/>
  <c r="R85" i="1"/>
  <c r="P85" i="1"/>
  <c r="M85" i="1"/>
  <c r="L85" i="1"/>
  <c r="K85" i="1"/>
  <c r="J85" i="1"/>
  <c r="I85" i="1"/>
  <c r="G85" i="1"/>
  <c r="H85" i="1" s="1"/>
  <c r="S84" i="1"/>
  <c r="R84" i="1"/>
  <c r="P84" i="1"/>
  <c r="Q84" i="1" s="1"/>
  <c r="L84" i="1"/>
  <c r="K84" i="1"/>
  <c r="M84" i="1" s="1"/>
  <c r="O84" i="1" s="1"/>
  <c r="J84" i="1"/>
  <c r="H84" i="1"/>
  <c r="I84" i="1" s="1"/>
  <c r="G84" i="1"/>
  <c r="S83" i="1"/>
  <c r="R83" i="1"/>
  <c r="P83" i="1"/>
  <c r="L83" i="1"/>
  <c r="K83" i="1"/>
  <c r="M83" i="1" s="1"/>
  <c r="N83" i="1" s="1"/>
  <c r="J83" i="1"/>
  <c r="G83" i="1"/>
  <c r="H83" i="1" s="1"/>
  <c r="I83" i="1" s="1"/>
  <c r="S82" i="1"/>
  <c r="R82" i="1"/>
  <c r="P82" i="1"/>
  <c r="Q82" i="1" s="1"/>
  <c r="L82" i="1"/>
  <c r="M82" i="1" s="1"/>
  <c r="K82" i="1"/>
  <c r="J82" i="1"/>
  <c r="H82" i="1"/>
  <c r="I82" i="1" s="1"/>
  <c r="G82" i="1"/>
  <c r="S81" i="1"/>
  <c r="R81" i="1"/>
  <c r="P81" i="1"/>
  <c r="M81" i="1"/>
  <c r="L81" i="1"/>
  <c r="K81" i="1"/>
  <c r="J81" i="1"/>
  <c r="G81" i="1"/>
  <c r="H81" i="1" s="1"/>
  <c r="I81" i="1" s="1"/>
  <c r="S80" i="1"/>
  <c r="R80" i="1"/>
  <c r="P80" i="1"/>
  <c r="Q80" i="1" s="1"/>
  <c r="N80" i="1"/>
  <c r="L80" i="1"/>
  <c r="M80" i="1" s="1"/>
  <c r="K80" i="1"/>
  <c r="J80" i="1"/>
  <c r="G80" i="1"/>
  <c r="H80" i="1" s="1"/>
  <c r="I80" i="1" s="1"/>
  <c r="S79" i="1"/>
  <c r="R79" i="1"/>
  <c r="P79" i="1"/>
  <c r="Q79" i="1" s="1"/>
  <c r="O79" i="1"/>
  <c r="L79" i="1"/>
  <c r="K79" i="1"/>
  <c r="M79" i="1" s="1"/>
  <c r="J79" i="1"/>
  <c r="H79" i="1"/>
  <c r="I79" i="1" s="1"/>
  <c r="G79" i="1"/>
  <c r="S78" i="1"/>
  <c r="R78" i="1"/>
  <c r="P78" i="1"/>
  <c r="Q78" i="1" s="1"/>
  <c r="M78" i="1"/>
  <c r="L78" i="1"/>
  <c r="K78" i="1"/>
  <c r="J78" i="1"/>
  <c r="H78" i="1"/>
  <c r="I78" i="1" s="1"/>
  <c r="G78" i="1"/>
  <c r="S77" i="1"/>
  <c r="R77" i="1"/>
  <c r="Q77" i="1"/>
  <c r="P77" i="1"/>
  <c r="M77" i="1"/>
  <c r="L77" i="1"/>
  <c r="K77" i="1"/>
  <c r="J77" i="1"/>
  <c r="H77" i="1"/>
  <c r="I77" i="1" s="1"/>
  <c r="G77" i="1"/>
  <c r="S76" i="1"/>
  <c r="R76" i="1"/>
  <c r="P76" i="1"/>
  <c r="Q76" i="1" s="1"/>
  <c r="M76" i="1"/>
  <c r="O76" i="1" s="1"/>
  <c r="L76" i="1"/>
  <c r="K76" i="1"/>
  <c r="J76" i="1"/>
  <c r="G76" i="1"/>
  <c r="H76" i="1" s="1"/>
  <c r="I76" i="1" s="1"/>
  <c r="S75" i="1"/>
  <c r="R75" i="1"/>
  <c r="P75" i="1"/>
  <c r="L75" i="1"/>
  <c r="K75" i="1"/>
  <c r="J75" i="1"/>
  <c r="G75" i="1"/>
  <c r="H75" i="1" s="1"/>
  <c r="I75" i="1" s="1"/>
  <c r="S74" i="1"/>
  <c r="R74" i="1"/>
  <c r="P74" i="1"/>
  <c r="L74" i="1"/>
  <c r="M74" i="1" s="1"/>
  <c r="K74" i="1"/>
  <c r="J74" i="1"/>
  <c r="G74" i="1"/>
  <c r="H74" i="1" s="1"/>
  <c r="I74" i="1" s="1"/>
  <c r="S73" i="1"/>
  <c r="R73" i="1"/>
  <c r="P73" i="1"/>
  <c r="L73" i="1"/>
  <c r="M73" i="1" s="1"/>
  <c r="K73" i="1"/>
  <c r="J73" i="1"/>
  <c r="G73" i="1"/>
  <c r="H73" i="1" s="1"/>
  <c r="I73" i="1" s="1"/>
  <c r="S72" i="1"/>
  <c r="R72" i="1"/>
  <c r="P72" i="1"/>
  <c r="O72" i="1"/>
  <c r="L72" i="1"/>
  <c r="K72" i="1"/>
  <c r="M72" i="1" s="1"/>
  <c r="Q72" i="1" s="1"/>
  <c r="J72" i="1"/>
  <c r="I72" i="1"/>
  <c r="G72" i="1"/>
  <c r="H72" i="1" s="1"/>
  <c r="S71" i="1"/>
  <c r="R71" i="1"/>
  <c r="P71" i="1"/>
  <c r="L71" i="1"/>
  <c r="K71" i="1"/>
  <c r="J71" i="1"/>
  <c r="G71" i="1"/>
  <c r="H71" i="1" s="1"/>
  <c r="I71" i="1" s="1"/>
  <c r="S70" i="1"/>
  <c r="R70" i="1"/>
  <c r="P70" i="1"/>
  <c r="Q70" i="1" s="1"/>
  <c r="L70" i="1"/>
  <c r="K70" i="1"/>
  <c r="M70" i="1" s="1"/>
  <c r="J70" i="1"/>
  <c r="I70" i="1"/>
  <c r="H70" i="1"/>
  <c r="G70" i="1"/>
  <c r="S69" i="1"/>
  <c r="R69" i="1"/>
  <c r="P69" i="1"/>
  <c r="Q69" i="1" s="1"/>
  <c r="N69" i="1"/>
  <c r="M69" i="1"/>
  <c r="O69" i="1" s="1"/>
  <c r="L69" i="1"/>
  <c r="K69" i="1"/>
  <c r="J69" i="1"/>
  <c r="I69" i="1"/>
  <c r="H69" i="1"/>
  <c r="G69" i="1"/>
  <c r="S68" i="1"/>
  <c r="R68" i="1"/>
  <c r="P68" i="1"/>
  <c r="L68" i="1"/>
  <c r="K68" i="1"/>
  <c r="M68" i="1" s="1"/>
  <c r="J68" i="1"/>
  <c r="G68" i="1"/>
  <c r="H68" i="1" s="1"/>
  <c r="I68" i="1" s="1"/>
  <c r="S67" i="1"/>
  <c r="R67" i="1"/>
  <c r="P67" i="1"/>
  <c r="L67" i="1"/>
  <c r="K67" i="1"/>
  <c r="M67" i="1" s="1"/>
  <c r="N67" i="1" s="1"/>
  <c r="J67" i="1"/>
  <c r="H67" i="1"/>
  <c r="I67" i="1" s="1"/>
  <c r="G67" i="1"/>
  <c r="S66" i="1"/>
  <c r="R66" i="1"/>
  <c r="P66" i="1"/>
  <c r="O66" i="1"/>
  <c r="M66" i="1"/>
  <c r="N66" i="1" s="1"/>
  <c r="L66" i="1"/>
  <c r="K66" i="1"/>
  <c r="J66" i="1"/>
  <c r="I66" i="1"/>
  <c r="H66" i="1"/>
  <c r="G66" i="1"/>
  <c r="S65" i="1"/>
  <c r="R65" i="1"/>
  <c r="P65" i="1"/>
  <c r="M65" i="1"/>
  <c r="Q65" i="1" s="1"/>
  <c r="L65" i="1"/>
  <c r="K65" i="1"/>
  <c r="J65" i="1"/>
  <c r="I65" i="1"/>
  <c r="G65" i="1"/>
  <c r="H65" i="1" s="1"/>
  <c r="S64" i="1"/>
  <c r="R64" i="1"/>
  <c r="Q64" i="1"/>
  <c r="P64" i="1"/>
  <c r="N64" i="1"/>
  <c r="L64" i="1"/>
  <c r="K64" i="1"/>
  <c r="M64" i="1" s="1"/>
  <c r="O64" i="1" s="1"/>
  <c r="J64" i="1"/>
  <c r="G64" i="1"/>
  <c r="H64" i="1" s="1"/>
  <c r="I64" i="1" s="1"/>
  <c r="S63" i="1"/>
  <c r="R63" i="1"/>
  <c r="P63" i="1"/>
  <c r="Q63" i="1" s="1"/>
  <c r="O63" i="1"/>
  <c r="L63" i="1"/>
  <c r="K63" i="1"/>
  <c r="M63" i="1" s="1"/>
  <c r="N63" i="1" s="1"/>
  <c r="J63" i="1"/>
  <c r="H63" i="1"/>
  <c r="I63" i="1" s="1"/>
  <c r="G63" i="1"/>
  <c r="S62" i="1"/>
  <c r="R62" i="1"/>
  <c r="P62" i="1"/>
  <c r="L62" i="1"/>
  <c r="M62" i="1" s="1"/>
  <c r="K62" i="1"/>
  <c r="J62" i="1"/>
  <c r="I62" i="1"/>
  <c r="H62" i="1"/>
  <c r="G62" i="1"/>
  <c r="S61" i="1"/>
  <c r="R61" i="1"/>
  <c r="P61" i="1"/>
  <c r="M61" i="1"/>
  <c r="L61" i="1"/>
  <c r="K61" i="1"/>
  <c r="J61" i="1"/>
  <c r="H61" i="1"/>
  <c r="I61" i="1" s="1"/>
  <c r="G61" i="1"/>
  <c r="S60" i="1"/>
  <c r="R60" i="1"/>
  <c r="P60" i="1"/>
  <c r="Q60" i="1" s="1"/>
  <c r="M60" i="1"/>
  <c r="N60" i="1" s="1"/>
  <c r="L60" i="1"/>
  <c r="K60" i="1"/>
  <c r="J60" i="1"/>
  <c r="G60" i="1"/>
  <c r="H60" i="1" s="1"/>
  <c r="I60" i="1" s="1"/>
  <c r="S59" i="1"/>
  <c r="R59" i="1"/>
  <c r="P59" i="1"/>
  <c r="L59" i="1"/>
  <c r="K59" i="1"/>
  <c r="J59" i="1"/>
  <c r="H59" i="1"/>
  <c r="I59" i="1" s="1"/>
  <c r="G59" i="1"/>
  <c r="S58" i="1"/>
  <c r="R58" i="1"/>
  <c r="P58" i="1"/>
  <c r="Q58" i="1" s="1"/>
  <c r="L58" i="1"/>
  <c r="M58" i="1" s="1"/>
  <c r="K58" i="1"/>
  <c r="J58" i="1"/>
  <c r="G58" i="1"/>
  <c r="H58" i="1" s="1"/>
  <c r="I58" i="1" s="1"/>
  <c r="S57" i="1"/>
  <c r="R57" i="1"/>
  <c r="P57" i="1"/>
  <c r="L57" i="1"/>
  <c r="M57" i="1" s="1"/>
  <c r="K57" i="1"/>
  <c r="J57" i="1"/>
  <c r="G57" i="1"/>
  <c r="H57" i="1" s="1"/>
  <c r="I57" i="1" s="1"/>
  <c r="S56" i="1"/>
  <c r="R56" i="1"/>
  <c r="P56" i="1"/>
  <c r="L56" i="1"/>
  <c r="K56" i="1"/>
  <c r="M56" i="1" s="1"/>
  <c r="Q56" i="1" s="1"/>
  <c r="J56" i="1"/>
  <c r="I56" i="1"/>
  <c r="G56" i="1"/>
  <c r="H56" i="1" s="1"/>
  <c r="S55" i="1"/>
  <c r="R55" i="1"/>
  <c r="P55" i="1"/>
  <c r="L55" i="1"/>
  <c r="K55" i="1"/>
  <c r="J55" i="1"/>
  <c r="I55" i="1"/>
  <c r="H55" i="1"/>
  <c r="G55" i="1"/>
  <c r="S54" i="1"/>
  <c r="R54" i="1"/>
  <c r="P54" i="1"/>
  <c r="M54" i="1"/>
  <c r="O54" i="1" s="1"/>
  <c r="L54" i="1"/>
  <c r="K54" i="1"/>
  <c r="J54" i="1"/>
  <c r="I54" i="1"/>
  <c r="H54" i="1"/>
  <c r="G54" i="1"/>
  <c r="S53" i="1"/>
  <c r="R53" i="1"/>
  <c r="P53" i="1"/>
  <c r="N53" i="1"/>
  <c r="M53" i="1"/>
  <c r="L53" i="1"/>
  <c r="K53" i="1"/>
  <c r="J53" i="1"/>
  <c r="I53" i="1"/>
  <c r="H53" i="1"/>
  <c r="G53" i="1"/>
  <c r="S52" i="1"/>
  <c r="R52" i="1"/>
  <c r="P52" i="1"/>
  <c r="M52" i="1"/>
  <c r="O52" i="1" s="1"/>
  <c r="L52" i="1"/>
  <c r="K52" i="1"/>
  <c r="J52" i="1"/>
  <c r="H52" i="1"/>
  <c r="I52" i="1" s="1"/>
  <c r="G52" i="1"/>
  <c r="S51" i="1"/>
  <c r="R51" i="1"/>
  <c r="P51" i="1"/>
  <c r="M51" i="1"/>
  <c r="L51" i="1"/>
  <c r="K51" i="1"/>
  <c r="J51" i="1"/>
  <c r="G51" i="1"/>
  <c r="H51" i="1" s="1"/>
  <c r="I51" i="1" s="1"/>
  <c r="S50" i="1"/>
  <c r="R50" i="1"/>
  <c r="P50" i="1"/>
  <c r="L50" i="1"/>
  <c r="K50" i="1"/>
  <c r="M50" i="1" s="1"/>
  <c r="J50" i="1"/>
  <c r="H50" i="1"/>
  <c r="I50" i="1" s="1"/>
  <c r="G50" i="1"/>
  <c r="S49" i="1"/>
  <c r="R49" i="1"/>
  <c r="P49" i="1"/>
  <c r="Q49" i="1" s="1"/>
  <c r="M49" i="1"/>
  <c r="L49" i="1"/>
  <c r="K49" i="1"/>
  <c r="J49" i="1"/>
  <c r="H49" i="1"/>
  <c r="I49" i="1" s="1"/>
  <c r="G49" i="1"/>
  <c r="S48" i="1"/>
  <c r="R48" i="1"/>
  <c r="Q48" i="1"/>
  <c r="P48" i="1"/>
  <c r="M48" i="1"/>
  <c r="O48" i="1" s="1"/>
  <c r="L48" i="1"/>
  <c r="K48" i="1"/>
  <c r="J48" i="1"/>
  <c r="I48" i="1"/>
  <c r="G48" i="1"/>
  <c r="H48" i="1" s="1"/>
  <c r="S47" i="1"/>
  <c r="R47" i="1"/>
  <c r="P47" i="1"/>
  <c r="L47" i="1"/>
  <c r="K47" i="1"/>
  <c r="J47" i="1"/>
  <c r="H47" i="1"/>
  <c r="I47" i="1" s="1"/>
  <c r="G47" i="1"/>
  <c r="S46" i="1"/>
  <c r="R46" i="1"/>
  <c r="Q46" i="1"/>
  <c r="P46" i="1"/>
  <c r="M46" i="1"/>
  <c r="O46" i="1" s="1"/>
  <c r="L46" i="1"/>
  <c r="K46" i="1"/>
  <c r="J46" i="1"/>
  <c r="I46" i="1"/>
  <c r="H46" i="1"/>
  <c r="G46" i="1"/>
  <c r="S45" i="1"/>
  <c r="R45" i="1"/>
  <c r="P45" i="1"/>
  <c r="N45" i="1"/>
  <c r="M45" i="1"/>
  <c r="O45" i="1" s="1"/>
  <c r="L45" i="1"/>
  <c r="K45" i="1"/>
  <c r="J45" i="1"/>
  <c r="I45" i="1"/>
  <c r="H45" i="1"/>
  <c r="G45" i="1"/>
  <c r="S44" i="1"/>
  <c r="R44" i="1"/>
  <c r="P44" i="1"/>
  <c r="L44" i="1"/>
  <c r="K44" i="1"/>
  <c r="M44" i="1" s="1"/>
  <c r="J44" i="1"/>
  <c r="G44" i="1"/>
  <c r="H44" i="1" s="1"/>
  <c r="I44" i="1" s="1"/>
  <c r="S43" i="1"/>
  <c r="R43" i="1"/>
  <c r="P43" i="1"/>
  <c r="L43" i="1"/>
  <c r="K43" i="1"/>
  <c r="M43" i="1" s="1"/>
  <c r="J43" i="1"/>
  <c r="H43" i="1"/>
  <c r="I43" i="1" s="1"/>
  <c r="G43" i="1"/>
  <c r="S42" i="1"/>
  <c r="R42" i="1"/>
  <c r="P42" i="1"/>
  <c r="M42" i="1"/>
  <c r="N42" i="1" s="1"/>
  <c r="L42" i="1"/>
  <c r="K42" i="1"/>
  <c r="J42" i="1"/>
  <c r="I42" i="1"/>
  <c r="H42" i="1"/>
  <c r="G42" i="1"/>
  <c r="S41" i="1"/>
  <c r="R41" i="1"/>
  <c r="Q41" i="1"/>
  <c r="P41" i="1"/>
  <c r="M41" i="1"/>
  <c r="L41" i="1"/>
  <c r="K41" i="1"/>
  <c r="J41" i="1"/>
  <c r="G41" i="1"/>
  <c r="H41" i="1" s="1"/>
  <c r="S40" i="1"/>
  <c r="R40" i="1"/>
  <c r="P40" i="1"/>
  <c r="L40" i="1"/>
  <c r="K40" i="1"/>
  <c r="M40" i="1" s="1"/>
  <c r="J40" i="1"/>
  <c r="G40" i="1"/>
  <c r="H40" i="1" s="1"/>
  <c r="I40" i="1" s="1"/>
  <c r="S39" i="1"/>
  <c r="R39" i="1"/>
  <c r="P39" i="1"/>
  <c r="Q39" i="1" s="1"/>
  <c r="L39" i="1"/>
  <c r="K39" i="1"/>
  <c r="M39" i="1" s="1"/>
  <c r="N39" i="1" s="1"/>
  <c r="J39" i="1"/>
  <c r="G39" i="1"/>
  <c r="H39" i="1" s="1"/>
  <c r="I39" i="1" s="1"/>
  <c r="O39" i="1" s="1"/>
  <c r="S38" i="1"/>
  <c r="R38" i="1"/>
  <c r="P38" i="1"/>
  <c r="L38" i="1"/>
  <c r="K38" i="1"/>
  <c r="M38" i="1" s="1"/>
  <c r="J38" i="1"/>
  <c r="H38" i="1"/>
  <c r="I38" i="1" s="1"/>
  <c r="G38" i="1"/>
  <c r="S37" i="1"/>
  <c r="R37" i="1"/>
  <c r="P37" i="1"/>
  <c r="L37" i="1"/>
  <c r="K37" i="1"/>
  <c r="M37" i="1" s="1"/>
  <c r="J37" i="1"/>
  <c r="H37" i="1"/>
  <c r="I37" i="1" s="1"/>
  <c r="G37" i="1"/>
  <c r="S36" i="1"/>
  <c r="R36" i="1"/>
  <c r="P36" i="1"/>
  <c r="M36" i="1"/>
  <c r="Q36" i="1" s="1"/>
  <c r="L36" i="1"/>
  <c r="K36" i="1"/>
  <c r="J36" i="1"/>
  <c r="I36" i="1"/>
  <c r="H36" i="1"/>
  <c r="G36" i="1"/>
  <c r="S35" i="1"/>
  <c r="R35" i="1"/>
  <c r="P35" i="1"/>
  <c r="L35" i="1"/>
  <c r="M35" i="1" s="1"/>
  <c r="K35" i="1"/>
  <c r="J35" i="1"/>
  <c r="H35" i="1"/>
  <c r="I35" i="1" s="1"/>
  <c r="G35" i="1"/>
  <c r="S34" i="1"/>
  <c r="R34" i="1"/>
  <c r="P34" i="1"/>
  <c r="Q34" i="1" s="1"/>
  <c r="L34" i="1"/>
  <c r="K34" i="1"/>
  <c r="M34" i="1" s="1"/>
  <c r="J34" i="1"/>
  <c r="G34" i="1"/>
  <c r="H34" i="1" s="1"/>
  <c r="I34" i="1" s="1"/>
  <c r="S33" i="1"/>
  <c r="R33" i="1"/>
  <c r="P33" i="1"/>
  <c r="L33" i="1"/>
  <c r="M33" i="1" s="1"/>
  <c r="K33" i="1"/>
  <c r="J33" i="1"/>
  <c r="I33" i="1"/>
  <c r="H33" i="1"/>
  <c r="G33" i="1"/>
  <c r="S32" i="1"/>
  <c r="R32" i="1"/>
  <c r="P32" i="1"/>
  <c r="N32" i="1"/>
  <c r="M32" i="1"/>
  <c r="Q32" i="1" s="1"/>
  <c r="L32" i="1"/>
  <c r="K32" i="1"/>
  <c r="J32" i="1"/>
  <c r="I32" i="1"/>
  <c r="G32" i="1"/>
  <c r="H32" i="1" s="1"/>
  <c r="S31" i="1"/>
  <c r="R31" i="1"/>
  <c r="P31" i="1"/>
  <c r="L31" i="1"/>
  <c r="K31" i="1"/>
  <c r="J31" i="1"/>
  <c r="I31" i="1"/>
  <c r="H31" i="1"/>
  <c r="G31" i="1"/>
  <c r="S30" i="1"/>
  <c r="R30" i="1"/>
  <c r="P30" i="1"/>
  <c r="N30" i="1"/>
  <c r="M30" i="1"/>
  <c r="Q30" i="1" s="1"/>
  <c r="L30" i="1"/>
  <c r="K30" i="1"/>
  <c r="J30" i="1"/>
  <c r="I30" i="1"/>
  <c r="H30" i="1"/>
  <c r="G30" i="1"/>
  <c r="S29" i="1"/>
  <c r="R29" i="1"/>
  <c r="P29" i="1"/>
  <c r="M29" i="1"/>
  <c r="Q29" i="1" s="1"/>
  <c r="L29" i="1"/>
  <c r="K29" i="1"/>
  <c r="J29" i="1"/>
  <c r="I29" i="1"/>
  <c r="H29" i="1"/>
  <c r="G29" i="1"/>
  <c r="S28" i="1"/>
  <c r="R28" i="1"/>
  <c r="P28" i="1"/>
  <c r="L28" i="1"/>
  <c r="K28" i="1"/>
  <c r="M28" i="1" s="1"/>
  <c r="J28" i="1"/>
  <c r="G28" i="1"/>
  <c r="H28" i="1" s="1"/>
  <c r="I28" i="1" s="1"/>
  <c r="S27" i="1"/>
  <c r="R27" i="1"/>
  <c r="P27" i="1"/>
  <c r="L27" i="1"/>
  <c r="K27" i="1"/>
  <c r="M27" i="1" s="1"/>
  <c r="J27" i="1"/>
  <c r="H27" i="1"/>
  <c r="I27" i="1" s="1"/>
  <c r="G27" i="1"/>
  <c r="S26" i="1"/>
  <c r="R26" i="1"/>
  <c r="P26" i="1"/>
  <c r="O26" i="1"/>
  <c r="M26" i="1"/>
  <c r="N26" i="1" s="1"/>
  <c r="L26" i="1"/>
  <c r="K26" i="1"/>
  <c r="J26" i="1"/>
  <c r="I26" i="1"/>
  <c r="H26" i="1"/>
  <c r="G26" i="1"/>
  <c r="S25" i="1"/>
  <c r="R25" i="1"/>
  <c r="P25" i="1"/>
  <c r="L25" i="1"/>
  <c r="M25" i="1" s="1"/>
  <c r="K25" i="1"/>
  <c r="J25" i="1"/>
  <c r="G25" i="1"/>
  <c r="H25" i="1" s="1"/>
  <c r="I25" i="1" s="1"/>
  <c r="S24" i="1"/>
  <c r="R24" i="1"/>
  <c r="P24" i="1"/>
  <c r="L24" i="1"/>
  <c r="K24" i="1"/>
  <c r="M24" i="1" s="1"/>
  <c r="J24" i="1"/>
  <c r="G24" i="1"/>
  <c r="H24" i="1" s="1"/>
  <c r="I24" i="1" s="1"/>
  <c r="S23" i="1"/>
  <c r="R23" i="1"/>
  <c r="P23" i="1"/>
  <c r="Q23" i="1" s="1"/>
  <c r="L23" i="1"/>
  <c r="K23" i="1"/>
  <c r="M23" i="1" s="1"/>
  <c r="J23" i="1"/>
  <c r="G23" i="1"/>
  <c r="H23" i="1" s="1"/>
  <c r="I23" i="1" s="1"/>
  <c r="S22" i="1"/>
  <c r="R22" i="1"/>
  <c r="P22" i="1"/>
  <c r="L22" i="1"/>
  <c r="K22" i="1"/>
  <c r="M22" i="1" s="1"/>
  <c r="J22" i="1"/>
  <c r="H22" i="1"/>
  <c r="I22" i="1" s="1"/>
  <c r="G22" i="1"/>
  <c r="S21" i="1"/>
  <c r="R21" i="1"/>
  <c r="P21" i="1"/>
  <c r="L21" i="1"/>
  <c r="K21" i="1"/>
  <c r="M21" i="1" s="1"/>
  <c r="J21" i="1"/>
  <c r="H21" i="1"/>
  <c r="I21" i="1" s="1"/>
  <c r="G21" i="1"/>
  <c r="S20" i="1"/>
  <c r="R20" i="1"/>
  <c r="Q20" i="1"/>
  <c r="P20" i="1"/>
  <c r="M20" i="1"/>
  <c r="N20" i="1" s="1"/>
  <c r="L20" i="1"/>
  <c r="K20" i="1"/>
  <c r="J20" i="1"/>
  <c r="I20" i="1"/>
  <c r="H20" i="1"/>
  <c r="G20" i="1"/>
  <c r="S19" i="1"/>
  <c r="R19" i="1"/>
  <c r="P19" i="1"/>
  <c r="M19" i="1"/>
  <c r="L19" i="1"/>
  <c r="K19" i="1"/>
  <c r="J19" i="1"/>
  <c r="G19" i="1"/>
  <c r="H19" i="1" s="1"/>
  <c r="I19" i="1" s="1"/>
  <c r="S18" i="1"/>
  <c r="R18" i="1"/>
  <c r="P18" i="1"/>
  <c r="L18" i="1"/>
  <c r="K18" i="1"/>
  <c r="M18" i="1" s="1"/>
  <c r="J18" i="1"/>
  <c r="H18" i="1"/>
  <c r="I18" i="1" s="1"/>
  <c r="G18" i="1"/>
  <c r="S17" i="1"/>
  <c r="R17" i="1"/>
  <c r="P17" i="1"/>
  <c r="Q17" i="1" s="1"/>
  <c r="M17" i="1"/>
  <c r="L17" i="1"/>
  <c r="K17" i="1"/>
  <c r="J17" i="1"/>
  <c r="H17" i="1"/>
  <c r="I17" i="1" s="1"/>
  <c r="G17" i="1"/>
  <c r="S16" i="1"/>
  <c r="R16" i="1"/>
  <c r="P16" i="1"/>
  <c r="M16" i="1"/>
  <c r="O16" i="1" s="1"/>
  <c r="L16" i="1"/>
  <c r="K16" i="1"/>
  <c r="J16" i="1"/>
  <c r="I16" i="1"/>
  <c r="G16" i="1"/>
  <c r="H16" i="1" s="1"/>
  <c r="S15" i="1"/>
  <c r="R15" i="1"/>
  <c r="P15" i="1"/>
  <c r="L15" i="1"/>
  <c r="K15" i="1"/>
  <c r="J15" i="1"/>
  <c r="H15" i="1"/>
  <c r="I15" i="1" s="1"/>
  <c r="G15" i="1"/>
  <c r="S14" i="1"/>
  <c r="R14" i="1"/>
  <c r="Q14" i="1"/>
  <c r="P14" i="1"/>
  <c r="M14" i="1"/>
  <c r="O14" i="1" s="1"/>
  <c r="L14" i="1"/>
  <c r="K14" i="1"/>
  <c r="J14" i="1"/>
  <c r="I14" i="1"/>
  <c r="H14" i="1"/>
  <c r="G14" i="1"/>
  <c r="S13" i="1"/>
  <c r="R13" i="1"/>
  <c r="P13" i="1"/>
  <c r="Q13" i="1" s="1"/>
  <c r="N13" i="1"/>
  <c r="M13" i="1"/>
  <c r="O13" i="1" s="1"/>
  <c r="L13" i="1"/>
  <c r="K13" i="1"/>
  <c r="J13" i="1"/>
  <c r="I13" i="1"/>
  <c r="H13" i="1"/>
  <c r="G13" i="1"/>
  <c r="S12" i="1"/>
  <c r="R12" i="1"/>
  <c r="P12" i="1"/>
  <c r="L12" i="1"/>
  <c r="K12" i="1"/>
  <c r="M12" i="1" s="1"/>
  <c r="J12" i="1"/>
  <c r="G12" i="1"/>
  <c r="H12" i="1" s="1"/>
  <c r="I12" i="1" s="1"/>
  <c r="S11" i="1"/>
  <c r="R11" i="1"/>
  <c r="P11" i="1"/>
  <c r="Q11" i="1" s="1"/>
  <c r="L11" i="1"/>
  <c r="K11" i="1"/>
  <c r="M11" i="1" s="1"/>
  <c r="J11" i="1"/>
  <c r="H11" i="1"/>
  <c r="I11" i="1" s="1"/>
  <c r="G11" i="1"/>
  <c r="S10" i="1"/>
  <c r="R10" i="1"/>
  <c r="P10" i="1"/>
  <c r="Q10" i="1" s="1"/>
  <c r="M10" i="1"/>
  <c r="O10" i="1" s="1"/>
  <c r="L10" i="1"/>
  <c r="K10" i="1"/>
  <c r="J10" i="1"/>
  <c r="H10" i="1"/>
  <c r="I10" i="1" s="1"/>
  <c r="G10" i="1"/>
  <c r="S9" i="1"/>
  <c r="R9" i="1"/>
  <c r="Q9" i="1"/>
  <c r="P9" i="1"/>
  <c r="M9" i="1"/>
  <c r="O9" i="1" s="1"/>
  <c r="L9" i="1"/>
  <c r="K9" i="1"/>
  <c r="J9" i="1"/>
  <c r="I9" i="1"/>
  <c r="H9" i="1"/>
  <c r="G9" i="1"/>
  <c r="S8" i="1"/>
  <c r="R8" i="1"/>
  <c r="P8" i="1"/>
  <c r="L8" i="1"/>
  <c r="K8" i="1"/>
  <c r="M8" i="1" s="1"/>
  <c r="J8" i="1"/>
  <c r="G8" i="1"/>
  <c r="H8" i="1" s="1"/>
  <c r="I8" i="1" s="1"/>
  <c r="S7" i="1"/>
  <c r="R7" i="1"/>
  <c r="P7" i="1"/>
  <c r="Q7" i="1" s="1"/>
  <c r="L7" i="1"/>
  <c r="K7" i="1"/>
  <c r="M7" i="1" s="1"/>
  <c r="J7" i="1"/>
  <c r="G7" i="1"/>
  <c r="H7" i="1" s="1"/>
  <c r="I7" i="1" s="1"/>
  <c r="S6" i="1"/>
  <c r="R6" i="1"/>
  <c r="P6" i="1"/>
  <c r="L6" i="1"/>
  <c r="M6" i="1" s="1"/>
  <c r="K6" i="1"/>
  <c r="J6" i="1"/>
  <c r="I6" i="1"/>
  <c r="H6" i="1"/>
  <c r="G6" i="1"/>
  <c r="S5" i="1"/>
  <c r="R5" i="1"/>
  <c r="P5" i="1"/>
  <c r="N5" i="1"/>
  <c r="M5" i="1"/>
  <c r="Q5" i="1" s="1"/>
  <c r="L5" i="1"/>
  <c r="K5" i="1"/>
  <c r="J5" i="1"/>
  <c r="I5" i="1"/>
  <c r="H5" i="1"/>
  <c r="G5" i="1"/>
  <c r="S4" i="1"/>
  <c r="R4" i="1"/>
  <c r="P4" i="1"/>
  <c r="L4" i="1"/>
  <c r="K4" i="1"/>
  <c r="M4" i="1" s="1"/>
  <c r="J4" i="1"/>
  <c r="G4" i="1"/>
  <c r="H4" i="1" s="1"/>
  <c r="I4" i="1" s="1"/>
  <c r="S3" i="1"/>
  <c r="R3" i="1"/>
  <c r="P3" i="1"/>
  <c r="L3" i="1"/>
  <c r="K3" i="1"/>
  <c r="M3" i="1" s="1"/>
  <c r="J3" i="1"/>
  <c r="H3" i="1"/>
  <c r="I3" i="1" s="1"/>
  <c r="G3" i="1"/>
  <c r="Q3" i="1" l="1"/>
  <c r="O7" i="1"/>
  <c r="N7" i="1"/>
  <c r="Q38" i="1"/>
  <c r="O49" i="1"/>
  <c r="O51" i="1"/>
  <c r="Q8" i="1"/>
  <c r="I41" i="1"/>
  <c r="O41" i="1" s="1"/>
  <c r="N41" i="1"/>
  <c r="N6" i="1"/>
  <c r="Q6" i="1"/>
  <c r="O6" i="1"/>
  <c r="O12" i="1"/>
  <c r="N12" i="1"/>
  <c r="Q12" i="1"/>
  <c r="N18" i="1"/>
  <c r="Q18" i="1"/>
  <c r="O18" i="1"/>
  <c r="O11" i="1"/>
  <c r="N11" i="1"/>
  <c r="O17" i="1"/>
  <c r="O19" i="1"/>
  <c r="Q24" i="1"/>
  <c r="O24" i="1"/>
  <c r="N24" i="1"/>
  <c r="O25" i="1"/>
  <c r="N25" i="1"/>
  <c r="Q25" i="1"/>
  <c r="O68" i="1"/>
  <c r="N68" i="1"/>
  <c r="O23" i="1"/>
  <c r="Q28" i="1"/>
  <c r="O28" i="1"/>
  <c r="N28" i="1"/>
  <c r="N34" i="1"/>
  <c r="O34" i="1"/>
  <c r="Q40" i="1"/>
  <c r="O40" i="1"/>
  <c r="N40" i="1"/>
  <c r="O4" i="1"/>
  <c r="N4" i="1"/>
  <c r="Q4" i="1"/>
  <c r="O21" i="1"/>
  <c r="N21" i="1"/>
  <c r="O22" i="1"/>
  <c r="N22" i="1"/>
  <c r="O27" i="1"/>
  <c r="N27" i="1"/>
  <c r="N35" i="1"/>
  <c r="O35" i="1"/>
  <c r="N58" i="1"/>
  <c r="O58" i="1"/>
  <c r="O3" i="1"/>
  <c r="N3" i="1"/>
  <c r="N33" i="1"/>
  <c r="Q33" i="1"/>
  <c r="O33" i="1"/>
  <c r="O37" i="1"/>
  <c r="Q37" i="1"/>
  <c r="N37" i="1"/>
  <c r="O38" i="1"/>
  <c r="N38" i="1"/>
  <c r="O44" i="1"/>
  <c r="N44" i="1"/>
  <c r="Q44" i="1"/>
  <c r="O57" i="1"/>
  <c r="Q57" i="1"/>
  <c r="N57" i="1"/>
  <c r="N74" i="1"/>
  <c r="O74" i="1"/>
  <c r="O8" i="1"/>
  <c r="N8" i="1"/>
  <c r="Q21" i="1"/>
  <c r="Q22" i="1"/>
  <c r="O43" i="1"/>
  <c r="N43" i="1"/>
  <c r="N50" i="1"/>
  <c r="Q50" i="1"/>
  <c r="O50" i="1"/>
  <c r="O62" i="1"/>
  <c r="N62" i="1"/>
  <c r="Q62" i="1"/>
  <c r="O70" i="1"/>
  <c r="N70" i="1"/>
  <c r="O73" i="1"/>
  <c r="Q73" i="1"/>
  <c r="N73" i="1"/>
  <c r="Q74" i="1"/>
  <c r="M15" i="1"/>
  <c r="O20" i="1"/>
  <c r="Q42" i="1"/>
  <c r="M47" i="1"/>
  <c r="Q52" i="1"/>
  <c r="Q54" i="1"/>
  <c r="O60" i="1"/>
  <c r="N72" i="1"/>
  <c r="M75" i="1"/>
  <c r="Q75" i="1" s="1"/>
  <c r="O78" i="1"/>
  <c r="N78" i="1"/>
  <c r="O80" i="1"/>
  <c r="O89" i="1"/>
  <c r="N89" i="1"/>
  <c r="M90" i="1"/>
  <c r="N103" i="1"/>
  <c r="Q103" i="1"/>
  <c r="O110" i="1"/>
  <c r="N110" i="1"/>
  <c r="N121" i="1"/>
  <c r="O121" i="1"/>
  <c r="O122" i="1"/>
  <c r="N122" i="1"/>
  <c r="O138" i="1"/>
  <c r="N138" i="1"/>
  <c r="Q165" i="1"/>
  <c r="O165" i="1"/>
  <c r="N165" i="1"/>
  <c r="Q16" i="1"/>
  <c r="Q35" i="1"/>
  <c r="O53" i="1"/>
  <c r="O101" i="1"/>
  <c r="N101" i="1"/>
  <c r="Q110" i="1"/>
  <c r="N112" i="1"/>
  <c r="O119" i="1"/>
  <c r="N119" i="1"/>
  <c r="O124" i="1"/>
  <c r="N124" i="1"/>
  <c r="O130" i="1"/>
  <c r="N130" i="1"/>
  <c r="N137" i="1"/>
  <c r="O137" i="1"/>
  <c r="Q143" i="1"/>
  <c r="O143" i="1"/>
  <c r="N143" i="1"/>
  <c r="N144" i="1"/>
  <c r="O144" i="1"/>
  <c r="O61" i="1"/>
  <c r="O81" i="1"/>
  <c r="N81" i="1"/>
  <c r="Q90" i="1"/>
  <c r="N95" i="1"/>
  <c r="Q95" i="1"/>
  <c r="O102" i="1"/>
  <c r="N102" i="1"/>
  <c r="O103" i="1"/>
  <c r="Q115" i="1"/>
  <c r="N115" i="1"/>
  <c r="O120" i="1"/>
  <c r="N120" i="1"/>
  <c r="Q121" i="1"/>
  <c r="Q124" i="1"/>
  <c r="O125" i="1"/>
  <c r="N129" i="1"/>
  <c r="Q129" i="1"/>
  <c r="O129" i="1"/>
  <c r="N131" i="1"/>
  <c r="Q135" i="1"/>
  <c r="O135" i="1"/>
  <c r="N135" i="1"/>
  <c r="O136" i="1"/>
  <c r="N136" i="1"/>
  <c r="Q136" i="1"/>
  <c r="Q137" i="1"/>
  <c r="O139" i="1"/>
  <c r="Q141" i="1"/>
  <c r="O141" i="1"/>
  <c r="N141" i="1"/>
  <c r="Q144" i="1"/>
  <c r="O152" i="1"/>
  <c r="O5" i="1"/>
  <c r="N10" i="1"/>
  <c r="N17" i="1"/>
  <c r="N19" i="1"/>
  <c r="O30" i="1"/>
  <c r="O32" i="1"/>
  <c r="N36" i="1"/>
  <c r="Q43" i="1"/>
  <c r="N49" i="1"/>
  <c r="N51" i="1"/>
  <c r="N61" i="1"/>
  <c r="N76" i="1"/>
  <c r="O82" i="1"/>
  <c r="N82" i="1"/>
  <c r="O83" i="1"/>
  <c r="Q92" i="1"/>
  <c r="O93" i="1"/>
  <c r="N93" i="1"/>
  <c r="O96" i="1"/>
  <c r="Q101" i="1"/>
  <c r="Q102" i="1"/>
  <c r="N104" i="1"/>
  <c r="Q107" i="1"/>
  <c r="N107" i="1"/>
  <c r="O113" i="1"/>
  <c r="N113" i="1"/>
  <c r="M114" i="1"/>
  <c r="Q119" i="1"/>
  <c r="Q120" i="1"/>
  <c r="O128" i="1"/>
  <c r="N128" i="1"/>
  <c r="O132" i="1"/>
  <c r="N132" i="1"/>
  <c r="Q133" i="1"/>
  <c r="O133" i="1"/>
  <c r="N133" i="1"/>
  <c r="O154" i="1"/>
  <c r="N23" i="1"/>
  <c r="Q26" i="1"/>
  <c r="M31" i="1"/>
  <c r="O36" i="1"/>
  <c r="Q45" i="1"/>
  <c r="Q53" i="1"/>
  <c r="N56" i="1"/>
  <c r="M59" i="1"/>
  <c r="Q59" i="1" s="1"/>
  <c r="Q66" i="1"/>
  <c r="O67" i="1"/>
  <c r="M71" i="1"/>
  <c r="Q71" i="1" s="1"/>
  <c r="Q81" i="1"/>
  <c r="Q83" i="1"/>
  <c r="N84" i="1"/>
  <c r="N87" i="1"/>
  <c r="Q87" i="1"/>
  <c r="O94" i="1"/>
  <c r="N94" i="1"/>
  <c r="O95" i="1"/>
  <c r="Q104" i="1"/>
  <c r="O105" i="1"/>
  <c r="N105" i="1"/>
  <c r="M106" i="1"/>
  <c r="O115" i="1"/>
  <c r="O116" i="1"/>
  <c r="Q19" i="1"/>
  <c r="O29" i="1"/>
  <c r="Q51" i="1"/>
  <c r="O56" i="1"/>
  <c r="Q61" i="1"/>
  <c r="O65" i="1"/>
  <c r="Q67" i="1"/>
  <c r="O85" i="1"/>
  <c r="N85" i="1"/>
  <c r="Q99" i="1"/>
  <c r="N99" i="1"/>
  <c r="O108" i="1"/>
  <c r="Q114" i="1"/>
  <c r="N116" i="1"/>
  <c r="O156" i="1"/>
  <c r="N156" i="1"/>
  <c r="N169" i="1"/>
  <c r="O169" i="1"/>
  <c r="O170" i="1"/>
  <c r="N170" i="1"/>
  <c r="N9" i="1"/>
  <c r="N14" i="1"/>
  <c r="N16" i="1"/>
  <c r="N29" i="1"/>
  <c r="O42" i="1"/>
  <c r="N46" i="1"/>
  <c r="N48" i="1"/>
  <c r="N52" i="1"/>
  <c r="N54" i="1"/>
  <c r="N65" i="1"/>
  <c r="O77" i="1"/>
  <c r="N77" i="1"/>
  <c r="O86" i="1"/>
  <c r="N86" i="1"/>
  <c r="O87" i="1"/>
  <c r="O97" i="1"/>
  <c r="N97" i="1"/>
  <c r="O98" i="1"/>
  <c r="N98" i="1"/>
  <c r="O100" i="1"/>
  <c r="Q105" i="1"/>
  <c r="Q106" i="1"/>
  <c r="N108" i="1"/>
  <c r="N111" i="1"/>
  <c r="Q111" i="1"/>
  <c r="Q116" i="1"/>
  <c r="O117" i="1"/>
  <c r="N117" i="1"/>
  <c r="O147" i="1"/>
  <c r="N147" i="1"/>
  <c r="Q156" i="1"/>
  <c r="O162" i="1"/>
  <c r="N162" i="1"/>
  <c r="Q27" i="1"/>
  <c r="M55" i="1"/>
  <c r="Q68" i="1"/>
  <c r="N79" i="1"/>
  <c r="Q85" i="1"/>
  <c r="Q86" i="1"/>
  <c r="N88" i="1"/>
  <c r="Q91" i="1"/>
  <c r="N91" i="1"/>
  <c r="O99" i="1"/>
  <c r="Q108" i="1"/>
  <c r="O109" i="1"/>
  <c r="N109" i="1"/>
  <c r="O123" i="1"/>
  <c r="N123" i="1"/>
  <c r="N145" i="1"/>
  <c r="O145" i="1"/>
  <c r="N146" i="1"/>
  <c r="O146" i="1"/>
  <c r="O148" i="1"/>
  <c r="N148" i="1"/>
  <c r="O150" i="1"/>
  <c r="N155" i="1"/>
  <c r="I155" i="1"/>
  <c r="O155" i="1" s="1"/>
  <c r="O160" i="1"/>
  <c r="N160" i="1"/>
  <c r="N161" i="1"/>
  <c r="Q161" i="1"/>
  <c r="O161" i="1"/>
  <c r="N163" i="1"/>
  <c r="Q167" i="1"/>
  <c r="O167" i="1"/>
  <c r="N167" i="1"/>
  <c r="O168" i="1"/>
  <c r="N168" i="1"/>
  <c r="Q168" i="1"/>
  <c r="Q169" i="1"/>
  <c r="O171" i="1"/>
  <c r="O131" i="1"/>
  <c r="N150" i="1"/>
  <c r="Q153" i="1"/>
  <c r="O163" i="1"/>
  <c r="N187" i="1"/>
  <c r="I187" i="1"/>
  <c r="O187" i="1" s="1"/>
  <c r="N195" i="1"/>
  <c r="I195" i="1"/>
  <c r="O195" i="1" s="1"/>
  <c r="N203" i="1"/>
  <c r="I203" i="1"/>
  <c r="O203" i="1" s="1"/>
  <c r="Q212" i="1"/>
  <c r="O212" i="1"/>
  <c r="N212" i="1"/>
  <c r="O217" i="1"/>
  <c r="N217" i="1"/>
  <c r="O222" i="1"/>
  <c r="N222" i="1"/>
  <c r="Q226" i="1"/>
  <c r="O226" i="1"/>
  <c r="N226" i="1"/>
  <c r="Q127" i="1"/>
  <c r="N139" i="1"/>
  <c r="Q146" i="1"/>
  <c r="N152" i="1"/>
  <c r="N154" i="1"/>
  <c r="Q159" i="1"/>
  <c r="N171" i="1"/>
  <c r="O216" i="1"/>
  <c r="O221" i="1"/>
  <c r="N221" i="1"/>
  <c r="O225" i="1"/>
  <c r="N225" i="1"/>
  <c r="Q225" i="1"/>
  <c r="N227" i="1"/>
  <c r="O230" i="1"/>
  <c r="N230" i="1"/>
  <c r="N126" i="1"/>
  <c r="M134" i="1"/>
  <c r="N158" i="1"/>
  <c r="Q163" i="1"/>
  <c r="M166" i="1"/>
  <c r="Q166" i="1" s="1"/>
  <c r="N211" i="1"/>
  <c r="I211" i="1"/>
  <c r="O211" i="1" s="1"/>
  <c r="Q217" i="1"/>
  <c r="Q220" i="1"/>
  <c r="O220" i="1"/>
  <c r="N220" i="1"/>
  <c r="Q221" i="1"/>
  <c r="Q222" i="1"/>
  <c r="O228" i="1"/>
  <c r="N228" i="1"/>
  <c r="N229" i="1"/>
  <c r="O164" i="1"/>
  <c r="O172" i="1"/>
  <c r="N172" i="1"/>
  <c r="O182" i="1"/>
  <c r="N182" i="1"/>
  <c r="O186" i="1"/>
  <c r="N186" i="1"/>
  <c r="O190" i="1"/>
  <c r="N190" i="1"/>
  <c r="O194" i="1"/>
  <c r="N194" i="1"/>
  <c r="O198" i="1"/>
  <c r="N198" i="1"/>
  <c r="O202" i="1"/>
  <c r="N202" i="1"/>
  <c r="O206" i="1"/>
  <c r="N206" i="1"/>
  <c r="O224" i="1"/>
  <c r="N224" i="1"/>
  <c r="O234" i="1"/>
  <c r="N234" i="1"/>
  <c r="M142" i="1"/>
  <c r="N151" i="1"/>
  <c r="N164" i="1"/>
  <c r="N179" i="1"/>
  <c r="Q179" i="1"/>
  <c r="O179" i="1"/>
  <c r="O185" i="1"/>
  <c r="N185" i="1"/>
  <c r="O193" i="1"/>
  <c r="N193" i="1"/>
  <c r="O201" i="1"/>
  <c r="N201" i="1"/>
  <c r="N219" i="1"/>
  <c r="I219" i="1"/>
  <c r="O219" i="1" s="1"/>
  <c r="Q224" i="1"/>
  <c r="O232" i="1"/>
  <c r="N232" i="1"/>
  <c r="O233" i="1"/>
  <c r="N233" i="1"/>
  <c r="Q233" i="1"/>
  <c r="Q130" i="1"/>
  <c r="O140" i="1"/>
  <c r="Q162" i="1"/>
  <c r="O173" i="1"/>
  <c r="O174" i="1"/>
  <c r="O177" i="1"/>
  <c r="N177" i="1"/>
  <c r="O178" i="1"/>
  <c r="N178" i="1"/>
  <c r="O181" i="1"/>
  <c r="N181" i="1"/>
  <c r="Q182" i="1"/>
  <c r="Q186" i="1"/>
  <c r="O189" i="1"/>
  <c r="N189" i="1"/>
  <c r="Q190" i="1"/>
  <c r="Q194" i="1"/>
  <c r="O197" i="1"/>
  <c r="N197" i="1"/>
  <c r="Q198" i="1"/>
  <c r="Q202" i="1"/>
  <c r="O205" i="1"/>
  <c r="N205" i="1"/>
  <c r="Q206" i="1"/>
  <c r="Q210" i="1"/>
  <c r="O210" i="1"/>
  <c r="N210" i="1"/>
  <c r="O214" i="1"/>
  <c r="N214" i="1"/>
  <c r="Q234" i="1"/>
  <c r="M118" i="1"/>
  <c r="N125" i="1"/>
  <c r="N127" i="1"/>
  <c r="N140" i="1"/>
  <c r="O153" i="1"/>
  <c r="N157" i="1"/>
  <c r="N159" i="1"/>
  <c r="Q173" i="1"/>
  <c r="Q180" i="1"/>
  <c r="O180" i="1"/>
  <c r="N180" i="1"/>
  <c r="Q188" i="1"/>
  <c r="O188" i="1"/>
  <c r="N188" i="1"/>
  <c r="Q196" i="1"/>
  <c r="O196" i="1"/>
  <c r="N196" i="1"/>
  <c r="Q204" i="1"/>
  <c r="O204" i="1"/>
  <c r="N204" i="1"/>
  <c r="O209" i="1"/>
  <c r="N209" i="1"/>
  <c r="Q138" i="1"/>
  <c r="Q170" i="1"/>
  <c r="Q177" i="1"/>
  <c r="Q178" i="1"/>
  <c r="O208" i="1"/>
  <c r="O213" i="1"/>
  <c r="N213" i="1"/>
  <c r="Q214" i="1"/>
  <c r="Q218" i="1"/>
  <c r="O218" i="1"/>
  <c r="N218" i="1"/>
  <c r="N176" i="1"/>
  <c r="N184" i="1"/>
  <c r="N192" i="1"/>
  <c r="N200" i="1"/>
  <c r="N208" i="1"/>
  <c r="N216" i="1"/>
  <c r="N175" i="1"/>
  <c r="N183" i="1"/>
  <c r="N191" i="1"/>
  <c r="N199" i="1"/>
  <c r="N207" i="1"/>
  <c r="N215" i="1"/>
  <c r="N223" i="1"/>
  <c r="N231" i="1"/>
  <c r="O175" i="1"/>
  <c r="O183" i="1"/>
  <c r="O191" i="1"/>
  <c r="O199" i="1"/>
  <c r="O207" i="1"/>
  <c r="O215" i="1"/>
  <c r="O223" i="1"/>
  <c r="O231" i="1"/>
  <c r="O114" i="1" l="1"/>
  <c r="N114" i="1"/>
  <c r="O90" i="1"/>
  <c r="N90" i="1"/>
  <c r="O134" i="1"/>
  <c r="N134" i="1"/>
  <c r="O71" i="1"/>
  <c r="N71" i="1"/>
  <c r="O31" i="1"/>
  <c r="N31" i="1"/>
  <c r="Q31" i="1"/>
  <c r="O118" i="1"/>
  <c r="N118" i="1"/>
  <c r="Q118" i="1"/>
  <c r="Q134" i="1"/>
  <c r="Q47" i="1"/>
  <c r="O47" i="1"/>
  <c r="N47" i="1"/>
  <c r="Q55" i="1"/>
  <c r="O55" i="1"/>
  <c r="N55" i="1"/>
  <c r="O142" i="1"/>
  <c r="N142" i="1"/>
  <c r="N59" i="1"/>
  <c r="O59" i="1"/>
  <c r="Q142" i="1"/>
  <c r="N75" i="1"/>
  <c r="O75" i="1"/>
  <c r="O166" i="1"/>
  <c r="N166" i="1"/>
  <c r="O106" i="1"/>
  <c r="N106" i="1"/>
  <c r="Q15" i="1"/>
  <c r="O15" i="1"/>
  <c r="N15" i="1"/>
</calcChain>
</file>

<file path=xl/sharedStrings.xml><?xml version="1.0" encoding="utf-8"?>
<sst xmlns="http://schemas.openxmlformats.org/spreadsheetml/2006/main" count="1575" uniqueCount="311">
  <si>
    <t>MATERIAIS</t>
  </si>
  <si>
    <t xml:space="preserve">CONSUMO REFERENTE AOS ÚLTIMOS 3 MESES </t>
  </si>
  <si>
    <t>SALDO SAP</t>
  </si>
  <si>
    <t>REBASTECIMENTO</t>
  </si>
  <si>
    <t>TRANSITO</t>
  </si>
  <si>
    <t>Material</t>
  </si>
  <si>
    <t>Descrição</t>
  </si>
  <si>
    <t>UND</t>
  </si>
  <si>
    <t>Setembro</t>
  </si>
  <si>
    <t>Outubro</t>
  </si>
  <si>
    <t>Novembro</t>
  </si>
  <si>
    <t>Total</t>
  </si>
  <si>
    <t>Consumo Mês</t>
  </si>
  <si>
    <t>Consumo Dia</t>
  </si>
  <si>
    <t>Consumo Ult. Mês (Dia)</t>
  </si>
  <si>
    <t>PT01</t>
  </si>
  <si>
    <t>TT01</t>
  </si>
  <si>
    <t>Total Saldo</t>
  </si>
  <si>
    <t>Autonomia Mês</t>
  </si>
  <si>
    <t>Autonomia Dia</t>
  </si>
  <si>
    <t>DEMANDA M1+M2</t>
  </si>
  <si>
    <t>DIF.</t>
  </si>
  <si>
    <t>Transito</t>
  </si>
  <si>
    <t>Data de Entrega</t>
  </si>
  <si>
    <t>PLAQUETA REDE CABO OPTICO ADVERTENCIA</t>
  </si>
  <si>
    <t>SUPORTE CABO OPTICO AEREO-1-CB</t>
  </si>
  <si>
    <t>CABO TEL OPT CFOA-SM-AS-120-S-36 AEREO</t>
  </si>
  <si>
    <t>M</t>
  </si>
  <si>
    <t>DUTO REDE CORRUGADO  PEAD 124MM</t>
  </si>
  <si>
    <t>POSTE CONCRETO DUPLO T 9 MTS 200 KGF</t>
  </si>
  <si>
    <t>ANEL DISTRIBUICAO EXTERNO AGFE DUPLO</t>
  </si>
  <si>
    <t>UN</t>
  </si>
  <si>
    <t>PLAQUETA IDENTIFICACAO CABO OPTICO VTAL</t>
  </si>
  <si>
    <t>CONECTOR ANG SC/APC UNIV REF 2X3MM</t>
  </si>
  <si>
    <t>CABO OPTIC DP G657 EX 1F CIR SL/OPT 150M</t>
  </si>
  <si>
    <t>CABO OPTIC DP G657 EX 1F CIR SL/OPT 200M</t>
  </si>
  <si>
    <t>CABO OPTIC DP G657 EX 1F CIR SL/OPT 100M</t>
  </si>
  <si>
    <t>CABO OPTIC DP G657 EX 1F CIR SL/OPT 250M</t>
  </si>
  <si>
    <t>CABO OPTIC DP G657 EX 1F CIR SL/OPT 300M</t>
  </si>
  <si>
    <t>KIT DERIV P/ CX EMEND OPT CABO CIRC</t>
  </si>
  <si>
    <t>CABO OPTIC DP G657 EX 1F CIR UNI TR 200M</t>
  </si>
  <si>
    <t>CABO OPTIC DP G657 EX 1F CIR UNI TR 250M</t>
  </si>
  <si>
    <t>CABO OPTIC DP G657 EX 1F CIR UNI TR 300M</t>
  </si>
  <si>
    <t>BASTIDOR OPT 44U 19POL 600MM PADRAO</t>
  </si>
  <si>
    <t>CABO TEL OPT CFOA-SM-DD-S-36 SUBTERR 36F</t>
  </si>
  <si>
    <t>FECHO P/FITA ACO INOX 43,5X28X1,2MM</t>
  </si>
  <si>
    <t>FITA ACO INOX 19,1X0,5X30000MM FAIC</t>
  </si>
  <si>
    <t>ROL</t>
  </si>
  <si>
    <t>FIO TEL MET ESPINAR-FEI-1,25 (PT)</t>
  </si>
  <si>
    <t>CONECTOR FIO TEL IMPREGNADO FE-FE-AA-80</t>
  </si>
  <si>
    <t>CAIXA EMEN TERMOC SUBT N/PRESS 400-900</t>
  </si>
  <si>
    <t>CJ</t>
  </si>
  <si>
    <t>CAIXA EMEN TERMOC SUBT N/PRESS 1200-1500</t>
  </si>
  <si>
    <t>CORDAO OPTICO SC/APC-SC/APC 20MT 2PLUG</t>
  </si>
  <si>
    <t>CORDAO OPTICO SC/APC-SC/APC 10MT 2PLUG</t>
  </si>
  <si>
    <t>ANEL DISTRIB FIO-FE 52X44X6MM S/GUIA</t>
  </si>
  <si>
    <t>FIO TEL MET FDG-50X2 (PT/LJ)</t>
  </si>
  <si>
    <t>GANCHO P/ DROP FIG8 METAL TP CUNHA 3MM</t>
  </si>
  <si>
    <t>DUTO PEAD 110X6,6MM SING 100M</t>
  </si>
  <si>
    <t>ONT VTAL HUAWEI HG8010 V6-10 BRIDGE</t>
  </si>
  <si>
    <t>CABO OPTIC DP G657 S E/I 1F CO SL/T 50M</t>
  </si>
  <si>
    <t>CABO OPTIC DP G657 S E/I 1F CO SL/T 150M</t>
  </si>
  <si>
    <t>CABO OPTIC DP G657 S E/I 1F CO SL/T 100M</t>
  </si>
  <si>
    <t>CABO OPTIC DP G657 S E/I 1F CO SL/T 200M</t>
  </si>
  <si>
    <t>CABO OPTIC DP G657 EX 4 FIBR CIR</t>
  </si>
  <si>
    <t>SWITCH DATACOM DM2104G2-EDD 1GX+1GT</t>
  </si>
  <si>
    <t>SUPORTE FIX COMPLET C/ISOL TIPO-2</t>
  </si>
  <si>
    <t>CABO TEL OPT CFOA-SM-DE-G-72 ENTERR 72F</t>
  </si>
  <si>
    <t>FIO TEL MET FE-AA-80-X (PRETO)</t>
  </si>
  <si>
    <t>CORDAO OPTICO SC/APC(BLI) 1,5MT 1PLUG</t>
  </si>
  <si>
    <t>CONECTOR CB TEL SECO LINE SUBT DIR-1P</t>
  </si>
  <si>
    <t>ABRACADEIRA PLASTICA 151MM X 3,7MM X 37M</t>
  </si>
  <si>
    <t>CAIXA EMEN OPT SUBT 96-144FBS 144F/S</t>
  </si>
  <si>
    <t>CONJUNTO RES CB OPT FIG-8 PARAF ACO GALV</t>
  </si>
  <si>
    <t>PLAQUETA IDENTIFICACAO CABO METALICO</t>
  </si>
  <si>
    <t>CONJUNTO CAPRE LARANJA 11,2/12,2MM CB-S</t>
  </si>
  <si>
    <t>CORDOALHA RD EXT ACO ALUMINO 4,8MM 3F</t>
  </si>
  <si>
    <t>FIXA CABO RG6 7MM PREGO DUPLO AÇO 25MM</t>
  </si>
  <si>
    <t>CABO TEL OPT CFOA-SM-ASU-120-S-12 AEREO</t>
  </si>
  <si>
    <t>CABO TEL OPT CFOA-NZD-AS-80-S-36 AEREO</t>
  </si>
  <si>
    <t>CABO TEL OPT CFOA-SM-DD-S-288 SUBTERR</t>
  </si>
  <si>
    <t>CABO TEL OPT CFOI-SM-UB-144 INT 144F</t>
  </si>
  <si>
    <t>CABO TEL OPT CFOI-BLI-EO-08 INT 8F</t>
  </si>
  <si>
    <t>CABO TEL OPT CFOI-BLI-EO-12 INT 12F</t>
  </si>
  <si>
    <t>CABO TEL OPT DROP-AS-CIRC-EXT-1F-G657-A1</t>
  </si>
  <si>
    <t>CABO TEL OPT DROP-INT- BX/AT-1F-G657-A1</t>
  </si>
  <si>
    <t>BANDEJA OPT 4 FUSÕES CEO FX-T VERMELHA</t>
  </si>
  <si>
    <t>MODEM ROUTER G.SHDSL DM991CR 4F MESA</t>
  </si>
  <si>
    <t>TRANSCEIVER DATACOM SFP SS13 1000B-LX-SM</t>
  </si>
  <si>
    <t>DIVISOR OPT 1:4  SC-APC INDIVIDUAL</t>
  </si>
  <si>
    <t>CORDAO OPTICO LC/APC-LC/APC 5MT 2PLUG</t>
  </si>
  <si>
    <t>KIT CX EMENDA OPTICA CEOS FIST-GCO2</t>
  </si>
  <si>
    <t>FITA PVC ADES VERM IDENT/REDE FTTH 19MM</t>
  </si>
  <si>
    <t>IMPRESSORA PORTATIL PL300</t>
  </si>
  <si>
    <t>ETIQUETA IDENTIFICACAO  CABO ÓPTICO</t>
  </si>
  <si>
    <t>BANDEJA OPT 4 FUSÕES CEO FX-T CINZA</t>
  </si>
  <si>
    <t>MUDULO OPTICO DGO 288F/288-LC/APC PHB</t>
  </si>
  <si>
    <t>CANETA LIMP ONE-CLICK CLEANER P/C-LC/APC</t>
  </si>
  <si>
    <t>ABRACADEIRA ACO BAP 3 1200X1,6X30MM</t>
  </si>
  <si>
    <t>SWITCH DAD L2 GE DATACOM/DM2104G2</t>
  </si>
  <si>
    <t>TRANSCEIVER DATACOM SFP SSB13 ETH-1000</t>
  </si>
  <si>
    <t>TRANSCEIVER DATACOM SFP SSB15 ETH-1000</t>
  </si>
  <si>
    <t>DIVISOR OPT 1:2 SC-APC ARMARIO</t>
  </si>
  <si>
    <t>CARTÃO DGO C/ 24F/24 ADAP LC/APC</t>
  </si>
  <si>
    <t>CONJUNTO CAPRE VERM 12,8/14,2MM CB-S-72</t>
  </si>
  <si>
    <t>CABO TEL OPT CFOA-SM-AS-80-TS-36 AEREO</t>
  </si>
  <si>
    <t>CABO TEL OPT CFOA-SM-AS-120-TS-36 AEREO</t>
  </si>
  <si>
    <t>CABO TEL OPT CFOA-SM-AS-200-TS-36 AEREO</t>
  </si>
  <si>
    <t>CORDOALHA RD EXT ACO BENZINAL 4,55MM 3F</t>
  </si>
  <si>
    <t>SWITCH DATACOM SWITCH 2104G2-EDD 2E1</t>
  </si>
  <si>
    <t>SWITCH DATACOM SWITCH 2104G2-EDD 8E1</t>
  </si>
  <si>
    <t>MODULO TRANSCEPT LC MOSFPSLX15ETH1000LZ</t>
  </si>
  <si>
    <t>BANDEJA P/BASTIDOR TP ADAPT DATACOM/MA01</t>
  </si>
  <si>
    <t>BANDEJA DATACOM 19" 01U EDD 8E1 MA-16</t>
  </si>
  <si>
    <t>BANDEJA DATACOM 19" 01U EDD 2E1 MA-17</t>
  </si>
  <si>
    <t>CAIXA DIST OPT CDOI 12ADAP-C/SPL_CON INT</t>
  </si>
  <si>
    <t>CAIXA DIST OPT CDOI 12ADAP-SC/APC INT</t>
  </si>
  <si>
    <t>CAIXA DIST OPT CDOIA 8ADAP C/SPL_CON</t>
  </si>
  <si>
    <t>DIVISOR OPT BDJ PRETA P/CEOS 2X1:8 FX T</t>
  </si>
  <si>
    <t>SUPORTE BAR P/EO CS FIX AC 900X38X6MM</t>
  </si>
  <si>
    <t>CAIXA DIST OPT CDOI-64-SC/APC-MOD INT</t>
  </si>
  <si>
    <t>CABO OPTIC DROP-FIG8-BX-BLI E/I 1F</t>
  </si>
  <si>
    <t>CONJUNTO CAPRE BR 16,1/17,1MM CB-TS</t>
  </si>
  <si>
    <t>DISTRIBUIDOR GERAL OPTICO 19" 12FIBRAS</t>
  </si>
  <si>
    <t>SUB-BASTIDOR STOH 72 FIBRAS</t>
  </si>
  <si>
    <t>CONJUNTO BLOQ PRESS CBP I REDEX</t>
  </si>
  <si>
    <t>CONJUNTO BLOQ PRESS CBP II REDEX</t>
  </si>
  <si>
    <t>CAIXA DISTR OPT I/A 16 SC/APC I</t>
  </si>
  <si>
    <t>CONJUNTO RES CB OPT CSR CORD/P/SUBT</t>
  </si>
  <si>
    <t>TRANSCEIVER DATACOM SLB15 1 BI-DI 60K</t>
  </si>
  <si>
    <t>TRANSCEIVER DATACOM SLB13 1 BI-DI 60K</t>
  </si>
  <si>
    <t>CONECTOR ANGULAR SC/APC P/CAMPO 2X3MM</t>
  </si>
  <si>
    <t>CABO TEL OPT CFOA-SM-AS-200-S-144 AEREO</t>
  </si>
  <si>
    <t>CONJUNTO TAMPA CHASSI CIRC ARTIC AF</t>
  </si>
  <si>
    <t>FITA PLASTICA CINTA 19X1,45X15000MM</t>
  </si>
  <si>
    <t>ROTEADOR CPE DATACOM DM2500 6 GE + 2 GC</t>
  </si>
  <si>
    <t>ESTICADOR FIO DROP OPT PLAST TIPO CUNHA</t>
  </si>
  <si>
    <t>CAIXA DIST OPT CDOE-48F/8DROP FC C/SPL</t>
  </si>
  <si>
    <t>CAIXA DIST OPT SEL 9 SC EXT SLIM 1:8</t>
  </si>
  <si>
    <t>CAIXA DIST OPT E 8 SLIM A HUB</t>
  </si>
  <si>
    <t>CAIXA DIST OPT CDOE 48F/16D SLIM SP2_1_8</t>
  </si>
  <si>
    <t>CABO OPTIC DP G657 EX 1F CIR TAP 150M</t>
  </si>
  <si>
    <t>CABO OPTIC DP G657 EX 1F CIR TAP 100M</t>
  </si>
  <si>
    <t>ONT G010G-Q BRIDGE NOKIA 2GHZ</t>
  </si>
  <si>
    <t>SWITCH DATACOM DM4370-EDD 4P 10G</t>
  </si>
  <si>
    <t>CAIXA DIST OPT SEL 18 SC EXT TAP 30/70</t>
  </si>
  <si>
    <t>TRANSCEIVER DATACOM SFP+ MS850 SX</t>
  </si>
  <si>
    <t>TRANSCEIVER DATACOM SFP+ SSB13 20KM 10G</t>
  </si>
  <si>
    <t>TRANSCEIVER DATACOM SFP+ SLB13 60KM 10G</t>
  </si>
  <si>
    <t>CAIXA DIST OPT E 8 TAP A HUB</t>
  </si>
  <si>
    <t>CAIXA DIST OPT SEL 18 SC EXT SLIM 30/70</t>
  </si>
  <si>
    <t>CAIXA DIST OPT SEL 17 SC EXT SLIM 1:16</t>
  </si>
  <si>
    <t>CABO OPTIC DP G657 EX 1F CIR UNIV 300M</t>
  </si>
  <si>
    <t>CABO OPTIC DP G657 EX 1F CIR UNIV 250M</t>
  </si>
  <si>
    <t>ONT F601 V9 BRIDGE ZTE 2GHZ</t>
  </si>
  <si>
    <t>TRANSCEIVER DATACOM SFP+ SLB12 60KM 10G</t>
  </si>
  <si>
    <t>KIT INSTALACAO CABO DROP FTTH</t>
  </si>
  <si>
    <t>ONT F670L_WL ZTE 2-5GHZ</t>
  </si>
  <si>
    <t>ONT G-1425-GA-WL NOKIA 2-5GHZ</t>
  </si>
  <si>
    <t>ONT G-1425G-B-WL NOKIA 2-5GHZ</t>
  </si>
  <si>
    <t>ONT CP SAGEM FAST5670V2-WL WI-FI 6</t>
  </si>
  <si>
    <t>CORDAO OPTICO SC/APC-SC/APC 3MT 2PLUG</t>
  </si>
  <si>
    <t>ONT G-1425GB-OI NOKIA 2-5GHZ</t>
  </si>
  <si>
    <t>ONT TIM BLUCASTLE BCUM221E WI-FI 5</t>
  </si>
  <si>
    <t>ONT TIM ZTE F6600P-WL WI-FI 6</t>
  </si>
  <si>
    <t>ONT TIM SAGEM FAST5670V2 WI-FI 6</t>
  </si>
  <si>
    <t>POSTE CONCRETO CIRCULAR 9 MTS 300 KGF</t>
  </si>
  <si>
    <t>CABO OPTIC DP G657 E/I 1F F8 SL/OPT 100M</t>
  </si>
  <si>
    <t>CABO OPTIC DP G657 EX 1F CIR SL/OPT 350M</t>
  </si>
  <si>
    <t>CABO OPTIC DP G657 E/I 1F F8 SL/OPT 150M</t>
  </si>
  <si>
    <t>CABO OPTIC DP G657 E/I 1F F8 SL/OPT 50M</t>
  </si>
  <si>
    <t>CABO OPTIC DP G657 E/I 1F F8 UNIV 100M</t>
  </si>
  <si>
    <t>CABO OPTIC DP G657 E/I 1F F8 UNIV 300M</t>
  </si>
  <si>
    <t>CABO OPTIC DP G657 E/I 1F F8 UNIV 150M</t>
  </si>
  <si>
    <t>CABO OPTIC DP G657 E/I 1F FIG8 UNIV 220M</t>
  </si>
  <si>
    <t>CABO OPTIC DP G657 EX 1F CIR UNI TR 100M</t>
  </si>
  <si>
    <t>CABO OPTIC DP G657 EX 1F CIR UNI TR 150M</t>
  </si>
  <si>
    <t>PLAQUETA IDENTIFIC CABO OPT VTAL OI</t>
  </si>
  <si>
    <t>CABO TEL OPT CFOA-SM-AS-120-S-24 AEREO</t>
  </si>
  <si>
    <t>CONECTOR CB TEL IMPREG  LINE AER DIR-1P</t>
  </si>
  <si>
    <t>CONJUNTO DERIVACAO CABO 20X54MM CDP-1</t>
  </si>
  <si>
    <t>CONJUNTO DERIVACAO CABO 54X90MM CDP-2</t>
  </si>
  <si>
    <t>CAIXA EMEN MEC SUBT PRESS 600</t>
  </si>
  <si>
    <t>CAIXA EMEN MEC SUBT PRESS 600-1200</t>
  </si>
  <si>
    <t>CAIXA EMEN OPT AER/POST ATE 12FBS 12F/A/</t>
  </si>
  <si>
    <t>CAIXA EMEN OPT SUBT ATE 12FBS 12F/S</t>
  </si>
  <si>
    <t>CAIXA EMEN OPT AER/POST 18-36FBS 36F/A/P</t>
  </si>
  <si>
    <t>CAIXA EMEN OPT SUBT 18-36FBS 36F/S</t>
  </si>
  <si>
    <t>CORDAO OPTICO SC/APC-SC/APC 5MT 2PLUG</t>
  </si>
  <si>
    <t>DUTO REDE LISO ACO GALV  114MM X 6000MM</t>
  </si>
  <si>
    <t>DUTO REDE LISO PVC  100MM X 6000MM</t>
  </si>
  <si>
    <t>ABRACADEIRA ACO BAP 4 1000X1,6X30MM</t>
  </si>
  <si>
    <t>ESTICADOR FIO DP OPT GANCHO MET CUNH 5MM</t>
  </si>
  <si>
    <t>CABO OPTIC DP G657 E/I 1F CO UNIV 200M</t>
  </si>
  <si>
    <t>CABO OPTIC DP G657 S E/I 1F CO SL/T 300M</t>
  </si>
  <si>
    <t>CABO OPTIC DP G657 S E/I 1F CO UNIV 300M</t>
  </si>
  <si>
    <t>CABO OPTIC DP G657 S E/I 1F CO UNIV 50M</t>
  </si>
  <si>
    <t>CABO OPTIC DP G657 S E/I 1F CO UNIV 200M</t>
  </si>
  <si>
    <t>CABO OPTIC DP G657 S E/I 1F CO UNIV 100M</t>
  </si>
  <si>
    <t>CAIXA EMEN TERMOC SUBT N/PRESS 1800-2400</t>
  </si>
  <si>
    <t>CABO TEL OPT CFOA-SM-DE-G-36 ENTERR 36F</t>
  </si>
  <si>
    <t>POSTE CONCRETO DUPLO T 11 MTS 200 KGF</t>
  </si>
  <si>
    <t>POSTE CONCRETO DUPLO T 11 MTS 300 KGF</t>
  </si>
  <si>
    <t>CABO TEL OPT CFOA-NZD-24/SM-48-DD-S-72</t>
  </si>
  <si>
    <t>CAIXA EMEN OPT AER/CORD ATE 12FBS 12F/A/</t>
  </si>
  <si>
    <t>ABRACADEIRA PLAST 206MM X 4,7MM X 51M</t>
  </si>
  <si>
    <t>ABRACADEIRA PLAST 398MM X 7,6MM X 110M</t>
  </si>
  <si>
    <t>CAIXA EMEN OPT AER/CORD 48-72FBS 72F/A/C</t>
  </si>
  <si>
    <t>PLAQUETA IDENTIFICACAO CABO OPTICO</t>
  </si>
  <si>
    <t>CONJUNTO CAPRE AZUL 8,0/8,6MM CB-ASU</t>
  </si>
  <si>
    <t>CABO TEL OPT CFOI-BLI-UB-24 INT 24F</t>
  </si>
  <si>
    <t>DIVISOR OPT 1:8  LC-APC INDIVIDUAL</t>
  </si>
  <si>
    <t>DIVISOR OPT 1:8  SC-APC INDIVIDUAL</t>
  </si>
  <si>
    <t>CABO TEL OPT CFOA CFOA-SM-ARD-S-18</t>
  </si>
  <si>
    <t>CAIXA EMEN OPT ATE 480F SUBT/AER FB-T</t>
  </si>
  <si>
    <t>BANDEJA OPT 12 FUSÕES CEO FX-T CINZA</t>
  </si>
  <si>
    <t>DIVISOR OPT 1:16  SC-APC INDIVIDUAL</t>
  </si>
  <si>
    <t>MUDULO OPTICO ICX 144-ADAP-LC/APC PHB</t>
  </si>
  <si>
    <t>CONJUNTO CAPRE PRETO 9,6/10,4MM CB-TS</t>
  </si>
  <si>
    <t>CABO TEL OPT CFOA-SM-AS-80-TS-72 AEREO</t>
  </si>
  <si>
    <t>CABO TEL OPT CFOA-SM-AS-80-TS-144 AEREO</t>
  </si>
  <si>
    <t>CABO TEL OPT CFOA-SM-AS-120-TS-24 AEREO</t>
  </si>
  <si>
    <t>CINTA REFOR INOX P/POST 19,05X0,7X1500MM</t>
  </si>
  <si>
    <t>CAIXA DIST OPT CDOE 48F/8D C/SPL OPTAP</t>
  </si>
  <si>
    <t>CAIXA DIST OPT CDOE 48F/16D C/SPL_2_1_8</t>
  </si>
  <si>
    <t>SUPORTE BAR P/EO POR FIX AC 1200X38X6MM</t>
  </si>
  <si>
    <t>CAIXA EMEN  MEC TERMOC AER PRESS 300-400</t>
  </si>
  <si>
    <t>ISOLADOR P/CDOE CORD IPE EXT 16.5 PO</t>
  </si>
  <si>
    <t>TAMPA CIRCULAR 74CM R1</t>
  </si>
  <si>
    <t>TAMPA RETANGULAR 110X55CM R2</t>
  </si>
  <si>
    <t>TAMPA RETANGULAR 63CMX39CM R1</t>
  </si>
  <si>
    <t>TAMPA CIRCULAR 703MM R3</t>
  </si>
  <si>
    <t>TAMPA CIRCULAR 703MM CHASSI</t>
  </si>
  <si>
    <t>FECHO P/FITA PLASTICA TRAVA 19MM</t>
  </si>
  <si>
    <t>ONT HG8010H HUAWEI BRIDGE</t>
  </si>
  <si>
    <t>CAIXA DIST OPT SEL 10 SC EXT SLIM 30/70</t>
  </si>
  <si>
    <t>CAIXA DIST OPT CDOE-48F/8DROP C/SPL SLIM</t>
  </si>
  <si>
    <t>CABO OPTIC DP G657 E/I 1F F8 SL TR 150M</t>
  </si>
  <si>
    <t>CABO OPTIC DP G657 E/I 1F F8 SL TR 300M</t>
  </si>
  <si>
    <t>CABO OPTIC DP G657 E/I 1F F8 SL TR 200M</t>
  </si>
  <si>
    <t>CABO OPTIC DP G657 E/I 1F F8 SL TR 50M</t>
  </si>
  <si>
    <t>CONECTOR ANG SC/APC OPTTAP REF 2X3MM</t>
  </si>
  <si>
    <t>ESTICADOR CUNH PLAS 05MM GE P/ DROP</t>
  </si>
  <si>
    <t>CAIXA DIST OPT SEL 9 SC EXT TAP 1:8</t>
  </si>
  <si>
    <t>CABO OPTIC DP G657 EX 1F CIR TAP 50M</t>
  </si>
  <si>
    <t>CAIXA DIST OPT SEL 17 SC EXT TAP 1:16</t>
  </si>
  <si>
    <t>TRANSCEIVER DATACOM SFP+ SS13 10KM 10G</t>
  </si>
  <si>
    <t>CABO OPTIC DP G657 EX 1F CIR UNIV 5M</t>
  </si>
  <si>
    <t>CABO OPTIC DP G657 EX 1F CIR UNIV 80M</t>
  </si>
  <si>
    <t>CABO OPTIC DP G657 EX 1F CIR UNIV 180M</t>
  </si>
  <si>
    <t>CABO OPTIC DP G657 EX 1F CIR UNIV 350M</t>
  </si>
  <si>
    <t>CABO OPTIC DP G657 EX 1F CIR UNIV 50M</t>
  </si>
  <si>
    <t>TRANSCEIVER DATACOM SFP+ SSB12 20KM 10G</t>
  </si>
  <si>
    <t>ONT HG8145-V5-V2_WL HUAWEI 2-5GHZ</t>
  </si>
  <si>
    <t>ONT HG8145-V5_WL HUAWEI 2-5GHZ</t>
  </si>
  <si>
    <t>Coordenador</t>
  </si>
  <si>
    <t>Responsável</t>
  </si>
  <si>
    <t>Quantidade</t>
  </si>
  <si>
    <t>Valor R$</t>
  </si>
  <si>
    <t>LUCAS CARDOSO ROCHA</t>
  </si>
  <si>
    <t>MAURICIO PESKE HARTWIG</t>
  </si>
  <si>
    <t>MAICON DA ROCHA DE LIMA</t>
  </si>
  <si>
    <t>FLAVIO REUS FARIAS</t>
  </si>
  <si>
    <t>RAFAEL SCHLABITZ BATTISTI</t>
  </si>
  <si>
    <t>RUDI ANDRIGO PEREIRA BALDISSERA</t>
  </si>
  <si>
    <t>RAFAEL VIEGAS VERISSIMO</t>
  </si>
  <si>
    <t>ALEX SANDER COUTINHO JORDAO</t>
  </si>
  <si>
    <t>DIORLI VIEIRA DE SIQUEIRA</t>
  </si>
  <si>
    <t>FILIPE FELIX RIBEIRO</t>
  </si>
  <si>
    <t>RENAN CARRAVETTA SCHROEDER</t>
  </si>
  <si>
    <t>MARIO TIAGO PRAZERES CARDOSO</t>
  </si>
  <si>
    <t>JOSE CARLOS BITENCOURT SILVA</t>
  </si>
  <si>
    <t>RODRIGO PESENTI</t>
  </si>
  <si>
    <t>JULIANO RAMOS DE SOUZA</t>
  </si>
  <si>
    <t>RODRIGO GERGEN</t>
  </si>
  <si>
    <t>ISRAEL BATISTA DO NASCIMENTO</t>
  </si>
  <si>
    <t>HOME CONECT</t>
  </si>
  <si>
    <t>DANILO GASPAR SANTANA</t>
  </si>
  <si>
    <t>SAMUEL MARCELINO DOS SANTOS</t>
  </si>
  <si>
    <t>RICARDO DE MOURA ROCHA</t>
  </si>
  <si>
    <t>GILSON BARBOSA DOS SANTO</t>
  </si>
  <si>
    <t>ADRIANO RAMOS CORREA</t>
  </si>
  <si>
    <t>LUIS GUSTAVO OLIVEIRA DA SILVA</t>
  </si>
  <si>
    <t>PAULO RENATO MACIEL BROCKER</t>
  </si>
  <si>
    <t>JONI CRISTIAN FERREIRA MANCILHA</t>
  </si>
  <si>
    <t>DOUGLAS PEREIRA</t>
  </si>
  <si>
    <t>JAQUES MACHADO GONCALVES JUNIOR</t>
  </si>
  <si>
    <t>JOSE CARLOS MARQUES</t>
  </si>
  <si>
    <t>MARCIO ALESSANDRO PAPKE</t>
  </si>
  <si>
    <t>GILSON DOS SANTOS</t>
  </si>
  <si>
    <t>LISIANE SILVA MACHADO</t>
  </si>
  <si>
    <t>MARCELO ANDERSON SCHUCK</t>
  </si>
  <si>
    <t>MARCOS COSTA DA SILVA</t>
  </si>
  <si>
    <t>ROGERIO SOARES OLIVEIRA</t>
  </si>
  <si>
    <t>SERGIO STANIESKI PINTO</t>
  </si>
  <si>
    <t>THIAGO PINHEIRO CALDASSO</t>
  </si>
  <si>
    <t>MAXIMILIANO SAN MARTINS RODRIGUES</t>
  </si>
  <si>
    <t>MARCELO QUINTANA OCHULAKI</t>
  </si>
  <si>
    <t>DIOGO RODRIGUES FEIJO</t>
  </si>
  <si>
    <t>ANTONIO CARLOS CASTRO FILHO</t>
  </si>
  <si>
    <t>FELIPE AUGUSTO DE SOUZA MULLER</t>
  </si>
  <si>
    <t>RONI CORREA</t>
  </si>
  <si>
    <t>MARCIO BARCELOS DA SILVA MENIN</t>
  </si>
  <si>
    <t>Célula Movimentação</t>
  </si>
  <si>
    <t>LEANDRO CUNHA INCHAUSTE</t>
  </si>
  <si>
    <t>MARCIO MATSUOKA</t>
  </si>
  <si>
    <t>LUIZ CARLOS DE AMORIM JUNIOR</t>
  </si>
  <si>
    <t xml:space="preserve">GILSON BARBOSA DOS SANTOS </t>
  </si>
  <si>
    <t>#N/D</t>
  </si>
  <si>
    <t>(vazio)</t>
  </si>
  <si>
    <t>Total 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</si>
</sst>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$&quot;\ #,##0.00"/>
  </numFmts>
  <fonts count="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7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0" fillId="4" borderId="0" xfId="0" applyFill="1" applyAlignment="1">
      <alignment horizontal="center"/>
    </xf>
    <xf numFmtId="1" fontId="0" fillId="4" borderId="0" xfId="0" applyNumberFormat="1" applyFill="1" applyAlignment="1">
      <alignment horizontal="center"/>
    </xf>
    <xf numFmtId="1" fontId="0" fillId="5" borderId="0" xfId="0" applyNumberFormat="1" applyFill="1" applyAlignment="1">
      <alignment horizontal="center"/>
    </xf>
    <xf numFmtId="1" fontId="0" fillId="6" borderId="0" xfId="0" applyNumberFormat="1" applyFill="1" applyAlignment="1">
      <alignment horizontal="center"/>
    </xf>
    <xf numFmtId="3" fontId="0" fillId="0" borderId="0" xfId="0" applyNumberFormat="1"/>
    <xf numFmtId="164" fontId="0" fillId="0" borderId="0" xfId="0" applyNumberFormat="1"/>
    <xf numFmtId="0" fontId="0" fillId="0" borderId="0" xfId="0" pivotButt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ONSUMO%20TT%20x%20AT/VERIFICA&#199;&#195;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umo"/>
      <sheetName val="DIN TT01"/>
      <sheetName val="DIN AT"/>
      <sheetName val="DIN VERY CRITICAL"/>
      <sheetName val="Prazo de Envio"/>
      <sheetName val="TT01 - CRITICAL"/>
      <sheetName val="PT01"/>
      <sheetName val="TT01"/>
      <sheetName val="MB51 AT"/>
      <sheetName val="transito"/>
      <sheetName val="PLAN VTAL"/>
      <sheetName val="BASE APOIO"/>
    </sheetNames>
    <sheetDataSet>
      <sheetData sheetId="0">
        <row r="3">
          <cell r="A3">
            <v>300089</v>
          </cell>
        </row>
        <row r="4">
          <cell r="A4">
            <v>300092</v>
          </cell>
        </row>
        <row r="5">
          <cell r="A5">
            <v>300113</v>
          </cell>
        </row>
        <row r="6">
          <cell r="A6">
            <v>300151</v>
          </cell>
        </row>
        <row r="7">
          <cell r="A7">
            <v>300178</v>
          </cell>
        </row>
        <row r="8">
          <cell r="A8">
            <v>300231</v>
          </cell>
        </row>
        <row r="9">
          <cell r="A9">
            <v>300303</v>
          </cell>
        </row>
        <row r="10">
          <cell r="A10">
            <v>300342</v>
          </cell>
        </row>
        <row r="11">
          <cell r="A11">
            <v>300358</v>
          </cell>
        </row>
        <row r="12">
          <cell r="A12">
            <v>300365</v>
          </cell>
        </row>
        <row r="13">
          <cell r="A13">
            <v>300369</v>
          </cell>
        </row>
        <row r="14">
          <cell r="A14">
            <v>300377</v>
          </cell>
        </row>
        <row r="15">
          <cell r="A15">
            <v>300380</v>
          </cell>
        </row>
        <row r="16">
          <cell r="A16">
            <v>300392</v>
          </cell>
        </row>
        <row r="17">
          <cell r="A17">
            <v>300446</v>
          </cell>
        </row>
        <row r="18">
          <cell r="A18">
            <v>300458</v>
          </cell>
        </row>
        <row r="19">
          <cell r="A19">
            <v>300461</v>
          </cell>
        </row>
        <row r="20">
          <cell r="A20">
            <v>300514</v>
          </cell>
        </row>
        <row r="21">
          <cell r="A21">
            <v>300535</v>
          </cell>
        </row>
        <row r="22">
          <cell r="A22">
            <v>300672</v>
          </cell>
        </row>
        <row r="23">
          <cell r="A23">
            <v>300673</v>
          </cell>
        </row>
        <row r="24">
          <cell r="A24">
            <v>300674</v>
          </cell>
        </row>
        <row r="25">
          <cell r="A25">
            <v>300676</v>
          </cell>
        </row>
        <row r="26">
          <cell r="A26">
            <v>300747</v>
          </cell>
        </row>
        <row r="27">
          <cell r="A27">
            <v>300748</v>
          </cell>
        </row>
        <row r="28">
          <cell r="A28">
            <v>300773</v>
          </cell>
        </row>
        <row r="29">
          <cell r="A29">
            <v>300778</v>
          </cell>
        </row>
        <row r="30">
          <cell r="A30">
            <v>300798</v>
          </cell>
        </row>
        <row r="31">
          <cell r="A31">
            <v>300876</v>
          </cell>
        </row>
        <row r="32">
          <cell r="A32">
            <v>301013</v>
          </cell>
        </row>
        <row r="33">
          <cell r="A33">
            <v>301056</v>
          </cell>
        </row>
        <row r="34">
          <cell r="A34">
            <v>301186</v>
          </cell>
        </row>
        <row r="35">
          <cell r="A35">
            <v>301194</v>
          </cell>
        </row>
        <row r="36">
          <cell r="A36">
            <v>301196</v>
          </cell>
        </row>
        <row r="37">
          <cell r="A37">
            <v>301197</v>
          </cell>
        </row>
        <row r="38">
          <cell r="A38">
            <v>301198</v>
          </cell>
        </row>
        <row r="39">
          <cell r="A39">
            <v>301217</v>
          </cell>
        </row>
        <row r="40">
          <cell r="A40">
            <v>301462</v>
          </cell>
        </row>
        <row r="41">
          <cell r="A41">
            <v>301577</v>
          </cell>
        </row>
        <row r="42">
          <cell r="A42">
            <v>301586</v>
          </cell>
        </row>
        <row r="43">
          <cell r="A43">
            <v>303249</v>
          </cell>
        </row>
        <row r="44">
          <cell r="A44">
            <v>304506</v>
          </cell>
        </row>
        <row r="45">
          <cell r="A45">
            <v>312461</v>
          </cell>
        </row>
        <row r="46">
          <cell r="A46">
            <v>312642</v>
          </cell>
        </row>
        <row r="47">
          <cell r="A47">
            <v>312724</v>
          </cell>
        </row>
        <row r="48">
          <cell r="A48">
            <v>312801</v>
          </cell>
        </row>
        <row r="49">
          <cell r="A49">
            <v>313762</v>
          </cell>
        </row>
        <row r="50">
          <cell r="A50">
            <v>314003</v>
          </cell>
        </row>
        <row r="51">
          <cell r="A51">
            <v>318809</v>
          </cell>
        </row>
        <row r="52">
          <cell r="A52">
            <v>318923</v>
          </cell>
        </row>
        <row r="53">
          <cell r="A53">
            <v>319013</v>
          </cell>
        </row>
        <row r="54">
          <cell r="A54">
            <v>319371</v>
          </cell>
        </row>
        <row r="55">
          <cell r="A55">
            <v>319911</v>
          </cell>
        </row>
        <row r="56">
          <cell r="A56">
            <v>319912</v>
          </cell>
        </row>
        <row r="57">
          <cell r="A57">
            <v>319913</v>
          </cell>
        </row>
        <row r="58">
          <cell r="A58">
            <v>319914</v>
          </cell>
        </row>
        <row r="59">
          <cell r="A59">
            <v>319953</v>
          </cell>
        </row>
        <row r="60">
          <cell r="A60">
            <v>319956</v>
          </cell>
        </row>
        <row r="61">
          <cell r="A61">
            <v>319958</v>
          </cell>
        </row>
        <row r="62">
          <cell r="A62">
            <v>320037</v>
          </cell>
        </row>
        <row r="63">
          <cell r="A63">
            <v>320213</v>
          </cell>
        </row>
        <row r="64">
          <cell r="A64">
            <v>320252</v>
          </cell>
        </row>
        <row r="65">
          <cell r="A65">
            <v>320355</v>
          </cell>
        </row>
        <row r="66">
          <cell r="A66">
            <v>320426</v>
          </cell>
        </row>
        <row r="67">
          <cell r="A67">
            <v>320601</v>
          </cell>
        </row>
        <row r="68">
          <cell r="A68">
            <v>320602</v>
          </cell>
        </row>
        <row r="69">
          <cell r="A69">
            <v>321204</v>
          </cell>
        </row>
        <row r="70">
          <cell r="A70">
            <v>321413</v>
          </cell>
        </row>
        <row r="71">
          <cell r="A71">
            <v>321429</v>
          </cell>
        </row>
        <row r="72">
          <cell r="A72">
            <v>321446</v>
          </cell>
        </row>
        <row r="73">
          <cell r="A73">
            <v>321533</v>
          </cell>
        </row>
        <row r="74">
          <cell r="A74">
            <v>321829</v>
          </cell>
        </row>
        <row r="75">
          <cell r="A75">
            <v>321834</v>
          </cell>
        </row>
        <row r="76">
          <cell r="A76">
            <v>321836</v>
          </cell>
        </row>
        <row r="77">
          <cell r="A77">
            <v>321919</v>
          </cell>
        </row>
        <row r="78">
          <cell r="A78">
            <v>321933</v>
          </cell>
        </row>
        <row r="79">
          <cell r="A79">
            <v>322226</v>
          </cell>
        </row>
        <row r="80">
          <cell r="A80">
            <v>322244</v>
          </cell>
        </row>
        <row r="81">
          <cell r="A81">
            <v>322252</v>
          </cell>
        </row>
        <row r="82">
          <cell r="A82">
            <v>322261</v>
          </cell>
        </row>
        <row r="83">
          <cell r="A83">
            <v>323164</v>
          </cell>
        </row>
        <row r="84">
          <cell r="A84">
            <v>323289</v>
          </cell>
        </row>
        <row r="85">
          <cell r="A85">
            <v>323290</v>
          </cell>
        </row>
        <row r="86">
          <cell r="A86">
            <v>323305</v>
          </cell>
        </row>
        <row r="87">
          <cell r="A87">
            <v>323310</v>
          </cell>
        </row>
        <row r="88">
          <cell r="A88">
            <v>323314</v>
          </cell>
        </row>
        <row r="89">
          <cell r="A89">
            <v>323315</v>
          </cell>
        </row>
        <row r="90">
          <cell r="A90">
            <v>324604</v>
          </cell>
        </row>
        <row r="91">
          <cell r="A91">
            <v>324605</v>
          </cell>
        </row>
        <row r="92">
          <cell r="A92">
            <v>324610</v>
          </cell>
        </row>
        <row r="93">
          <cell r="A93">
            <v>324624</v>
          </cell>
        </row>
        <row r="94">
          <cell r="A94">
            <v>326051</v>
          </cell>
        </row>
        <row r="95">
          <cell r="A95">
            <v>326053</v>
          </cell>
        </row>
        <row r="96">
          <cell r="A96">
            <v>326115</v>
          </cell>
        </row>
        <row r="97">
          <cell r="A97">
            <v>326149</v>
          </cell>
        </row>
        <row r="98">
          <cell r="A98">
            <v>326230</v>
          </cell>
        </row>
        <row r="99">
          <cell r="A99">
            <v>327743</v>
          </cell>
        </row>
        <row r="100">
          <cell r="A100">
            <v>327837</v>
          </cell>
        </row>
        <row r="101">
          <cell r="A101">
            <v>327838</v>
          </cell>
        </row>
        <row r="102">
          <cell r="A102">
            <v>328028</v>
          </cell>
        </row>
        <row r="103">
          <cell r="A103">
            <v>328444</v>
          </cell>
        </row>
        <row r="104">
          <cell r="A104">
            <v>329942</v>
          </cell>
        </row>
        <row r="105">
          <cell r="A105">
            <v>329944</v>
          </cell>
        </row>
        <row r="106">
          <cell r="A106">
            <v>330207</v>
          </cell>
        </row>
        <row r="107">
          <cell r="A107">
            <v>331635</v>
          </cell>
        </row>
        <row r="108">
          <cell r="A108">
            <v>331661</v>
          </cell>
        </row>
        <row r="109">
          <cell r="A109">
            <v>331683</v>
          </cell>
        </row>
        <row r="110">
          <cell r="A110">
            <v>331755</v>
          </cell>
        </row>
        <row r="111">
          <cell r="A111">
            <v>331795</v>
          </cell>
        </row>
        <row r="112">
          <cell r="A112">
            <v>331825</v>
          </cell>
        </row>
        <row r="113">
          <cell r="A113">
            <v>331869</v>
          </cell>
        </row>
        <row r="114">
          <cell r="A114">
            <v>331876</v>
          </cell>
        </row>
        <row r="115">
          <cell r="A115">
            <v>331925</v>
          </cell>
        </row>
        <row r="116">
          <cell r="A116">
            <v>332004</v>
          </cell>
        </row>
        <row r="117">
          <cell r="A117">
            <v>332006</v>
          </cell>
        </row>
        <row r="118">
          <cell r="A118">
            <v>332010</v>
          </cell>
        </row>
        <row r="119">
          <cell r="A119">
            <v>332012</v>
          </cell>
        </row>
        <row r="120">
          <cell r="A120">
            <v>332014</v>
          </cell>
        </row>
        <row r="121">
          <cell r="A121">
            <v>332023</v>
          </cell>
        </row>
        <row r="122">
          <cell r="A122">
            <v>332027</v>
          </cell>
        </row>
        <row r="123">
          <cell r="A123">
            <v>332029</v>
          </cell>
        </row>
        <row r="124">
          <cell r="A124">
            <v>332032</v>
          </cell>
        </row>
        <row r="125">
          <cell r="A125">
            <v>332036</v>
          </cell>
        </row>
        <row r="126">
          <cell r="A126">
            <v>332038</v>
          </cell>
        </row>
        <row r="127">
          <cell r="A127">
            <v>332052</v>
          </cell>
        </row>
        <row r="128">
          <cell r="A128">
            <v>332058</v>
          </cell>
        </row>
        <row r="129">
          <cell r="A129">
            <v>332085</v>
          </cell>
        </row>
        <row r="130">
          <cell r="A130">
            <v>332096</v>
          </cell>
        </row>
        <row r="131">
          <cell r="A131">
            <v>332115</v>
          </cell>
        </row>
        <row r="132">
          <cell r="A132">
            <v>600191</v>
          </cell>
        </row>
        <row r="133">
          <cell r="A133">
            <v>600193</v>
          </cell>
        </row>
        <row r="134">
          <cell r="A134">
            <v>600341</v>
          </cell>
        </row>
        <row r="135">
          <cell r="A135">
            <v>600400</v>
          </cell>
        </row>
        <row r="136">
          <cell r="A136">
            <v>616562</v>
          </cell>
        </row>
        <row r="137">
          <cell r="A137">
            <v>700130</v>
          </cell>
        </row>
        <row r="138">
          <cell r="A138">
            <v>700132</v>
          </cell>
        </row>
        <row r="139">
          <cell r="A139">
            <v>700160</v>
          </cell>
        </row>
        <row r="140">
          <cell r="A140">
            <v>700173</v>
          </cell>
        </row>
        <row r="141">
          <cell r="A141">
            <v>300187</v>
          </cell>
        </row>
        <row r="142">
          <cell r="A142">
            <v>300361</v>
          </cell>
        </row>
        <row r="143">
          <cell r="A143">
            <v>300362</v>
          </cell>
        </row>
        <row r="144">
          <cell r="A144">
            <v>300372</v>
          </cell>
        </row>
        <row r="145">
          <cell r="A145">
            <v>300384</v>
          </cell>
        </row>
        <row r="146">
          <cell r="A146">
            <v>300438</v>
          </cell>
        </row>
        <row r="147">
          <cell r="A147">
            <v>300440</v>
          </cell>
        </row>
        <row r="148">
          <cell r="A148">
            <v>300441</v>
          </cell>
        </row>
        <row r="149">
          <cell r="A149">
            <v>300442</v>
          </cell>
        </row>
        <row r="150">
          <cell r="A150">
            <v>300444</v>
          </cell>
        </row>
        <row r="151">
          <cell r="A151">
            <v>300459</v>
          </cell>
        </row>
        <row r="152">
          <cell r="A152">
            <v>300494</v>
          </cell>
        </row>
        <row r="153">
          <cell r="A153">
            <v>300554</v>
          </cell>
        </row>
        <row r="154">
          <cell r="A154">
            <v>300684</v>
          </cell>
        </row>
        <row r="155">
          <cell r="A155">
            <v>300729</v>
          </cell>
        </row>
        <row r="156">
          <cell r="A156">
            <v>300730</v>
          </cell>
        </row>
        <row r="157">
          <cell r="A157">
            <v>300740</v>
          </cell>
        </row>
        <row r="158">
          <cell r="A158">
            <v>300743</v>
          </cell>
        </row>
        <row r="159">
          <cell r="A159">
            <v>300752</v>
          </cell>
        </row>
        <row r="160">
          <cell r="A160">
            <v>300756</v>
          </cell>
        </row>
        <row r="161">
          <cell r="A161">
            <v>300763</v>
          </cell>
        </row>
        <row r="162">
          <cell r="A162">
            <v>300767</v>
          </cell>
        </row>
        <row r="163">
          <cell r="A163">
            <v>300768</v>
          </cell>
        </row>
        <row r="164">
          <cell r="A164">
            <v>300779</v>
          </cell>
        </row>
        <row r="165">
          <cell r="A165">
            <v>300785</v>
          </cell>
        </row>
        <row r="166">
          <cell r="A166">
            <v>300789</v>
          </cell>
        </row>
        <row r="167">
          <cell r="A167">
            <v>300792</v>
          </cell>
        </row>
        <row r="168">
          <cell r="A168">
            <v>300838</v>
          </cell>
        </row>
        <row r="169">
          <cell r="A169">
            <v>300940</v>
          </cell>
        </row>
        <row r="170">
          <cell r="A170">
            <v>301161</v>
          </cell>
        </row>
        <row r="171">
          <cell r="A171">
            <v>301193</v>
          </cell>
        </row>
        <row r="172">
          <cell r="A172">
            <v>301202</v>
          </cell>
        </row>
        <row r="173">
          <cell r="A173">
            <v>301209</v>
          </cell>
        </row>
        <row r="174">
          <cell r="A174">
            <v>301210</v>
          </cell>
        </row>
        <row r="175">
          <cell r="A175">
            <v>301212</v>
          </cell>
        </row>
        <row r="176">
          <cell r="A176">
            <v>301218</v>
          </cell>
        </row>
        <row r="177">
          <cell r="A177">
            <v>301566</v>
          </cell>
        </row>
        <row r="178">
          <cell r="A178">
            <v>301871</v>
          </cell>
        </row>
        <row r="179">
          <cell r="A179">
            <v>301874</v>
          </cell>
        </row>
        <row r="180">
          <cell r="A180">
            <v>305133</v>
          </cell>
        </row>
        <row r="181">
          <cell r="A181">
            <v>312222</v>
          </cell>
        </row>
        <row r="182">
          <cell r="A182">
            <v>312481</v>
          </cell>
        </row>
        <row r="183">
          <cell r="A183">
            <v>312482</v>
          </cell>
        </row>
        <row r="184">
          <cell r="A184">
            <v>312643</v>
          </cell>
        </row>
        <row r="185">
          <cell r="A185">
            <v>312644</v>
          </cell>
        </row>
        <row r="186">
          <cell r="A186">
            <v>312723</v>
          </cell>
        </row>
        <row r="187">
          <cell r="A187">
            <v>313763</v>
          </cell>
        </row>
        <row r="188">
          <cell r="A188">
            <v>319014</v>
          </cell>
        </row>
        <row r="189">
          <cell r="A189">
            <v>319915</v>
          </cell>
        </row>
        <row r="190">
          <cell r="A190">
            <v>319936</v>
          </cell>
        </row>
        <row r="191">
          <cell r="A191">
            <v>320251</v>
          </cell>
        </row>
        <row r="192">
          <cell r="A192">
            <v>321380</v>
          </cell>
        </row>
        <row r="193">
          <cell r="A193">
            <v>321408</v>
          </cell>
        </row>
        <row r="194">
          <cell r="A194">
            <v>321415</v>
          </cell>
        </row>
        <row r="195">
          <cell r="A195">
            <v>321427</v>
          </cell>
        </row>
        <row r="196">
          <cell r="A196">
            <v>322149</v>
          </cell>
        </row>
        <row r="197">
          <cell r="A197">
            <v>322223</v>
          </cell>
        </row>
        <row r="198">
          <cell r="A198">
            <v>322245</v>
          </cell>
        </row>
        <row r="199">
          <cell r="A199">
            <v>322247</v>
          </cell>
        </row>
        <row r="200">
          <cell r="A200">
            <v>322251</v>
          </cell>
        </row>
        <row r="201">
          <cell r="A201">
            <v>323345</v>
          </cell>
        </row>
        <row r="202">
          <cell r="A202">
            <v>324607</v>
          </cell>
        </row>
        <row r="203">
          <cell r="A203">
            <v>324608</v>
          </cell>
        </row>
        <row r="204">
          <cell r="A204">
            <v>326049</v>
          </cell>
        </row>
        <row r="205">
          <cell r="A205">
            <v>326287</v>
          </cell>
        </row>
        <row r="206">
          <cell r="A206">
            <v>327703</v>
          </cell>
        </row>
        <row r="207">
          <cell r="A207">
            <v>327786</v>
          </cell>
        </row>
        <row r="208">
          <cell r="A208">
            <v>327787</v>
          </cell>
        </row>
        <row r="209">
          <cell r="A209">
            <v>327788</v>
          </cell>
        </row>
        <row r="210">
          <cell r="A210">
            <v>327789</v>
          </cell>
        </row>
        <row r="211">
          <cell r="A211">
            <v>327896</v>
          </cell>
        </row>
        <row r="212">
          <cell r="A212">
            <v>331688</v>
          </cell>
        </row>
        <row r="213">
          <cell r="A213">
            <v>331705</v>
          </cell>
        </row>
        <row r="214">
          <cell r="A214">
            <v>331786</v>
          </cell>
        </row>
        <row r="215">
          <cell r="A215">
            <v>331870</v>
          </cell>
        </row>
        <row r="216">
          <cell r="A216">
            <v>331875</v>
          </cell>
        </row>
        <row r="217">
          <cell r="A217">
            <v>331935</v>
          </cell>
        </row>
        <row r="218">
          <cell r="A218">
            <v>331941</v>
          </cell>
        </row>
        <row r="219">
          <cell r="A219">
            <v>331942</v>
          </cell>
        </row>
        <row r="220">
          <cell r="A220">
            <v>331943</v>
          </cell>
        </row>
        <row r="221">
          <cell r="A221">
            <v>331961</v>
          </cell>
        </row>
        <row r="222">
          <cell r="A222">
            <v>331967</v>
          </cell>
        </row>
        <row r="223">
          <cell r="A223">
            <v>331995</v>
          </cell>
        </row>
        <row r="224">
          <cell r="A224">
            <v>331999</v>
          </cell>
        </row>
        <row r="225">
          <cell r="A225">
            <v>332013</v>
          </cell>
        </row>
        <row r="226">
          <cell r="A226">
            <v>332031</v>
          </cell>
        </row>
        <row r="227">
          <cell r="A227">
            <v>332054</v>
          </cell>
        </row>
        <row r="228">
          <cell r="A228">
            <v>332055</v>
          </cell>
        </row>
        <row r="229">
          <cell r="A229">
            <v>332057</v>
          </cell>
        </row>
        <row r="230">
          <cell r="A230">
            <v>332060</v>
          </cell>
        </row>
        <row r="231">
          <cell r="A231">
            <v>332061</v>
          </cell>
        </row>
        <row r="232">
          <cell r="A232">
            <v>332107</v>
          </cell>
        </row>
        <row r="233">
          <cell r="A233">
            <v>600192</v>
          </cell>
        </row>
        <row r="234">
          <cell r="A234">
            <v>600221</v>
          </cell>
        </row>
      </sheetData>
      <sheetData sheetId="1"/>
      <sheetData sheetId="2"/>
      <sheetData sheetId="3"/>
      <sheetData sheetId="4"/>
      <sheetData sheetId="5"/>
      <sheetData sheetId="6">
        <row r="1">
          <cell r="A1" t="str">
            <v>Material</v>
          </cell>
          <cell r="F1" t="str">
            <v>Utilização livre</v>
          </cell>
        </row>
        <row r="2">
          <cell r="A2">
            <v>300089</v>
          </cell>
          <cell r="F2">
            <v>1</v>
          </cell>
        </row>
        <row r="3">
          <cell r="A3">
            <v>300089</v>
          </cell>
          <cell r="F3">
            <v>700</v>
          </cell>
        </row>
        <row r="4">
          <cell r="A4">
            <v>300113</v>
          </cell>
          <cell r="F4">
            <v>2697</v>
          </cell>
        </row>
        <row r="5">
          <cell r="A5">
            <v>300113</v>
          </cell>
          <cell r="F5">
            <v>2732</v>
          </cell>
        </row>
        <row r="6">
          <cell r="A6">
            <v>300151</v>
          </cell>
          <cell r="F6">
            <v>2500</v>
          </cell>
        </row>
        <row r="7">
          <cell r="A7">
            <v>300231</v>
          </cell>
          <cell r="F7">
            <v>945</v>
          </cell>
        </row>
        <row r="8">
          <cell r="A8">
            <v>300303</v>
          </cell>
          <cell r="F8">
            <v>970</v>
          </cell>
        </row>
        <row r="9">
          <cell r="A9">
            <v>300303</v>
          </cell>
          <cell r="F9">
            <v>841</v>
          </cell>
        </row>
        <row r="10">
          <cell r="A10">
            <v>300303</v>
          </cell>
          <cell r="F10">
            <v>70</v>
          </cell>
        </row>
        <row r="11">
          <cell r="A11">
            <v>300303</v>
          </cell>
          <cell r="F11">
            <v>850</v>
          </cell>
        </row>
        <row r="12">
          <cell r="A12">
            <v>300342</v>
          </cell>
          <cell r="F12">
            <v>568</v>
          </cell>
        </row>
        <row r="13">
          <cell r="A13">
            <v>300358</v>
          </cell>
          <cell r="F13">
            <v>4</v>
          </cell>
        </row>
        <row r="14">
          <cell r="A14">
            <v>300365</v>
          </cell>
          <cell r="F14">
            <v>99</v>
          </cell>
        </row>
        <row r="15">
          <cell r="A15">
            <v>300377</v>
          </cell>
          <cell r="F15">
            <v>50</v>
          </cell>
        </row>
        <row r="16">
          <cell r="A16">
            <v>300380</v>
          </cell>
          <cell r="F16">
            <v>56</v>
          </cell>
        </row>
        <row r="17">
          <cell r="A17">
            <v>300392</v>
          </cell>
          <cell r="F17">
            <v>276</v>
          </cell>
        </row>
        <row r="18">
          <cell r="A18">
            <v>300392</v>
          </cell>
          <cell r="F18">
            <v>1</v>
          </cell>
        </row>
        <row r="19">
          <cell r="A19">
            <v>300446</v>
          </cell>
          <cell r="F19">
            <v>3</v>
          </cell>
        </row>
        <row r="20">
          <cell r="A20">
            <v>300458</v>
          </cell>
          <cell r="F20">
            <v>20</v>
          </cell>
        </row>
        <row r="21">
          <cell r="A21">
            <v>300461</v>
          </cell>
          <cell r="F21">
            <v>9</v>
          </cell>
        </row>
        <row r="22">
          <cell r="A22">
            <v>300494</v>
          </cell>
          <cell r="F22">
            <v>8500</v>
          </cell>
        </row>
        <row r="23">
          <cell r="A23">
            <v>300514</v>
          </cell>
          <cell r="F23">
            <v>1</v>
          </cell>
        </row>
        <row r="24">
          <cell r="A24">
            <v>300535</v>
          </cell>
          <cell r="F24">
            <v>3724</v>
          </cell>
        </row>
        <row r="25">
          <cell r="A25">
            <v>300672</v>
          </cell>
          <cell r="F25">
            <v>15</v>
          </cell>
        </row>
        <row r="26">
          <cell r="A26">
            <v>300672</v>
          </cell>
          <cell r="F26">
            <v>1640</v>
          </cell>
        </row>
        <row r="27">
          <cell r="A27">
            <v>300672</v>
          </cell>
          <cell r="F27">
            <v>1850</v>
          </cell>
        </row>
        <row r="28">
          <cell r="A28">
            <v>300673</v>
          </cell>
          <cell r="F28">
            <v>700</v>
          </cell>
        </row>
        <row r="29">
          <cell r="A29">
            <v>300673</v>
          </cell>
          <cell r="F29">
            <v>181</v>
          </cell>
        </row>
        <row r="30">
          <cell r="A30">
            <v>300674</v>
          </cell>
          <cell r="F30">
            <v>908</v>
          </cell>
        </row>
        <row r="31">
          <cell r="A31">
            <v>300674</v>
          </cell>
          <cell r="F31">
            <v>1</v>
          </cell>
        </row>
        <row r="32">
          <cell r="A32">
            <v>300676</v>
          </cell>
          <cell r="F32">
            <v>600</v>
          </cell>
        </row>
        <row r="33">
          <cell r="A33">
            <v>300747</v>
          </cell>
          <cell r="F33">
            <v>4</v>
          </cell>
        </row>
        <row r="34">
          <cell r="A34">
            <v>300748</v>
          </cell>
          <cell r="F34">
            <v>2</v>
          </cell>
        </row>
        <row r="35">
          <cell r="A35">
            <v>300773</v>
          </cell>
          <cell r="F35">
            <v>0</v>
          </cell>
        </row>
        <row r="36">
          <cell r="A36">
            <v>300798</v>
          </cell>
          <cell r="F36">
            <v>2850</v>
          </cell>
        </row>
        <row r="37">
          <cell r="A37">
            <v>300798</v>
          </cell>
          <cell r="F37">
            <v>13</v>
          </cell>
        </row>
        <row r="38">
          <cell r="A38">
            <v>300798</v>
          </cell>
          <cell r="F38">
            <v>23</v>
          </cell>
        </row>
        <row r="39">
          <cell r="A39">
            <v>300798</v>
          </cell>
          <cell r="F39">
            <v>14160</v>
          </cell>
        </row>
        <row r="40">
          <cell r="A40">
            <v>300876</v>
          </cell>
          <cell r="F40">
            <v>5000</v>
          </cell>
        </row>
        <row r="41">
          <cell r="A41">
            <v>301013</v>
          </cell>
          <cell r="F41">
            <v>1</v>
          </cell>
        </row>
        <row r="42">
          <cell r="A42">
            <v>301013</v>
          </cell>
          <cell r="F42">
            <v>3677</v>
          </cell>
        </row>
        <row r="43">
          <cell r="A43">
            <v>301013</v>
          </cell>
          <cell r="F43">
            <v>71</v>
          </cell>
        </row>
        <row r="44">
          <cell r="A44">
            <v>301056</v>
          </cell>
          <cell r="F44">
            <v>637</v>
          </cell>
        </row>
        <row r="45">
          <cell r="A45">
            <v>301186</v>
          </cell>
          <cell r="F45">
            <v>17</v>
          </cell>
        </row>
        <row r="46">
          <cell r="A46">
            <v>301193</v>
          </cell>
          <cell r="F46">
            <v>29</v>
          </cell>
        </row>
        <row r="47">
          <cell r="A47">
            <v>301194</v>
          </cell>
          <cell r="F47">
            <v>65</v>
          </cell>
        </row>
        <row r="48">
          <cell r="A48">
            <v>301194</v>
          </cell>
          <cell r="F48">
            <v>7</v>
          </cell>
        </row>
        <row r="49">
          <cell r="A49">
            <v>301196</v>
          </cell>
          <cell r="F49">
            <v>363</v>
          </cell>
        </row>
        <row r="50">
          <cell r="A50">
            <v>301196</v>
          </cell>
          <cell r="F50">
            <v>115</v>
          </cell>
        </row>
        <row r="51">
          <cell r="A51">
            <v>301198</v>
          </cell>
          <cell r="F51">
            <v>117</v>
          </cell>
        </row>
        <row r="52">
          <cell r="A52">
            <v>301217</v>
          </cell>
          <cell r="F52">
            <v>4004</v>
          </cell>
        </row>
        <row r="53">
          <cell r="A53">
            <v>301217</v>
          </cell>
          <cell r="F53">
            <v>4005</v>
          </cell>
        </row>
        <row r="54">
          <cell r="A54">
            <v>301462</v>
          </cell>
          <cell r="F54">
            <v>22</v>
          </cell>
        </row>
        <row r="55">
          <cell r="A55">
            <v>301577</v>
          </cell>
          <cell r="F55">
            <v>818</v>
          </cell>
        </row>
        <row r="56">
          <cell r="A56">
            <v>301577</v>
          </cell>
          <cell r="F56">
            <v>2680</v>
          </cell>
        </row>
        <row r="57">
          <cell r="A57">
            <v>301586</v>
          </cell>
          <cell r="F57">
            <v>4000</v>
          </cell>
        </row>
        <row r="58">
          <cell r="A58">
            <v>303249</v>
          </cell>
          <cell r="F58">
            <v>27000</v>
          </cell>
        </row>
        <row r="59">
          <cell r="A59">
            <v>304506</v>
          </cell>
          <cell r="F59">
            <v>0</v>
          </cell>
        </row>
        <row r="60">
          <cell r="A60">
            <v>304506</v>
          </cell>
          <cell r="F60">
            <v>0</v>
          </cell>
        </row>
        <row r="61">
          <cell r="A61">
            <v>304506</v>
          </cell>
          <cell r="F61">
            <v>0</v>
          </cell>
        </row>
        <row r="62">
          <cell r="A62">
            <v>312461</v>
          </cell>
          <cell r="F62">
            <v>6650</v>
          </cell>
        </row>
        <row r="63">
          <cell r="A63">
            <v>312642</v>
          </cell>
          <cell r="F63">
            <v>6</v>
          </cell>
        </row>
        <row r="64">
          <cell r="A64">
            <v>312642</v>
          </cell>
          <cell r="F64">
            <v>9379</v>
          </cell>
        </row>
        <row r="65">
          <cell r="A65">
            <v>312642</v>
          </cell>
          <cell r="F65">
            <v>13930</v>
          </cell>
        </row>
        <row r="66">
          <cell r="A66">
            <v>312642</v>
          </cell>
          <cell r="F66">
            <v>409</v>
          </cell>
        </row>
        <row r="67">
          <cell r="A67">
            <v>312801</v>
          </cell>
          <cell r="F67">
            <v>5</v>
          </cell>
        </row>
        <row r="68">
          <cell r="A68">
            <v>313762</v>
          </cell>
          <cell r="F68">
            <v>90</v>
          </cell>
        </row>
        <row r="69">
          <cell r="A69">
            <v>314003</v>
          </cell>
          <cell r="F69">
            <v>260</v>
          </cell>
        </row>
        <row r="70">
          <cell r="A70">
            <v>318809</v>
          </cell>
          <cell r="F70">
            <v>17752</v>
          </cell>
        </row>
        <row r="71">
          <cell r="A71">
            <v>318809</v>
          </cell>
          <cell r="F71">
            <v>104589</v>
          </cell>
        </row>
        <row r="72">
          <cell r="A72">
            <v>318809</v>
          </cell>
          <cell r="F72">
            <v>21700</v>
          </cell>
        </row>
        <row r="73">
          <cell r="A73">
            <v>318923</v>
          </cell>
          <cell r="F73">
            <v>710</v>
          </cell>
        </row>
        <row r="74">
          <cell r="A74">
            <v>319013</v>
          </cell>
          <cell r="F74">
            <v>4000</v>
          </cell>
        </row>
        <row r="75">
          <cell r="A75">
            <v>319013</v>
          </cell>
          <cell r="F75">
            <v>4000</v>
          </cell>
        </row>
        <row r="76">
          <cell r="A76">
            <v>319013</v>
          </cell>
          <cell r="F76">
            <v>4000</v>
          </cell>
        </row>
        <row r="77">
          <cell r="A77">
            <v>319013</v>
          </cell>
          <cell r="F77">
            <v>4000</v>
          </cell>
        </row>
        <row r="78">
          <cell r="A78">
            <v>319371</v>
          </cell>
          <cell r="F78">
            <v>4000</v>
          </cell>
        </row>
        <row r="79">
          <cell r="A79">
            <v>319912</v>
          </cell>
          <cell r="F79">
            <v>3978</v>
          </cell>
        </row>
        <row r="80">
          <cell r="A80">
            <v>319913</v>
          </cell>
          <cell r="F80">
            <v>1488</v>
          </cell>
        </row>
        <row r="81">
          <cell r="A81">
            <v>319913</v>
          </cell>
          <cell r="F81">
            <v>1672</v>
          </cell>
        </row>
        <row r="82">
          <cell r="A82">
            <v>319913</v>
          </cell>
          <cell r="F82">
            <v>1760</v>
          </cell>
        </row>
        <row r="83">
          <cell r="A83">
            <v>319913</v>
          </cell>
          <cell r="F83">
            <v>2000</v>
          </cell>
        </row>
        <row r="84">
          <cell r="A84">
            <v>319914</v>
          </cell>
          <cell r="F84">
            <v>3490</v>
          </cell>
        </row>
        <row r="85">
          <cell r="A85">
            <v>319914</v>
          </cell>
          <cell r="F85">
            <v>2000</v>
          </cell>
        </row>
        <row r="86">
          <cell r="A86">
            <v>319914</v>
          </cell>
          <cell r="F86">
            <v>2000</v>
          </cell>
        </row>
        <row r="87">
          <cell r="A87">
            <v>319953</v>
          </cell>
          <cell r="F87">
            <v>2005</v>
          </cell>
        </row>
        <row r="88">
          <cell r="A88">
            <v>319953</v>
          </cell>
          <cell r="F88">
            <v>2000</v>
          </cell>
        </row>
        <row r="89">
          <cell r="A89">
            <v>319953</v>
          </cell>
          <cell r="F89">
            <v>2005</v>
          </cell>
        </row>
        <row r="90">
          <cell r="A90">
            <v>319953</v>
          </cell>
          <cell r="F90">
            <v>2005</v>
          </cell>
        </row>
        <row r="91">
          <cell r="A91">
            <v>319953</v>
          </cell>
          <cell r="F91">
            <v>2000</v>
          </cell>
        </row>
        <row r="92">
          <cell r="A92">
            <v>319953</v>
          </cell>
          <cell r="F92">
            <v>2000</v>
          </cell>
        </row>
        <row r="93">
          <cell r="A93">
            <v>319953</v>
          </cell>
          <cell r="F93">
            <v>2000</v>
          </cell>
        </row>
        <row r="94">
          <cell r="A94">
            <v>319953</v>
          </cell>
          <cell r="F94">
            <v>2000</v>
          </cell>
        </row>
        <row r="95">
          <cell r="A95">
            <v>319953</v>
          </cell>
          <cell r="F95">
            <v>2005</v>
          </cell>
        </row>
        <row r="96">
          <cell r="A96">
            <v>319956</v>
          </cell>
          <cell r="F96">
            <v>3500</v>
          </cell>
        </row>
        <row r="97">
          <cell r="A97">
            <v>319956</v>
          </cell>
          <cell r="F97">
            <v>498</v>
          </cell>
        </row>
        <row r="98">
          <cell r="A98">
            <v>319956</v>
          </cell>
          <cell r="F98">
            <v>385</v>
          </cell>
        </row>
        <row r="99">
          <cell r="A99">
            <v>319956</v>
          </cell>
          <cell r="F99">
            <v>2500</v>
          </cell>
        </row>
        <row r="100">
          <cell r="A100">
            <v>319958</v>
          </cell>
          <cell r="F100">
            <v>0</v>
          </cell>
        </row>
        <row r="101">
          <cell r="A101">
            <v>320037</v>
          </cell>
          <cell r="F101">
            <v>4</v>
          </cell>
        </row>
        <row r="102">
          <cell r="A102">
            <v>320213</v>
          </cell>
          <cell r="F102">
            <v>14</v>
          </cell>
        </row>
        <row r="103">
          <cell r="A103">
            <v>320252</v>
          </cell>
          <cell r="F103">
            <v>53</v>
          </cell>
        </row>
        <row r="104">
          <cell r="A104">
            <v>320252</v>
          </cell>
          <cell r="F104">
            <v>45</v>
          </cell>
        </row>
        <row r="105">
          <cell r="A105">
            <v>320355</v>
          </cell>
          <cell r="F105">
            <v>1190</v>
          </cell>
        </row>
        <row r="106">
          <cell r="A106">
            <v>320355</v>
          </cell>
          <cell r="F106">
            <v>53</v>
          </cell>
        </row>
        <row r="107">
          <cell r="A107">
            <v>320426</v>
          </cell>
          <cell r="F107">
            <v>5</v>
          </cell>
        </row>
        <row r="108">
          <cell r="A108">
            <v>320426</v>
          </cell>
          <cell r="F108">
            <v>327</v>
          </cell>
        </row>
        <row r="109">
          <cell r="A109">
            <v>320601</v>
          </cell>
          <cell r="F109">
            <v>185</v>
          </cell>
        </row>
        <row r="110">
          <cell r="A110">
            <v>320601</v>
          </cell>
          <cell r="F110">
            <v>161</v>
          </cell>
        </row>
        <row r="111">
          <cell r="A111">
            <v>320602</v>
          </cell>
          <cell r="F111">
            <v>1</v>
          </cell>
        </row>
        <row r="112">
          <cell r="A112">
            <v>321204</v>
          </cell>
          <cell r="F112">
            <v>40</v>
          </cell>
        </row>
        <row r="113">
          <cell r="A113">
            <v>321226</v>
          </cell>
          <cell r="F113">
            <v>3992</v>
          </cell>
        </row>
        <row r="114">
          <cell r="A114">
            <v>321377</v>
          </cell>
          <cell r="F114">
            <v>4019</v>
          </cell>
        </row>
        <row r="115">
          <cell r="A115">
            <v>321413</v>
          </cell>
          <cell r="F115">
            <v>0</v>
          </cell>
        </row>
        <row r="116">
          <cell r="A116">
            <v>321429</v>
          </cell>
          <cell r="F116">
            <v>9</v>
          </cell>
        </row>
        <row r="117">
          <cell r="A117">
            <v>321429</v>
          </cell>
          <cell r="F117">
            <v>2</v>
          </cell>
        </row>
        <row r="118">
          <cell r="A118">
            <v>321446</v>
          </cell>
          <cell r="F118">
            <v>156</v>
          </cell>
        </row>
        <row r="119">
          <cell r="A119">
            <v>321533</v>
          </cell>
          <cell r="F119">
            <v>148</v>
          </cell>
        </row>
        <row r="120">
          <cell r="A120">
            <v>321533</v>
          </cell>
          <cell r="F120">
            <v>28</v>
          </cell>
        </row>
        <row r="121">
          <cell r="A121">
            <v>321829</v>
          </cell>
          <cell r="F121">
            <v>4</v>
          </cell>
        </row>
        <row r="122">
          <cell r="A122">
            <v>321829</v>
          </cell>
          <cell r="F122">
            <v>29</v>
          </cell>
        </row>
        <row r="123">
          <cell r="A123">
            <v>321834</v>
          </cell>
          <cell r="F123">
            <v>4</v>
          </cell>
        </row>
        <row r="124">
          <cell r="A124">
            <v>321834</v>
          </cell>
          <cell r="F124">
            <v>125</v>
          </cell>
        </row>
        <row r="125">
          <cell r="A125">
            <v>321836</v>
          </cell>
          <cell r="F125">
            <v>122</v>
          </cell>
        </row>
        <row r="126">
          <cell r="A126">
            <v>321836</v>
          </cell>
          <cell r="F126">
            <v>3</v>
          </cell>
        </row>
        <row r="127">
          <cell r="A127">
            <v>321919</v>
          </cell>
          <cell r="F127">
            <v>3</v>
          </cell>
        </row>
        <row r="128">
          <cell r="A128">
            <v>321919</v>
          </cell>
          <cell r="F128">
            <v>322</v>
          </cell>
        </row>
        <row r="129">
          <cell r="A129">
            <v>321933</v>
          </cell>
          <cell r="F129">
            <v>192</v>
          </cell>
        </row>
        <row r="130">
          <cell r="A130">
            <v>321933</v>
          </cell>
          <cell r="F130">
            <v>9</v>
          </cell>
        </row>
        <row r="131">
          <cell r="A131">
            <v>322223</v>
          </cell>
          <cell r="F131">
            <v>269</v>
          </cell>
        </row>
        <row r="132">
          <cell r="A132">
            <v>322226</v>
          </cell>
          <cell r="F132">
            <v>1356</v>
          </cell>
        </row>
        <row r="133">
          <cell r="A133">
            <v>322244</v>
          </cell>
          <cell r="F133">
            <v>4000</v>
          </cell>
        </row>
        <row r="134">
          <cell r="A134">
            <v>322244</v>
          </cell>
          <cell r="F134">
            <v>4000</v>
          </cell>
        </row>
        <row r="135">
          <cell r="A135">
            <v>322244</v>
          </cell>
          <cell r="F135">
            <v>4000</v>
          </cell>
        </row>
        <row r="136">
          <cell r="A136">
            <v>322244</v>
          </cell>
          <cell r="F136">
            <v>4000</v>
          </cell>
        </row>
        <row r="137">
          <cell r="A137">
            <v>322244</v>
          </cell>
          <cell r="F137">
            <v>4000</v>
          </cell>
        </row>
        <row r="138">
          <cell r="A138">
            <v>322244</v>
          </cell>
          <cell r="F138">
            <v>4000</v>
          </cell>
        </row>
        <row r="139">
          <cell r="A139">
            <v>322252</v>
          </cell>
          <cell r="F139">
            <v>4005</v>
          </cell>
        </row>
        <row r="140">
          <cell r="A140">
            <v>322252</v>
          </cell>
          <cell r="F140">
            <v>4005</v>
          </cell>
        </row>
        <row r="141">
          <cell r="A141">
            <v>322252</v>
          </cell>
          <cell r="F141">
            <v>4040</v>
          </cell>
        </row>
        <row r="142">
          <cell r="A142">
            <v>322252</v>
          </cell>
          <cell r="F142">
            <v>4002</v>
          </cell>
        </row>
        <row r="143">
          <cell r="A143">
            <v>322252</v>
          </cell>
          <cell r="F143">
            <v>4005</v>
          </cell>
        </row>
        <row r="144">
          <cell r="A144">
            <v>322252</v>
          </cell>
          <cell r="F144">
            <v>4039</v>
          </cell>
        </row>
        <row r="145">
          <cell r="A145">
            <v>322252</v>
          </cell>
          <cell r="F145">
            <v>4038</v>
          </cell>
        </row>
        <row r="146">
          <cell r="A146">
            <v>322252</v>
          </cell>
          <cell r="F146">
            <v>4030</v>
          </cell>
        </row>
        <row r="147">
          <cell r="A147">
            <v>323164</v>
          </cell>
          <cell r="F147">
            <v>26944</v>
          </cell>
        </row>
        <row r="148">
          <cell r="A148">
            <v>323164</v>
          </cell>
          <cell r="F148">
            <v>21818</v>
          </cell>
        </row>
        <row r="149">
          <cell r="A149">
            <v>323289</v>
          </cell>
          <cell r="F149">
            <v>2</v>
          </cell>
        </row>
        <row r="150">
          <cell r="A150">
            <v>323289</v>
          </cell>
          <cell r="F150">
            <v>52</v>
          </cell>
        </row>
        <row r="151">
          <cell r="A151">
            <v>323290</v>
          </cell>
          <cell r="F151">
            <v>2</v>
          </cell>
        </row>
        <row r="152">
          <cell r="A152">
            <v>323290</v>
          </cell>
          <cell r="F152">
            <v>41</v>
          </cell>
        </row>
        <row r="153">
          <cell r="A153">
            <v>323305</v>
          </cell>
          <cell r="F153">
            <v>2</v>
          </cell>
        </row>
        <row r="154">
          <cell r="A154">
            <v>323310</v>
          </cell>
          <cell r="F154">
            <v>2</v>
          </cell>
        </row>
        <row r="155">
          <cell r="A155">
            <v>323310</v>
          </cell>
          <cell r="F155">
            <v>5</v>
          </cell>
        </row>
        <row r="156">
          <cell r="A156">
            <v>323314</v>
          </cell>
          <cell r="F156">
            <v>41</v>
          </cell>
        </row>
        <row r="157">
          <cell r="A157">
            <v>323314</v>
          </cell>
          <cell r="F157">
            <v>3</v>
          </cell>
        </row>
        <row r="158">
          <cell r="A158">
            <v>323315</v>
          </cell>
          <cell r="F158">
            <v>1</v>
          </cell>
        </row>
        <row r="159">
          <cell r="A159">
            <v>323315</v>
          </cell>
          <cell r="F159">
            <v>29</v>
          </cell>
        </row>
        <row r="160">
          <cell r="A160">
            <v>324604</v>
          </cell>
          <cell r="F160">
            <v>203</v>
          </cell>
        </row>
        <row r="161">
          <cell r="A161">
            <v>324605</v>
          </cell>
          <cell r="F161">
            <v>29</v>
          </cell>
        </row>
        <row r="162">
          <cell r="A162">
            <v>324610</v>
          </cell>
          <cell r="F162">
            <v>228</v>
          </cell>
        </row>
        <row r="163">
          <cell r="A163">
            <v>324610</v>
          </cell>
          <cell r="F163">
            <v>10</v>
          </cell>
        </row>
        <row r="164">
          <cell r="A164">
            <v>324624</v>
          </cell>
          <cell r="F164">
            <v>8</v>
          </cell>
        </row>
        <row r="165">
          <cell r="A165">
            <v>326051</v>
          </cell>
          <cell r="F165">
            <v>196</v>
          </cell>
        </row>
        <row r="166">
          <cell r="A166">
            <v>326053</v>
          </cell>
          <cell r="F166">
            <v>143</v>
          </cell>
        </row>
        <row r="167">
          <cell r="A167">
            <v>326115</v>
          </cell>
          <cell r="F167">
            <v>1891</v>
          </cell>
        </row>
        <row r="168">
          <cell r="A168">
            <v>326115</v>
          </cell>
          <cell r="F168">
            <v>145690</v>
          </cell>
        </row>
        <row r="169">
          <cell r="A169">
            <v>326149</v>
          </cell>
          <cell r="F169">
            <v>60</v>
          </cell>
        </row>
        <row r="170">
          <cell r="A170">
            <v>326230</v>
          </cell>
          <cell r="F170">
            <v>40</v>
          </cell>
        </row>
        <row r="171">
          <cell r="A171">
            <v>327837</v>
          </cell>
          <cell r="F171">
            <v>8</v>
          </cell>
        </row>
        <row r="172">
          <cell r="A172">
            <v>327838</v>
          </cell>
          <cell r="F172">
            <v>6</v>
          </cell>
        </row>
        <row r="173">
          <cell r="A173">
            <v>328028</v>
          </cell>
          <cell r="F173">
            <v>6</v>
          </cell>
        </row>
        <row r="174">
          <cell r="A174">
            <v>328028</v>
          </cell>
          <cell r="F174">
            <v>106</v>
          </cell>
        </row>
        <row r="175">
          <cell r="A175">
            <v>328444</v>
          </cell>
          <cell r="F175">
            <v>11</v>
          </cell>
        </row>
        <row r="176">
          <cell r="A176">
            <v>328444</v>
          </cell>
          <cell r="F176">
            <v>1024</v>
          </cell>
        </row>
        <row r="177">
          <cell r="A177">
            <v>329942</v>
          </cell>
          <cell r="F177">
            <v>1</v>
          </cell>
        </row>
        <row r="178">
          <cell r="A178">
            <v>329942</v>
          </cell>
          <cell r="F178">
            <v>6</v>
          </cell>
        </row>
        <row r="179">
          <cell r="A179">
            <v>329944</v>
          </cell>
          <cell r="F179">
            <v>1</v>
          </cell>
        </row>
        <row r="180">
          <cell r="A180">
            <v>329944</v>
          </cell>
          <cell r="F180">
            <v>6</v>
          </cell>
        </row>
        <row r="181">
          <cell r="A181">
            <v>330207</v>
          </cell>
          <cell r="F181">
            <v>925</v>
          </cell>
        </row>
        <row r="182">
          <cell r="A182">
            <v>330207</v>
          </cell>
          <cell r="F182">
            <v>971</v>
          </cell>
        </row>
        <row r="183">
          <cell r="A183">
            <v>331635</v>
          </cell>
          <cell r="F183">
            <v>900</v>
          </cell>
        </row>
        <row r="184">
          <cell r="A184">
            <v>331661</v>
          </cell>
          <cell r="F184">
            <v>4</v>
          </cell>
        </row>
        <row r="185">
          <cell r="A185">
            <v>331683</v>
          </cell>
          <cell r="F185">
            <v>503</v>
          </cell>
        </row>
        <row r="186">
          <cell r="A186">
            <v>331755</v>
          </cell>
          <cell r="F186">
            <v>22</v>
          </cell>
        </row>
        <row r="187">
          <cell r="A187">
            <v>331795</v>
          </cell>
          <cell r="F187">
            <v>4722</v>
          </cell>
        </row>
        <row r="188">
          <cell r="A188">
            <v>331825</v>
          </cell>
          <cell r="F188">
            <v>33</v>
          </cell>
        </row>
        <row r="189">
          <cell r="A189">
            <v>331869</v>
          </cell>
          <cell r="F189">
            <v>4</v>
          </cell>
        </row>
        <row r="190">
          <cell r="A190">
            <v>331869</v>
          </cell>
          <cell r="F190">
            <v>345</v>
          </cell>
        </row>
        <row r="191">
          <cell r="A191">
            <v>331876</v>
          </cell>
          <cell r="F191">
            <v>14</v>
          </cell>
        </row>
        <row r="192">
          <cell r="A192">
            <v>331925</v>
          </cell>
          <cell r="F192">
            <v>227</v>
          </cell>
        </row>
        <row r="193">
          <cell r="A193">
            <v>332006</v>
          </cell>
          <cell r="F193">
            <v>1</v>
          </cell>
        </row>
        <row r="194">
          <cell r="A194">
            <v>332006</v>
          </cell>
          <cell r="F194">
            <v>36</v>
          </cell>
        </row>
        <row r="195">
          <cell r="A195">
            <v>332010</v>
          </cell>
          <cell r="F195">
            <v>154</v>
          </cell>
        </row>
        <row r="196">
          <cell r="A196">
            <v>332012</v>
          </cell>
          <cell r="F196">
            <v>1</v>
          </cell>
        </row>
        <row r="197">
          <cell r="A197">
            <v>332014</v>
          </cell>
          <cell r="F197">
            <v>175</v>
          </cell>
        </row>
        <row r="198">
          <cell r="A198">
            <v>332014</v>
          </cell>
          <cell r="F198">
            <v>67</v>
          </cell>
        </row>
        <row r="199">
          <cell r="A199">
            <v>332023</v>
          </cell>
          <cell r="F199">
            <v>1</v>
          </cell>
        </row>
        <row r="200">
          <cell r="A200">
            <v>332027</v>
          </cell>
          <cell r="F200">
            <v>1</v>
          </cell>
        </row>
        <row r="201">
          <cell r="A201">
            <v>332029</v>
          </cell>
          <cell r="F201">
            <v>1</v>
          </cell>
        </row>
        <row r="202">
          <cell r="A202">
            <v>332032</v>
          </cell>
          <cell r="F202">
            <v>56</v>
          </cell>
        </row>
        <row r="203">
          <cell r="A203">
            <v>332032</v>
          </cell>
          <cell r="F203">
            <v>9</v>
          </cell>
        </row>
        <row r="204">
          <cell r="A204">
            <v>332036</v>
          </cell>
          <cell r="F204">
            <v>44</v>
          </cell>
        </row>
        <row r="205">
          <cell r="A205">
            <v>332036</v>
          </cell>
          <cell r="F205">
            <v>245</v>
          </cell>
        </row>
        <row r="206">
          <cell r="A206">
            <v>332038</v>
          </cell>
          <cell r="F206">
            <v>347</v>
          </cell>
        </row>
        <row r="207">
          <cell r="A207">
            <v>332038</v>
          </cell>
          <cell r="F207">
            <v>56</v>
          </cell>
        </row>
        <row r="208">
          <cell r="A208">
            <v>332052</v>
          </cell>
          <cell r="F208">
            <v>10</v>
          </cell>
        </row>
        <row r="209">
          <cell r="A209">
            <v>332058</v>
          </cell>
          <cell r="F209">
            <v>10</v>
          </cell>
        </row>
        <row r="210">
          <cell r="A210">
            <v>332085</v>
          </cell>
          <cell r="F210">
            <v>10</v>
          </cell>
        </row>
        <row r="211">
          <cell r="A211">
            <v>332096</v>
          </cell>
          <cell r="F211">
            <v>1</v>
          </cell>
        </row>
        <row r="212">
          <cell r="A212">
            <v>332115</v>
          </cell>
          <cell r="F212">
            <v>773</v>
          </cell>
        </row>
        <row r="213">
          <cell r="A213">
            <v>332115</v>
          </cell>
          <cell r="F213">
            <v>817</v>
          </cell>
        </row>
        <row r="214">
          <cell r="A214">
            <v>600191</v>
          </cell>
          <cell r="F214">
            <v>30</v>
          </cell>
        </row>
        <row r="215">
          <cell r="A215">
            <v>600192</v>
          </cell>
          <cell r="F215">
            <v>164</v>
          </cell>
        </row>
        <row r="216">
          <cell r="A216">
            <v>600193</v>
          </cell>
          <cell r="F216">
            <v>3</v>
          </cell>
        </row>
        <row r="217">
          <cell r="A217">
            <v>600341</v>
          </cell>
          <cell r="F217">
            <v>201</v>
          </cell>
        </row>
        <row r="218">
          <cell r="A218">
            <v>600341</v>
          </cell>
          <cell r="F218">
            <v>7</v>
          </cell>
        </row>
        <row r="219">
          <cell r="A219">
            <v>600341</v>
          </cell>
          <cell r="F219">
            <v>5</v>
          </cell>
        </row>
        <row r="220">
          <cell r="A220">
            <v>600400</v>
          </cell>
          <cell r="F220">
            <v>20</v>
          </cell>
        </row>
        <row r="221">
          <cell r="A221">
            <v>616562</v>
          </cell>
          <cell r="F221">
            <v>454</v>
          </cell>
        </row>
        <row r="222">
          <cell r="A222">
            <v>616562</v>
          </cell>
          <cell r="F222">
            <v>6</v>
          </cell>
        </row>
        <row r="223">
          <cell r="A223">
            <v>700130</v>
          </cell>
          <cell r="F223">
            <v>14</v>
          </cell>
        </row>
        <row r="224">
          <cell r="A224">
            <v>700130</v>
          </cell>
          <cell r="F224">
            <v>1</v>
          </cell>
        </row>
        <row r="225">
          <cell r="A225">
            <v>700132</v>
          </cell>
          <cell r="F225">
            <v>1</v>
          </cell>
        </row>
        <row r="226">
          <cell r="A226">
            <v>700160</v>
          </cell>
          <cell r="F226">
            <v>685</v>
          </cell>
        </row>
        <row r="227">
          <cell r="A227">
            <v>700160</v>
          </cell>
          <cell r="F227">
            <v>26</v>
          </cell>
        </row>
        <row r="228">
          <cell r="A228">
            <v>700173</v>
          </cell>
          <cell r="F228">
            <v>17</v>
          </cell>
        </row>
        <row r="229">
          <cell r="A229">
            <v>700173</v>
          </cell>
          <cell r="F229">
            <v>148</v>
          </cell>
        </row>
        <row r="230">
          <cell r="A230">
            <v>700173</v>
          </cell>
          <cell r="F230">
            <v>1</v>
          </cell>
        </row>
      </sheetData>
      <sheetData sheetId="7">
        <row r="1">
          <cell r="A1" t="str">
            <v>Material</v>
          </cell>
          <cell r="F1" t="str">
            <v>Utilização livre</v>
          </cell>
        </row>
        <row r="2">
          <cell r="A2">
            <v>300089</v>
          </cell>
          <cell r="F2">
            <v>37</v>
          </cell>
        </row>
        <row r="3">
          <cell r="A3">
            <v>300089</v>
          </cell>
          <cell r="F3">
            <v>38</v>
          </cell>
        </row>
        <row r="4">
          <cell r="A4">
            <v>300089</v>
          </cell>
          <cell r="F4">
            <v>0.32</v>
          </cell>
        </row>
        <row r="5">
          <cell r="A5">
            <v>300089</v>
          </cell>
          <cell r="F5">
            <v>80</v>
          </cell>
        </row>
        <row r="6">
          <cell r="A6">
            <v>300089</v>
          </cell>
          <cell r="F6">
            <v>100</v>
          </cell>
        </row>
        <row r="7">
          <cell r="A7">
            <v>300089</v>
          </cell>
          <cell r="F7">
            <v>28</v>
          </cell>
        </row>
        <row r="8">
          <cell r="A8">
            <v>300089</v>
          </cell>
          <cell r="F8">
            <v>7</v>
          </cell>
        </row>
        <row r="9">
          <cell r="A9">
            <v>300089</v>
          </cell>
          <cell r="F9">
            <v>50</v>
          </cell>
        </row>
        <row r="10">
          <cell r="A10">
            <v>300089</v>
          </cell>
          <cell r="F10">
            <v>69</v>
          </cell>
        </row>
        <row r="11">
          <cell r="A11">
            <v>300089</v>
          </cell>
          <cell r="F11">
            <v>62</v>
          </cell>
        </row>
        <row r="12">
          <cell r="A12">
            <v>300092</v>
          </cell>
          <cell r="F12">
            <v>3</v>
          </cell>
        </row>
        <row r="13">
          <cell r="A13">
            <v>300092</v>
          </cell>
          <cell r="F13">
            <v>7</v>
          </cell>
        </row>
        <row r="14">
          <cell r="A14">
            <v>300092</v>
          </cell>
          <cell r="F14">
            <v>2</v>
          </cell>
        </row>
        <row r="15">
          <cell r="A15">
            <v>300092</v>
          </cell>
          <cell r="F15">
            <v>26</v>
          </cell>
        </row>
        <row r="16">
          <cell r="A16">
            <v>300092</v>
          </cell>
          <cell r="F16">
            <v>107</v>
          </cell>
        </row>
        <row r="17">
          <cell r="A17">
            <v>300092</v>
          </cell>
          <cell r="F17">
            <v>19</v>
          </cell>
        </row>
        <row r="18">
          <cell r="A18">
            <v>300092</v>
          </cell>
          <cell r="F18">
            <v>75</v>
          </cell>
        </row>
        <row r="19">
          <cell r="A19">
            <v>300092</v>
          </cell>
          <cell r="F19">
            <v>174</v>
          </cell>
        </row>
        <row r="20">
          <cell r="A20">
            <v>300092</v>
          </cell>
          <cell r="F20">
            <v>32</v>
          </cell>
        </row>
        <row r="21">
          <cell r="A21">
            <v>300092</v>
          </cell>
          <cell r="F21">
            <v>1</v>
          </cell>
        </row>
        <row r="22">
          <cell r="A22">
            <v>300092</v>
          </cell>
          <cell r="F22">
            <v>20</v>
          </cell>
        </row>
        <row r="23">
          <cell r="A23">
            <v>300092</v>
          </cell>
          <cell r="F23">
            <v>28</v>
          </cell>
        </row>
        <row r="24">
          <cell r="A24">
            <v>300092</v>
          </cell>
          <cell r="F24">
            <v>147</v>
          </cell>
        </row>
        <row r="25">
          <cell r="A25">
            <v>300092</v>
          </cell>
          <cell r="F25">
            <v>107</v>
          </cell>
        </row>
        <row r="26">
          <cell r="A26">
            <v>300092</v>
          </cell>
          <cell r="F26">
            <v>444</v>
          </cell>
        </row>
        <row r="27">
          <cell r="A27">
            <v>300092</v>
          </cell>
          <cell r="F27">
            <v>39</v>
          </cell>
        </row>
        <row r="28">
          <cell r="A28">
            <v>300092</v>
          </cell>
          <cell r="F28">
            <v>50</v>
          </cell>
        </row>
        <row r="29">
          <cell r="A29">
            <v>300092</v>
          </cell>
          <cell r="F29">
            <v>114</v>
          </cell>
        </row>
        <row r="30">
          <cell r="A30">
            <v>300092</v>
          </cell>
          <cell r="F30">
            <v>14</v>
          </cell>
        </row>
        <row r="31">
          <cell r="A31">
            <v>300092</v>
          </cell>
          <cell r="F31">
            <v>22</v>
          </cell>
        </row>
        <row r="32">
          <cell r="A32">
            <v>300092</v>
          </cell>
          <cell r="F32">
            <v>7</v>
          </cell>
        </row>
        <row r="33">
          <cell r="A33">
            <v>300113</v>
          </cell>
          <cell r="F33">
            <v>2443</v>
          </cell>
        </row>
        <row r="34">
          <cell r="A34">
            <v>300151</v>
          </cell>
          <cell r="F34">
            <v>273</v>
          </cell>
        </row>
        <row r="35">
          <cell r="A35">
            <v>300151</v>
          </cell>
          <cell r="F35">
            <v>100</v>
          </cell>
        </row>
        <row r="36">
          <cell r="A36">
            <v>300151</v>
          </cell>
          <cell r="F36">
            <v>24</v>
          </cell>
        </row>
        <row r="37">
          <cell r="A37">
            <v>300151</v>
          </cell>
          <cell r="F37">
            <v>400</v>
          </cell>
        </row>
        <row r="38">
          <cell r="A38">
            <v>300151</v>
          </cell>
          <cell r="F38">
            <v>57</v>
          </cell>
        </row>
        <row r="39">
          <cell r="A39">
            <v>300151</v>
          </cell>
          <cell r="F39">
            <v>88</v>
          </cell>
        </row>
        <row r="40">
          <cell r="A40">
            <v>300151</v>
          </cell>
          <cell r="F40">
            <v>30</v>
          </cell>
        </row>
        <row r="41">
          <cell r="A41">
            <v>300151</v>
          </cell>
          <cell r="F41">
            <v>72</v>
          </cell>
        </row>
        <row r="42">
          <cell r="A42">
            <v>300178</v>
          </cell>
          <cell r="F42">
            <v>26</v>
          </cell>
        </row>
        <row r="43">
          <cell r="A43">
            <v>300178</v>
          </cell>
          <cell r="F43">
            <v>1</v>
          </cell>
        </row>
        <row r="44">
          <cell r="A44">
            <v>300178</v>
          </cell>
          <cell r="F44">
            <v>123</v>
          </cell>
        </row>
        <row r="45">
          <cell r="A45">
            <v>300187</v>
          </cell>
          <cell r="F45">
            <v>4</v>
          </cell>
        </row>
        <row r="46">
          <cell r="A46">
            <v>300187</v>
          </cell>
          <cell r="F46">
            <v>1</v>
          </cell>
        </row>
        <row r="47">
          <cell r="A47">
            <v>300231</v>
          </cell>
          <cell r="F47">
            <v>155</v>
          </cell>
        </row>
        <row r="48">
          <cell r="A48">
            <v>300303</v>
          </cell>
          <cell r="F48">
            <v>60</v>
          </cell>
        </row>
        <row r="49">
          <cell r="A49">
            <v>300303</v>
          </cell>
          <cell r="F49">
            <v>300</v>
          </cell>
        </row>
        <row r="50">
          <cell r="A50">
            <v>300303</v>
          </cell>
          <cell r="F50">
            <v>200</v>
          </cell>
        </row>
        <row r="51">
          <cell r="A51">
            <v>300303</v>
          </cell>
          <cell r="F51">
            <v>300</v>
          </cell>
        </row>
        <row r="52">
          <cell r="A52">
            <v>300303</v>
          </cell>
          <cell r="F52">
            <v>200</v>
          </cell>
        </row>
        <row r="53">
          <cell r="A53">
            <v>300303</v>
          </cell>
          <cell r="F53">
            <v>30</v>
          </cell>
        </row>
        <row r="54">
          <cell r="A54">
            <v>300303</v>
          </cell>
          <cell r="F54">
            <v>1329</v>
          </cell>
        </row>
        <row r="55">
          <cell r="A55">
            <v>300303</v>
          </cell>
          <cell r="F55">
            <v>1000</v>
          </cell>
        </row>
        <row r="56">
          <cell r="A56">
            <v>300303</v>
          </cell>
          <cell r="F56">
            <v>1000</v>
          </cell>
        </row>
        <row r="57">
          <cell r="A57">
            <v>300303</v>
          </cell>
          <cell r="F57">
            <v>150</v>
          </cell>
        </row>
        <row r="58">
          <cell r="A58">
            <v>300303</v>
          </cell>
          <cell r="F58">
            <v>200</v>
          </cell>
        </row>
        <row r="59">
          <cell r="A59">
            <v>300303</v>
          </cell>
          <cell r="F59">
            <v>100</v>
          </cell>
        </row>
        <row r="60">
          <cell r="A60">
            <v>300303</v>
          </cell>
          <cell r="F60">
            <v>120</v>
          </cell>
        </row>
        <row r="61">
          <cell r="A61">
            <v>300342</v>
          </cell>
          <cell r="F61">
            <v>166</v>
          </cell>
        </row>
        <row r="62">
          <cell r="A62">
            <v>300358</v>
          </cell>
          <cell r="F62">
            <v>4</v>
          </cell>
        </row>
        <row r="63">
          <cell r="A63">
            <v>300358</v>
          </cell>
          <cell r="F63">
            <v>20</v>
          </cell>
        </row>
        <row r="64">
          <cell r="A64">
            <v>300358</v>
          </cell>
          <cell r="F64">
            <v>11</v>
          </cell>
        </row>
        <row r="65">
          <cell r="A65">
            <v>300358</v>
          </cell>
          <cell r="F65">
            <v>25</v>
          </cell>
        </row>
        <row r="66">
          <cell r="A66">
            <v>300358</v>
          </cell>
          <cell r="F66">
            <v>29</v>
          </cell>
        </row>
        <row r="67">
          <cell r="A67">
            <v>300358</v>
          </cell>
          <cell r="F67">
            <v>40</v>
          </cell>
        </row>
        <row r="68">
          <cell r="A68">
            <v>300361</v>
          </cell>
          <cell r="F68">
            <v>13</v>
          </cell>
        </row>
        <row r="69">
          <cell r="A69">
            <v>300365</v>
          </cell>
          <cell r="F69">
            <v>1</v>
          </cell>
        </row>
        <row r="70">
          <cell r="A70">
            <v>300365</v>
          </cell>
          <cell r="F70">
            <v>19</v>
          </cell>
        </row>
        <row r="71">
          <cell r="A71">
            <v>300369</v>
          </cell>
          <cell r="F71">
            <v>8</v>
          </cell>
        </row>
        <row r="72">
          <cell r="A72">
            <v>300369</v>
          </cell>
          <cell r="F72">
            <v>29</v>
          </cell>
        </row>
        <row r="73">
          <cell r="A73">
            <v>300372</v>
          </cell>
          <cell r="F73">
            <v>8</v>
          </cell>
        </row>
        <row r="74">
          <cell r="A74">
            <v>300377</v>
          </cell>
          <cell r="F74">
            <v>1</v>
          </cell>
        </row>
        <row r="75">
          <cell r="A75">
            <v>300377</v>
          </cell>
          <cell r="F75">
            <v>1</v>
          </cell>
        </row>
        <row r="76">
          <cell r="A76">
            <v>300380</v>
          </cell>
          <cell r="F76">
            <v>1</v>
          </cell>
        </row>
        <row r="77">
          <cell r="A77">
            <v>300384</v>
          </cell>
          <cell r="F77">
            <v>130</v>
          </cell>
        </row>
        <row r="78">
          <cell r="A78">
            <v>300392</v>
          </cell>
          <cell r="F78">
            <v>2</v>
          </cell>
        </row>
        <row r="79">
          <cell r="A79">
            <v>300392</v>
          </cell>
          <cell r="F79">
            <v>2</v>
          </cell>
        </row>
        <row r="80">
          <cell r="A80">
            <v>300392</v>
          </cell>
          <cell r="F80">
            <v>3</v>
          </cell>
        </row>
        <row r="81">
          <cell r="A81">
            <v>300392</v>
          </cell>
          <cell r="F81">
            <v>2</v>
          </cell>
        </row>
        <row r="82">
          <cell r="A82">
            <v>300392</v>
          </cell>
          <cell r="F82">
            <v>6</v>
          </cell>
        </row>
        <row r="83">
          <cell r="A83">
            <v>300392</v>
          </cell>
          <cell r="F83">
            <v>10</v>
          </cell>
        </row>
        <row r="84">
          <cell r="A84">
            <v>300392</v>
          </cell>
          <cell r="F84">
            <v>1</v>
          </cell>
        </row>
        <row r="85">
          <cell r="A85">
            <v>300438</v>
          </cell>
          <cell r="F85">
            <v>27</v>
          </cell>
        </row>
        <row r="86">
          <cell r="A86">
            <v>300440</v>
          </cell>
          <cell r="F86">
            <v>23</v>
          </cell>
        </row>
        <row r="87">
          <cell r="A87">
            <v>300441</v>
          </cell>
          <cell r="F87">
            <v>9</v>
          </cell>
        </row>
        <row r="88">
          <cell r="A88">
            <v>300442</v>
          </cell>
          <cell r="F88">
            <v>51</v>
          </cell>
        </row>
        <row r="89">
          <cell r="A89">
            <v>300444</v>
          </cell>
          <cell r="F89">
            <v>15</v>
          </cell>
        </row>
        <row r="90">
          <cell r="A90">
            <v>300444</v>
          </cell>
          <cell r="F90">
            <v>22</v>
          </cell>
        </row>
        <row r="91">
          <cell r="A91">
            <v>300459</v>
          </cell>
          <cell r="F91">
            <v>5</v>
          </cell>
        </row>
        <row r="92">
          <cell r="A92">
            <v>300459</v>
          </cell>
          <cell r="F92">
            <v>1</v>
          </cell>
        </row>
        <row r="93">
          <cell r="A93">
            <v>300461</v>
          </cell>
          <cell r="F93">
            <v>10</v>
          </cell>
        </row>
        <row r="94">
          <cell r="A94">
            <v>300461</v>
          </cell>
          <cell r="F94">
            <v>7</v>
          </cell>
        </row>
        <row r="95">
          <cell r="A95">
            <v>300494</v>
          </cell>
          <cell r="F95">
            <v>5</v>
          </cell>
        </row>
        <row r="96">
          <cell r="A96">
            <v>300494</v>
          </cell>
          <cell r="F96">
            <v>54</v>
          </cell>
        </row>
        <row r="97">
          <cell r="A97">
            <v>300494</v>
          </cell>
          <cell r="F97">
            <v>67</v>
          </cell>
        </row>
        <row r="98">
          <cell r="A98">
            <v>300494</v>
          </cell>
          <cell r="F98">
            <v>3</v>
          </cell>
        </row>
        <row r="99">
          <cell r="A99">
            <v>300494</v>
          </cell>
          <cell r="F99">
            <v>54</v>
          </cell>
        </row>
        <row r="100">
          <cell r="A100">
            <v>300494</v>
          </cell>
          <cell r="F100">
            <v>4</v>
          </cell>
        </row>
        <row r="101">
          <cell r="A101">
            <v>300494</v>
          </cell>
          <cell r="F101">
            <v>30</v>
          </cell>
        </row>
        <row r="102">
          <cell r="A102">
            <v>300494</v>
          </cell>
          <cell r="F102">
            <v>1500</v>
          </cell>
        </row>
        <row r="103">
          <cell r="A103">
            <v>300494</v>
          </cell>
          <cell r="F103">
            <v>1</v>
          </cell>
        </row>
        <row r="104">
          <cell r="A104">
            <v>300494</v>
          </cell>
          <cell r="F104">
            <v>9</v>
          </cell>
        </row>
        <row r="105">
          <cell r="A105">
            <v>300494</v>
          </cell>
          <cell r="F105">
            <v>18</v>
          </cell>
        </row>
        <row r="106">
          <cell r="A106">
            <v>300494</v>
          </cell>
          <cell r="F106">
            <v>10</v>
          </cell>
        </row>
        <row r="107">
          <cell r="A107">
            <v>300494</v>
          </cell>
          <cell r="F107">
            <v>195</v>
          </cell>
        </row>
        <row r="108">
          <cell r="A108">
            <v>300494</v>
          </cell>
          <cell r="F108">
            <v>59</v>
          </cell>
        </row>
        <row r="109">
          <cell r="A109">
            <v>300494</v>
          </cell>
          <cell r="F109">
            <v>749</v>
          </cell>
        </row>
        <row r="110">
          <cell r="A110">
            <v>300494</v>
          </cell>
          <cell r="F110">
            <v>1</v>
          </cell>
        </row>
        <row r="111">
          <cell r="A111">
            <v>300494</v>
          </cell>
          <cell r="F111">
            <v>43</v>
          </cell>
        </row>
        <row r="112">
          <cell r="A112">
            <v>300494</v>
          </cell>
          <cell r="F112">
            <v>67</v>
          </cell>
        </row>
        <row r="113">
          <cell r="A113">
            <v>300494</v>
          </cell>
          <cell r="F113">
            <v>97</v>
          </cell>
        </row>
        <row r="114">
          <cell r="A114">
            <v>300494</v>
          </cell>
          <cell r="F114">
            <v>63</v>
          </cell>
        </row>
        <row r="115">
          <cell r="A115">
            <v>300494</v>
          </cell>
          <cell r="F115">
            <v>50</v>
          </cell>
        </row>
        <row r="116">
          <cell r="A116">
            <v>300535</v>
          </cell>
          <cell r="F116">
            <v>140</v>
          </cell>
        </row>
        <row r="117">
          <cell r="A117">
            <v>300554</v>
          </cell>
          <cell r="F117">
            <v>325</v>
          </cell>
        </row>
        <row r="118">
          <cell r="A118">
            <v>300672</v>
          </cell>
          <cell r="F118">
            <v>2603</v>
          </cell>
        </row>
        <row r="119">
          <cell r="A119">
            <v>300672</v>
          </cell>
          <cell r="F119">
            <v>58</v>
          </cell>
        </row>
        <row r="120">
          <cell r="A120">
            <v>300672</v>
          </cell>
          <cell r="F120">
            <v>6</v>
          </cell>
        </row>
        <row r="121">
          <cell r="A121">
            <v>300672</v>
          </cell>
          <cell r="F121">
            <v>3</v>
          </cell>
        </row>
        <row r="122">
          <cell r="A122">
            <v>300672</v>
          </cell>
          <cell r="F122">
            <v>312</v>
          </cell>
        </row>
        <row r="123">
          <cell r="A123">
            <v>300672</v>
          </cell>
          <cell r="F123">
            <v>439</v>
          </cell>
        </row>
        <row r="124">
          <cell r="A124">
            <v>300672</v>
          </cell>
          <cell r="F124">
            <v>100</v>
          </cell>
        </row>
        <row r="125">
          <cell r="A125">
            <v>300672</v>
          </cell>
          <cell r="F125">
            <v>203</v>
          </cell>
        </row>
        <row r="126">
          <cell r="A126">
            <v>300672</v>
          </cell>
          <cell r="F126">
            <v>779</v>
          </cell>
        </row>
        <row r="127">
          <cell r="A127">
            <v>300672</v>
          </cell>
          <cell r="F127">
            <v>55</v>
          </cell>
        </row>
        <row r="128">
          <cell r="A128">
            <v>300672</v>
          </cell>
          <cell r="F128">
            <v>82</v>
          </cell>
        </row>
        <row r="129">
          <cell r="A129">
            <v>300672</v>
          </cell>
          <cell r="F129">
            <v>200</v>
          </cell>
        </row>
        <row r="130">
          <cell r="A130">
            <v>300672</v>
          </cell>
          <cell r="F130">
            <v>98</v>
          </cell>
        </row>
        <row r="131">
          <cell r="A131">
            <v>300672</v>
          </cell>
          <cell r="F131">
            <v>291</v>
          </cell>
        </row>
        <row r="132">
          <cell r="A132">
            <v>300672</v>
          </cell>
          <cell r="F132">
            <v>314</v>
          </cell>
        </row>
        <row r="133">
          <cell r="A133">
            <v>300672</v>
          </cell>
          <cell r="F133">
            <v>66</v>
          </cell>
        </row>
        <row r="134">
          <cell r="A134">
            <v>300672</v>
          </cell>
          <cell r="F134">
            <v>1</v>
          </cell>
        </row>
        <row r="135">
          <cell r="A135">
            <v>300672</v>
          </cell>
          <cell r="F135">
            <v>887</v>
          </cell>
        </row>
        <row r="136">
          <cell r="A136">
            <v>300672</v>
          </cell>
          <cell r="F136">
            <v>1268</v>
          </cell>
        </row>
        <row r="137">
          <cell r="A137">
            <v>300672</v>
          </cell>
          <cell r="F137">
            <v>1</v>
          </cell>
        </row>
        <row r="138">
          <cell r="A138">
            <v>300673</v>
          </cell>
          <cell r="F138">
            <v>2</v>
          </cell>
        </row>
        <row r="139">
          <cell r="A139">
            <v>300673</v>
          </cell>
          <cell r="F139">
            <v>1</v>
          </cell>
        </row>
        <row r="140">
          <cell r="A140">
            <v>300673</v>
          </cell>
          <cell r="F140">
            <v>26</v>
          </cell>
        </row>
        <row r="141">
          <cell r="A141">
            <v>300673</v>
          </cell>
          <cell r="F141">
            <v>15</v>
          </cell>
        </row>
        <row r="142">
          <cell r="A142">
            <v>300673</v>
          </cell>
          <cell r="F142">
            <v>7</v>
          </cell>
        </row>
        <row r="143">
          <cell r="A143">
            <v>300673</v>
          </cell>
          <cell r="F143">
            <v>42</v>
          </cell>
        </row>
        <row r="144">
          <cell r="A144">
            <v>300674</v>
          </cell>
          <cell r="F144">
            <v>80</v>
          </cell>
        </row>
        <row r="145">
          <cell r="A145">
            <v>300674</v>
          </cell>
          <cell r="F145">
            <v>6</v>
          </cell>
        </row>
        <row r="146">
          <cell r="A146">
            <v>300674</v>
          </cell>
          <cell r="F146">
            <v>28</v>
          </cell>
        </row>
        <row r="147">
          <cell r="A147">
            <v>300674</v>
          </cell>
          <cell r="F147">
            <v>54</v>
          </cell>
        </row>
        <row r="148">
          <cell r="A148">
            <v>300674</v>
          </cell>
          <cell r="F148">
            <v>2</v>
          </cell>
        </row>
        <row r="149">
          <cell r="A149">
            <v>300674</v>
          </cell>
          <cell r="F149">
            <v>94</v>
          </cell>
        </row>
        <row r="150">
          <cell r="A150">
            <v>300674</v>
          </cell>
          <cell r="F150">
            <v>240</v>
          </cell>
        </row>
        <row r="151">
          <cell r="A151">
            <v>300674</v>
          </cell>
          <cell r="F151">
            <v>60</v>
          </cell>
        </row>
        <row r="152">
          <cell r="A152">
            <v>300674</v>
          </cell>
          <cell r="F152">
            <v>2</v>
          </cell>
        </row>
        <row r="153">
          <cell r="A153">
            <v>300674</v>
          </cell>
          <cell r="F153">
            <v>6</v>
          </cell>
        </row>
        <row r="154">
          <cell r="A154">
            <v>300674</v>
          </cell>
          <cell r="F154">
            <v>2</v>
          </cell>
        </row>
        <row r="155">
          <cell r="A155">
            <v>300674</v>
          </cell>
          <cell r="F155">
            <v>60</v>
          </cell>
        </row>
        <row r="156">
          <cell r="A156">
            <v>300674</v>
          </cell>
          <cell r="F156">
            <v>38</v>
          </cell>
        </row>
        <row r="157">
          <cell r="A157">
            <v>300674</v>
          </cell>
          <cell r="F157">
            <v>28</v>
          </cell>
        </row>
        <row r="158">
          <cell r="A158">
            <v>300674</v>
          </cell>
          <cell r="F158">
            <v>32</v>
          </cell>
        </row>
        <row r="159">
          <cell r="A159">
            <v>300674</v>
          </cell>
          <cell r="F159">
            <v>93</v>
          </cell>
        </row>
        <row r="160">
          <cell r="A160">
            <v>300674</v>
          </cell>
          <cell r="F160">
            <v>46</v>
          </cell>
        </row>
        <row r="161">
          <cell r="A161">
            <v>300674</v>
          </cell>
          <cell r="F161">
            <v>14</v>
          </cell>
        </row>
        <row r="162">
          <cell r="A162">
            <v>300674</v>
          </cell>
          <cell r="F162">
            <v>222</v>
          </cell>
        </row>
        <row r="163">
          <cell r="A163">
            <v>300674</v>
          </cell>
          <cell r="F163">
            <v>2</v>
          </cell>
        </row>
        <row r="164">
          <cell r="A164">
            <v>300674</v>
          </cell>
          <cell r="F164">
            <v>50</v>
          </cell>
        </row>
        <row r="165">
          <cell r="A165">
            <v>300676</v>
          </cell>
          <cell r="F165">
            <v>1000</v>
          </cell>
        </row>
        <row r="166">
          <cell r="A166">
            <v>300684</v>
          </cell>
          <cell r="F166">
            <v>3634</v>
          </cell>
        </row>
        <row r="167">
          <cell r="A167">
            <v>300684</v>
          </cell>
          <cell r="F167">
            <v>395</v>
          </cell>
        </row>
        <row r="168">
          <cell r="A168">
            <v>300684</v>
          </cell>
          <cell r="F168">
            <v>760</v>
          </cell>
        </row>
        <row r="169">
          <cell r="A169">
            <v>300684</v>
          </cell>
          <cell r="F169">
            <v>200</v>
          </cell>
        </row>
        <row r="170">
          <cell r="A170">
            <v>300729</v>
          </cell>
          <cell r="F170">
            <v>3</v>
          </cell>
        </row>
        <row r="171">
          <cell r="A171">
            <v>300729</v>
          </cell>
          <cell r="F171">
            <v>110</v>
          </cell>
        </row>
        <row r="172">
          <cell r="A172">
            <v>300729</v>
          </cell>
          <cell r="F172">
            <v>24</v>
          </cell>
        </row>
        <row r="173">
          <cell r="A173">
            <v>300730</v>
          </cell>
          <cell r="F173">
            <v>2</v>
          </cell>
        </row>
        <row r="174">
          <cell r="A174">
            <v>300730</v>
          </cell>
          <cell r="F174">
            <v>4</v>
          </cell>
        </row>
        <row r="175">
          <cell r="A175">
            <v>300730</v>
          </cell>
          <cell r="F175">
            <v>4</v>
          </cell>
        </row>
        <row r="176">
          <cell r="A176">
            <v>300730</v>
          </cell>
          <cell r="F176">
            <v>4</v>
          </cell>
        </row>
        <row r="177">
          <cell r="A177">
            <v>300730</v>
          </cell>
          <cell r="F177">
            <v>32</v>
          </cell>
        </row>
        <row r="178">
          <cell r="A178">
            <v>300730</v>
          </cell>
          <cell r="F178">
            <v>2</v>
          </cell>
        </row>
        <row r="179">
          <cell r="A179">
            <v>300730</v>
          </cell>
          <cell r="F179">
            <v>12</v>
          </cell>
        </row>
        <row r="180">
          <cell r="A180">
            <v>300730</v>
          </cell>
          <cell r="F180">
            <v>2</v>
          </cell>
        </row>
        <row r="181">
          <cell r="A181">
            <v>300730</v>
          </cell>
          <cell r="F181">
            <v>2</v>
          </cell>
        </row>
        <row r="182">
          <cell r="A182">
            <v>300740</v>
          </cell>
          <cell r="F182">
            <v>2</v>
          </cell>
        </row>
        <row r="183">
          <cell r="A183">
            <v>300740</v>
          </cell>
          <cell r="F183">
            <v>6</v>
          </cell>
        </row>
        <row r="184">
          <cell r="A184">
            <v>300743</v>
          </cell>
          <cell r="F184">
            <v>6</v>
          </cell>
        </row>
        <row r="185">
          <cell r="A185">
            <v>300747</v>
          </cell>
          <cell r="F185">
            <v>11</v>
          </cell>
        </row>
        <row r="186">
          <cell r="A186">
            <v>300747</v>
          </cell>
          <cell r="F186">
            <v>6</v>
          </cell>
        </row>
        <row r="187">
          <cell r="A187">
            <v>300747</v>
          </cell>
          <cell r="F187">
            <v>8</v>
          </cell>
        </row>
        <row r="188">
          <cell r="A188">
            <v>300748</v>
          </cell>
          <cell r="F188">
            <v>5</v>
          </cell>
        </row>
        <row r="189">
          <cell r="A189">
            <v>300748</v>
          </cell>
          <cell r="F189">
            <v>5</v>
          </cell>
        </row>
        <row r="190">
          <cell r="A190">
            <v>300752</v>
          </cell>
          <cell r="F190">
            <v>58</v>
          </cell>
        </row>
        <row r="191">
          <cell r="A191">
            <v>300752</v>
          </cell>
          <cell r="F191">
            <v>52</v>
          </cell>
        </row>
        <row r="192">
          <cell r="A192">
            <v>300752</v>
          </cell>
          <cell r="F192">
            <v>18</v>
          </cell>
        </row>
        <row r="193">
          <cell r="A193">
            <v>300752</v>
          </cell>
          <cell r="F193">
            <v>28</v>
          </cell>
        </row>
        <row r="194">
          <cell r="A194">
            <v>300752</v>
          </cell>
          <cell r="F194">
            <v>34</v>
          </cell>
        </row>
        <row r="195">
          <cell r="A195">
            <v>300752</v>
          </cell>
          <cell r="F195">
            <v>2</v>
          </cell>
        </row>
        <row r="196">
          <cell r="A196">
            <v>300756</v>
          </cell>
          <cell r="F196">
            <v>9</v>
          </cell>
        </row>
        <row r="197">
          <cell r="A197">
            <v>300756</v>
          </cell>
          <cell r="F197">
            <v>5</v>
          </cell>
        </row>
        <row r="198">
          <cell r="A198">
            <v>300756</v>
          </cell>
          <cell r="F198">
            <v>2</v>
          </cell>
        </row>
        <row r="199">
          <cell r="A199">
            <v>300756</v>
          </cell>
          <cell r="F199">
            <v>13</v>
          </cell>
        </row>
        <row r="200">
          <cell r="A200">
            <v>300756</v>
          </cell>
          <cell r="F200">
            <v>2</v>
          </cell>
        </row>
        <row r="201">
          <cell r="A201">
            <v>300767</v>
          </cell>
          <cell r="F201">
            <v>5</v>
          </cell>
        </row>
        <row r="202">
          <cell r="A202">
            <v>300767</v>
          </cell>
          <cell r="F202">
            <v>2</v>
          </cell>
        </row>
        <row r="203">
          <cell r="A203">
            <v>300767</v>
          </cell>
          <cell r="F203">
            <v>5</v>
          </cell>
        </row>
        <row r="204">
          <cell r="A204">
            <v>300768</v>
          </cell>
          <cell r="F204">
            <v>24</v>
          </cell>
        </row>
        <row r="205">
          <cell r="A205">
            <v>300768</v>
          </cell>
          <cell r="F205">
            <v>22</v>
          </cell>
        </row>
        <row r="206">
          <cell r="A206">
            <v>300768</v>
          </cell>
          <cell r="F206">
            <v>1</v>
          </cell>
        </row>
        <row r="207">
          <cell r="A207">
            <v>300773</v>
          </cell>
          <cell r="F207">
            <v>10</v>
          </cell>
        </row>
        <row r="208">
          <cell r="A208">
            <v>300773</v>
          </cell>
          <cell r="F208">
            <v>38</v>
          </cell>
        </row>
        <row r="209">
          <cell r="A209">
            <v>300773</v>
          </cell>
          <cell r="F209">
            <v>1.4</v>
          </cell>
        </row>
        <row r="210">
          <cell r="A210">
            <v>300773</v>
          </cell>
          <cell r="F210">
            <v>0.6</v>
          </cell>
        </row>
        <row r="211">
          <cell r="A211">
            <v>300773</v>
          </cell>
          <cell r="F211">
            <v>20</v>
          </cell>
        </row>
        <row r="212">
          <cell r="A212">
            <v>300778</v>
          </cell>
          <cell r="F212">
            <v>8</v>
          </cell>
        </row>
        <row r="213">
          <cell r="A213">
            <v>300778</v>
          </cell>
          <cell r="F213">
            <v>2</v>
          </cell>
        </row>
        <row r="214">
          <cell r="A214">
            <v>300778</v>
          </cell>
          <cell r="F214">
            <v>13</v>
          </cell>
        </row>
        <row r="215">
          <cell r="A215">
            <v>300778</v>
          </cell>
          <cell r="F215">
            <v>13</v>
          </cell>
        </row>
        <row r="216">
          <cell r="A216">
            <v>300779</v>
          </cell>
          <cell r="F216">
            <v>33</v>
          </cell>
        </row>
        <row r="217">
          <cell r="A217">
            <v>300779</v>
          </cell>
          <cell r="F217">
            <v>15</v>
          </cell>
        </row>
        <row r="218">
          <cell r="A218">
            <v>300789</v>
          </cell>
          <cell r="F218">
            <v>2</v>
          </cell>
        </row>
        <row r="219">
          <cell r="A219">
            <v>300792</v>
          </cell>
          <cell r="F219">
            <v>3</v>
          </cell>
        </row>
        <row r="220">
          <cell r="A220">
            <v>300798</v>
          </cell>
          <cell r="F220">
            <v>280</v>
          </cell>
        </row>
        <row r="221">
          <cell r="A221">
            <v>300798</v>
          </cell>
          <cell r="F221">
            <v>402</v>
          </cell>
        </row>
        <row r="222">
          <cell r="A222">
            <v>300798</v>
          </cell>
          <cell r="F222">
            <v>38</v>
          </cell>
        </row>
        <row r="223">
          <cell r="A223">
            <v>300798</v>
          </cell>
          <cell r="F223">
            <v>89</v>
          </cell>
        </row>
        <row r="224">
          <cell r="A224">
            <v>300798</v>
          </cell>
          <cell r="F224">
            <v>328</v>
          </cell>
        </row>
        <row r="225">
          <cell r="A225">
            <v>300838</v>
          </cell>
          <cell r="F225">
            <v>25</v>
          </cell>
        </row>
        <row r="226">
          <cell r="A226">
            <v>300876</v>
          </cell>
          <cell r="F226">
            <v>8266</v>
          </cell>
        </row>
        <row r="227">
          <cell r="A227">
            <v>300940</v>
          </cell>
          <cell r="F227">
            <v>94</v>
          </cell>
        </row>
        <row r="228">
          <cell r="A228">
            <v>300940</v>
          </cell>
          <cell r="F228">
            <v>271</v>
          </cell>
        </row>
        <row r="229">
          <cell r="A229">
            <v>300940</v>
          </cell>
          <cell r="F229">
            <v>176</v>
          </cell>
        </row>
        <row r="230">
          <cell r="A230">
            <v>300940</v>
          </cell>
          <cell r="F230">
            <v>201</v>
          </cell>
        </row>
        <row r="231">
          <cell r="A231">
            <v>300940</v>
          </cell>
          <cell r="F231">
            <v>191</v>
          </cell>
        </row>
        <row r="232">
          <cell r="A232">
            <v>300940</v>
          </cell>
          <cell r="F232">
            <v>66</v>
          </cell>
        </row>
        <row r="233">
          <cell r="A233">
            <v>300940</v>
          </cell>
          <cell r="F233">
            <v>878</v>
          </cell>
        </row>
        <row r="234">
          <cell r="A234">
            <v>300940</v>
          </cell>
          <cell r="F234">
            <v>36</v>
          </cell>
        </row>
        <row r="235">
          <cell r="A235">
            <v>300940</v>
          </cell>
          <cell r="F235">
            <v>195</v>
          </cell>
        </row>
        <row r="236">
          <cell r="A236">
            <v>300940</v>
          </cell>
          <cell r="F236">
            <v>900</v>
          </cell>
        </row>
        <row r="237">
          <cell r="A237">
            <v>300940</v>
          </cell>
          <cell r="F237">
            <v>172</v>
          </cell>
        </row>
        <row r="238">
          <cell r="A238">
            <v>300940</v>
          </cell>
          <cell r="F238">
            <v>648</v>
          </cell>
        </row>
        <row r="239">
          <cell r="A239">
            <v>300940</v>
          </cell>
          <cell r="F239">
            <v>92</v>
          </cell>
        </row>
        <row r="240">
          <cell r="A240">
            <v>300940</v>
          </cell>
          <cell r="F240">
            <v>100</v>
          </cell>
        </row>
        <row r="241">
          <cell r="A241">
            <v>300940</v>
          </cell>
          <cell r="F241">
            <v>847</v>
          </cell>
        </row>
        <row r="242">
          <cell r="A242">
            <v>300940</v>
          </cell>
          <cell r="F242">
            <v>355</v>
          </cell>
        </row>
        <row r="243">
          <cell r="A243">
            <v>300940</v>
          </cell>
          <cell r="F243">
            <v>165</v>
          </cell>
        </row>
        <row r="244">
          <cell r="A244">
            <v>301013</v>
          </cell>
          <cell r="F244">
            <v>45</v>
          </cell>
        </row>
        <row r="245">
          <cell r="A245">
            <v>301013</v>
          </cell>
          <cell r="F245">
            <v>118</v>
          </cell>
        </row>
        <row r="246">
          <cell r="A246">
            <v>301056</v>
          </cell>
          <cell r="F246">
            <v>100</v>
          </cell>
        </row>
        <row r="247">
          <cell r="A247">
            <v>301056</v>
          </cell>
          <cell r="F247">
            <v>63</v>
          </cell>
        </row>
        <row r="248">
          <cell r="A248">
            <v>301056</v>
          </cell>
          <cell r="F248">
            <v>300</v>
          </cell>
        </row>
        <row r="249">
          <cell r="A249">
            <v>301056</v>
          </cell>
          <cell r="F249">
            <v>894</v>
          </cell>
        </row>
        <row r="250">
          <cell r="A250">
            <v>301161</v>
          </cell>
          <cell r="F250">
            <v>4</v>
          </cell>
        </row>
        <row r="251">
          <cell r="A251">
            <v>301186</v>
          </cell>
          <cell r="F251">
            <v>1</v>
          </cell>
        </row>
        <row r="252">
          <cell r="A252">
            <v>301193</v>
          </cell>
          <cell r="F252">
            <v>55</v>
          </cell>
        </row>
        <row r="253">
          <cell r="A253">
            <v>301194</v>
          </cell>
          <cell r="F253">
            <v>396</v>
          </cell>
        </row>
        <row r="254">
          <cell r="A254">
            <v>301196</v>
          </cell>
          <cell r="F254">
            <v>725</v>
          </cell>
        </row>
        <row r="255">
          <cell r="A255">
            <v>301197</v>
          </cell>
          <cell r="F255">
            <v>495</v>
          </cell>
        </row>
        <row r="256">
          <cell r="A256">
            <v>301198</v>
          </cell>
          <cell r="F256">
            <v>335</v>
          </cell>
        </row>
        <row r="257">
          <cell r="A257">
            <v>301202</v>
          </cell>
          <cell r="F257">
            <v>4</v>
          </cell>
        </row>
        <row r="258">
          <cell r="A258">
            <v>301209</v>
          </cell>
          <cell r="F258">
            <v>2</v>
          </cell>
        </row>
        <row r="259">
          <cell r="A259">
            <v>301210</v>
          </cell>
          <cell r="F259">
            <v>15</v>
          </cell>
        </row>
        <row r="260">
          <cell r="A260">
            <v>301212</v>
          </cell>
          <cell r="F260">
            <v>20</v>
          </cell>
        </row>
        <row r="261">
          <cell r="A261">
            <v>301217</v>
          </cell>
          <cell r="F261">
            <v>4004</v>
          </cell>
        </row>
        <row r="262">
          <cell r="A262">
            <v>301217</v>
          </cell>
          <cell r="F262">
            <v>3830</v>
          </cell>
        </row>
        <row r="263">
          <cell r="A263">
            <v>301217</v>
          </cell>
          <cell r="F263">
            <v>20734</v>
          </cell>
        </row>
        <row r="264">
          <cell r="A264">
            <v>301217</v>
          </cell>
          <cell r="F264">
            <v>2686</v>
          </cell>
        </row>
        <row r="265">
          <cell r="A265">
            <v>301217</v>
          </cell>
          <cell r="F265">
            <v>2805</v>
          </cell>
        </row>
        <row r="266">
          <cell r="A266">
            <v>301217</v>
          </cell>
          <cell r="F266">
            <v>7985</v>
          </cell>
        </row>
        <row r="267">
          <cell r="A267">
            <v>301217</v>
          </cell>
          <cell r="F267">
            <v>3767</v>
          </cell>
        </row>
        <row r="268">
          <cell r="A268">
            <v>301217</v>
          </cell>
          <cell r="F268">
            <v>1246</v>
          </cell>
        </row>
        <row r="269">
          <cell r="A269">
            <v>301217</v>
          </cell>
          <cell r="F269">
            <v>3939</v>
          </cell>
        </row>
        <row r="270">
          <cell r="A270">
            <v>301217</v>
          </cell>
          <cell r="F270">
            <v>2065</v>
          </cell>
        </row>
        <row r="271">
          <cell r="A271">
            <v>301218</v>
          </cell>
          <cell r="F271">
            <v>10</v>
          </cell>
        </row>
        <row r="272">
          <cell r="A272">
            <v>301462</v>
          </cell>
          <cell r="F272">
            <v>3</v>
          </cell>
        </row>
        <row r="273">
          <cell r="A273">
            <v>301566</v>
          </cell>
          <cell r="F273">
            <v>459</v>
          </cell>
        </row>
        <row r="274">
          <cell r="A274">
            <v>301566</v>
          </cell>
          <cell r="F274">
            <v>825</v>
          </cell>
        </row>
        <row r="275">
          <cell r="A275">
            <v>301577</v>
          </cell>
          <cell r="F275">
            <v>6</v>
          </cell>
        </row>
        <row r="276">
          <cell r="A276">
            <v>301577</v>
          </cell>
          <cell r="F276">
            <v>84</v>
          </cell>
        </row>
        <row r="277">
          <cell r="A277">
            <v>301577</v>
          </cell>
          <cell r="F277">
            <v>543</v>
          </cell>
        </row>
        <row r="278">
          <cell r="A278">
            <v>301577</v>
          </cell>
          <cell r="F278">
            <v>24</v>
          </cell>
        </row>
        <row r="279">
          <cell r="A279">
            <v>301586</v>
          </cell>
          <cell r="F279">
            <v>59</v>
          </cell>
        </row>
        <row r="280">
          <cell r="A280">
            <v>301586</v>
          </cell>
          <cell r="F280">
            <v>20</v>
          </cell>
        </row>
        <row r="281">
          <cell r="A281">
            <v>301586</v>
          </cell>
          <cell r="F281">
            <v>38</v>
          </cell>
        </row>
        <row r="282">
          <cell r="A282">
            <v>301586</v>
          </cell>
          <cell r="F282">
            <v>320</v>
          </cell>
        </row>
        <row r="283">
          <cell r="A283">
            <v>301871</v>
          </cell>
          <cell r="F283">
            <v>5</v>
          </cell>
        </row>
        <row r="284">
          <cell r="A284">
            <v>301871</v>
          </cell>
          <cell r="F284">
            <v>9</v>
          </cell>
        </row>
        <row r="285">
          <cell r="A285">
            <v>301874</v>
          </cell>
          <cell r="F285">
            <v>1</v>
          </cell>
        </row>
        <row r="286">
          <cell r="A286">
            <v>303249</v>
          </cell>
          <cell r="F286">
            <v>6000</v>
          </cell>
        </row>
        <row r="287">
          <cell r="A287">
            <v>304506</v>
          </cell>
          <cell r="F287">
            <v>68</v>
          </cell>
        </row>
        <row r="288">
          <cell r="A288">
            <v>304506</v>
          </cell>
          <cell r="F288">
            <v>50</v>
          </cell>
        </row>
        <row r="289">
          <cell r="A289">
            <v>304506</v>
          </cell>
          <cell r="F289">
            <v>507</v>
          </cell>
        </row>
        <row r="290">
          <cell r="A290">
            <v>304506</v>
          </cell>
          <cell r="F290">
            <v>20</v>
          </cell>
        </row>
        <row r="291">
          <cell r="A291">
            <v>304506</v>
          </cell>
          <cell r="F291">
            <v>40</v>
          </cell>
        </row>
        <row r="292">
          <cell r="A292">
            <v>304506</v>
          </cell>
          <cell r="F292">
            <v>52</v>
          </cell>
        </row>
        <row r="293">
          <cell r="A293">
            <v>304506</v>
          </cell>
          <cell r="F293">
            <v>100</v>
          </cell>
        </row>
        <row r="294">
          <cell r="A294">
            <v>304506</v>
          </cell>
          <cell r="F294">
            <v>20</v>
          </cell>
        </row>
        <row r="295">
          <cell r="A295">
            <v>304506</v>
          </cell>
          <cell r="F295">
            <v>20</v>
          </cell>
        </row>
        <row r="296">
          <cell r="A296">
            <v>304506</v>
          </cell>
          <cell r="F296">
            <v>4</v>
          </cell>
        </row>
        <row r="297">
          <cell r="A297">
            <v>304506</v>
          </cell>
          <cell r="F297">
            <v>313</v>
          </cell>
        </row>
        <row r="298">
          <cell r="A298">
            <v>312222</v>
          </cell>
          <cell r="F298">
            <v>363</v>
          </cell>
        </row>
        <row r="299">
          <cell r="A299">
            <v>312222</v>
          </cell>
          <cell r="F299">
            <v>4000</v>
          </cell>
        </row>
        <row r="300">
          <cell r="A300">
            <v>312222</v>
          </cell>
          <cell r="F300">
            <v>1632</v>
          </cell>
        </row>
        <row r="301">
          <cell r="A301">
            <v>312461</v>
          </cell>
          <cell r="F301">
            <v>340</v>
          </cell>
        </row>
        <row r="302">
          <cell r="A302">
            <v>312481</v>
          </cell>
          <cell r="F302">
            <v>6</v>
          </cell>
        </row>
        <row r="303">
          <cell r="A303">
            <v>312642</v>
          </cell>
          <cell r="F303">
            <v>2</v>
          </cell>
        </row>
        <row r="304">
          <cell r="A304">
            <v>312642</v>
          </cell>
          <cell r="F304">
            <v>1</v>
          </cell>
        </row>
        <row r="305">
          <cell r="A305">
            <v>312642</v>
          </cell>
          <cell r="F305">
            <v>29</v>
          </cell>
        </row>
        <row r="306">
          <cell r="A306">
            <v>312642</v>
          </cell>
          <cell r="F306">
            <v>10</v>
          </cell>
        </row>
        <row r="307">
          <cell r="A307">
            <v>312642</v>
          </cell>
          <cell r="F307">
            <v>48</v>
          </cell>
        </row>
        <row r="308">
          <cell r="A308">
            <v>312642</v>
          </cell>
          <cell r="F308">
            <v>100</v>
          </cell>
        </row>
        <row r="309">
          <cell r="A309">
            <v>312642</v>
          </cell>
          <cell r="F309">
            <v>6</v>
          </cell>
        </row>
        <row r="310">
          <cell r="A310">
            <v>312642</v>
          </cell>
          <cell r="F310">
            <v>1704</v>
          </cell>
        </row>
        <row r="311">
          <cell r="A311">
            <v>312642</v>
          </cell>
          <cell r="F311">
            <v>4012</v>
          </cell>
        </row>
        <row r="312">
          <cell r="A312">
            <v>312642</v>
          </cell>
          <cell r="F312">
            <v>36</v>
          </cell>
        </row>
        <row r="313">
          <cell r="A313">
            <v>312642</v>
          </cell>
          <cell r="F313">
            <v>804</v>
          </cell>
        </row>
        <row r="314">
          <cell r="A314">
            <v>312642</v>
          </cell>
          <cell r="F314">
            <v>112</v>
          </cell>
        </row>
        <row r="315">
          <cell r="A315">
            <v>312642</v>
          </cell>
          <cell r="F315">
            <v>198</v>
          </cell>
        </row>
        <row r="316">
          <cell r="A316">
            <v>312642</v>
          </cell>
          <cell r="F316">
            <v>196</v>
          </cell>
        </row>
        <row r="317">
          <cell r="A317">
            <v>312642</v>
          </cell>
          <cell r="F317">
            <v>330</v>
          </cell>
        </row>
        <row r="318">
          <cell r="A318">
            <v>312642</v>
          </cell>
          <cell r="F318">
            <v>2</v>
          </cell>
        </row>
        <row r="319">
          <cell r="A319">
            <v>312642</v>
          </cell>
          <cell r="F319">
            <v>291.2</v>
          </cell>
        </row>
        <row r="320">
          <cell r="A320">
            <v>312642</v>
          </cell>
          <cell r="F320">
            <v>4.8</v>
          </cell>
        </row>
        <row r="321">
          <cell r="A321">
            <v>312642</v>
          </cell>
          <cell r="F321">
            <v>268</v>
          </cell>
        </row>
        <row r="322">
          <cell r="A322">
            <v>312642</v>
          </cell>
          <cell r="F322">
            <v>1</v>
          </cell>
        </row>
        <row r="323">
          <cell r="A323">
            <v>312642</v>
          </cell>
          <cell r="F323">
            <v>500</v>
          </cell>
        </row>
        <row r="324">
          <cell r="A324">
            <v>312642</v>
          </cell>
          <cell r="F324">
            <v>4</v>
          </cell>
        </row>
        <row r="325">
          <cell r="A325">
            <v>312642</v>
          </cell>
          <cell r="F325">
            <v>1</v>
          </cell>
        </row>
        <row r="326">
          <cell r="A326">
            <v>312642</v>
          </cell>
          <cell r="F326">
            <v>8</v>
          </cell>
        </row>
        <row r="327">
          <cell r="A327">
            <v>312642</v>
          </cell>
          <cell r="F327">
            <v>59</v>
          </cell>
        </row>
        <row r="328">
          <cell r="A328">
            <v>312642</v>
          </cell>
          <cell r="F328">
            <v>400</v>
          </cell>
        </row>
        <row r="329">
          <cell r="A329">
            <v>312642</v>
          </cell>
          <cell r="F329">
            <v>222</v>
          </cell>
        </row>
        <row r="330">
          <cell r="A330">
            <v>312642</v>
          </cell>
          <cell r="F330">
            <v>1988</v>
          </cell>
        </row>
        <row r="331">
          <cell r="A331">
            <v>312642</v>
          </cell>
          <cell r="F331">
            <v>648</v>
          </cell>
        </row>
        <row r="332">
          <cell r="A332">
            <v>312642</v>
          </cell>
          <cell r="F332">
            <v>766</v>
          </cell>
        </row>
        <row r="333">
          <cell r="A333">
            <v>312642</v>
          </cell>
          <cell r="F333">
            <v>704</v>
          </cell>
        </row>
        <row r="334">
          <cell r="A334">
            <v>312642</v>
          </cell>
          <cell r="F334">
            <v>1324</v>
          </cell>
        </row>
        <row r="335">
          <cell r="A335">
            <v>312642</v>
          </cell>
          <cell r="F335">
            <v>91</v>
          </cell>
        </row>
        <row r="336">
          <cell r="A336">
            <v>312642</v>
          </cell>
          <cell r="F336">
            <v>1</v>
          </cell>
        </row>
        <row r="337">
          <cell r="A337">
            <v>312642</v>
          </cell>
          <cell r="F337">
            <v>25</v>
          </cell>
        </row>
        <row r="338">
          <cell r="A338">
            <v>312642</v>
          </cell>
          <cell r="F338">
            <v>2</v>
          </cell>
        </row>
        <row r="339">
          <cell r="A339">
            <v>312643</v>
          </cell>
          <cell r="F339">
            <v>74</v>
          </cell>
        </row>
        <row r="340">
          <cell r="A340">
            <v>312644</v>
          </cell>
          <cell r="F340">
            <v>8</v>
          </cell>
        </row>
        <row r="341">
          <cell r="A341">
            <v>312723</v>
          </cell>
          <cell r="F341">
            <v>6</v>
          </cell>
        </row>
        <row r="342">
          <cell r="A342">
            <v>312723</v>
          </cell>
          <cell r="F342">
            <v>6</v>
          </cell>
        </row>
        <row r="343">
          <cell r="A343">
            <v>312724</v>
          </cell>
          <cell r="F343">
            <v>9</v>
          </cell>
        </row>
        <row r="344">
          <cell r="A344">
            <v>312724</v>
          </cell>
          <cell r="F344">
            <v>2</v>
          </cell>
        </row>
        <row r="345">
          <cell r="A345">
            <v>312724</v>
          </cell>
          <cell r="F345">
            <v>2</v>
          </cell>
        </row>
        <row r="346">
          <cell r="A346">
            <v>312724</v>
          </cell>
          <cell r="F346">
            <v>4</v>
          </cell>
        </row>
        <row r="347">
          <cell r="A347">
            <v>312801</v>
          </cell>
          <cell r="F347">
            <v>2</v>
          </cell>
        </row>
        <row r="348">
          <cell r="A348">
            <v>313762</v>
          </cell>
          <cell r="F348">
            <v>250</v>
          </cell>
        </row>
        <row r="349">
          <cell r="A349">
            <v>313762</v>
          </cell>
          <cell r="F349">
            <v>12</v>
          </cell>
        </row>
        <row r="350">
          <cell r="A350">
            <v>313762</v>
          </cell>
          <cell r="F350">
            <v>100</v>
          </cell>
        </row>
        <row r="351">
          <cell r="A351">
            <v>314003</v>
          </cell>
          <cell r="F351">
            <v>120</v>
          </cell>
        </row>
        <row r="352">
          <cell r="A352">
            <v>314003</v>
          </cell>
          <cell r="F352">
            <v>28</v>
          </cell>
        </row>
        <row r="353">
          <cell r="A353">
            <v>314003</v>
          </cell>
          <cell r="F353">
            <v>40</v>
          </cell>
        </row>
        <row r="354">
          <cell r="A354">
            <v>314003</v>
          </cell>
          <cell r="F354">
            <v>220</v>
          </cell>
        </row>
        <row r="355">
          <cell r="A355">
            <v>314003</v>
          </cell>
          <cell r="F355">
            <v>120</v>
          </cell>
        </row>
        <row r="356">
          <cell r="A356">
            <v>314003</v>
          </cell>
          <cell r="F356">
            <v>74</v>
          </cell>
        </row>
        <row r="357">
          <cell r="A357">
            <v>314003</v>
          </cell>
          <cell r="F357">
            <v>156</v>
          </cell>
        </row>
        <row r="358">
          <cell r="A358">
            <v>314003</v>
          </cell>
          <cell r="F358">
            <v>43</v>
          </cell>
        </row>
        <row r="359">
          <cell r="A359">
            <v>314003</v>
          </cell>
          <cell r="F359">
            <v>149</v>
          </cell>
        </row>
        <row r="360">
          <cell r="A360">
            <v>314003</v>
          </cell>
          <cell r="F360">
            <v>92</v>
          </cell>
        </row>
        <row r="361">
          <cell r="A361">
            <v>314003</v>
          </cell>
          <cell r="F361">
            <v>137</v>
          </cell>
        </row>
        <row r="362">
          <cell r="A362">
            <v>314003</v>
          </cell>
          <cell r="F362">
            <v>117</v>
          </cell>
        </row>
        <row r="363">
          <cell r="A363">
            <v>314003</v>
          </cell>
          <cell r="F363">
            <v>156</v>
          </cell>
        </row>
        <row r="364">
          <cell r="A364">
            <v>314003</v>
          </cell>
          <cell r="F364">
            <v>124</v>
          </cell>
        </row>
        <row r="365">
          <cell r="A365">
            <v>314003</v>
          </cell>
          <cell r="F365">
            <v>125</v>
          </cell>
        </row>
        <row r="366">
          <cell r="A366">
            <v>314003</v>
          </cell>
          <cell r="F366">
            <v>132</v>
          </cell>
        </row>
        <row r="367">
          <cell r="A367">
            <v>318809</v>
          </cell>
          <cell r="F367">
            <v>28</v>
          </cell>
        </row>
        <row r="368">
          <cell r="A368">
            <v>318809</v>
          </cell>
          <cell r="F368">
            <v>5400</v>
          </cell>
        </row>
        <row r="369">
          <cell r="A369">
            <v>318809</v>
          </cell>
          <cell r="F369">
            <v>1287</v>
          </cell>
        </row>
        <row r="370">
          <cell r="A370">
            <v>318809</v>
          </cell>
          <cell r="F370">
            <v>327</v>
          </cell>
        </row>
        <row r="371">
          <cell r="A371">
            <v>319013</v>
          </cell>
          <cell r="F371">
            <v>3850</v>
          </cell>
        </row>
        <row r="372">
          <cell r="A372">
            <v>319013</v>
          </cell>
          <cell r="F372">
            <v>498</v>
          </cell>
        </row>
        <row r="373">
          <cell r="A373">
            <v>319013</v>
          </cell>
          <cell r="F373">
            <v>4429</v>
          </cell>
        </row>
        <row r="374">
          <cell r="A374">
            <v>319013</v>
          </cell>
          <cell r="F374">
            <v>1854</v>
          </cell>
        </row>
        <row r="375">
          <cell r="A375">
            <v>319013</v>
          </cell>
          <cell r="F375">
            <v>3675</v>
          </cell>
        </row>
        <row r="376">
          <cell r="A376">
            <v>319013</v>
          </cell>
          <cell r="F376">
            <v>5000</v>
          </cell>
        </row>
        <row r="377">
          <cell r="A377">
            <v>319013</v>
          </cell>
          <cell r="F377">
            <v>3980</v>
          </cell>
        </row>
        <row r="378">
          <cell r="A378">
            <v>319013</v>
          </cell>
          <cell r="F378">
            <v>2767</v>
          </cell>
        </row>
        <row r="379">
          <cell r="A379">
            <v>319013</v>
          </cell>
          <cell r="F379">
            <v>35</v>
          </cell>
        </row>
        <row r="380">
          <cell r="A380">
            <v>319013</v>
          </cell>
          <cell r="F380">
            <v>5317</v>
          </cell>
        </row>
        <row r="381">
          <cell r="A381">
            <v>319013</v>
          </cell>
          <cell r="F381">
            <v>0.9</v>
          </cell>
        </row>
        <row r="382">
          <cell r="A382">
            <v>319013</v>
          </cell>
          <cell r="F382">
            <v>8000</v>
          </cell>
        </row>
        <row r="383">
          <cell r="A383">
            <v>319013</v>
          </cell>
          <cell r="F383">
            <v>7040</v>
          </cell>
        </row>
        <row r="384">
          <cell r="A384">
            <v>319014</v>
          </cell>
          <cell r="F384">
            <v>125</v>
          </cell>
        </row>
        <row r="385">
          <cell r="A385">
            <v>319014</v>
          </cell>
          <cell r="F385">
            <v>307</v>
          </cell>
        </row>
        <row r="386">
          <cell r="A386">
            <v>319014</v>
          </cell>
          <cell r="F386">
            <v>99</v>
          </cell>
        </row>
        <row r="387">
          <cell r="A387">
            <v>319014</v>
          </cell>
          <cell r="F387">
            <v>157</v>
          </cell>
        </row>
        <row r="388">
          <cell r="A388">
            <v>319014</v>
          </cell>
          <cell r="F388">
            <v>286</v>
          </cell>
        </row>
        <row r="389">
          <cell r="A389">
            <v>319014</v>
          </cell>
          <cell r="F389">
            <v>29</v>
          </cell>
        </row>
        <row r="390">
          <cell r="A390">
            <v>319014</v>
          </cell>
          <cell r="F390">
            <v>17</v>
          </cell>
        </row>
        <row r="391">
          <cell r="A391">
            <v>319014</v>
          </cell>
          <cell r="F391">
            <v>100</v>
          </cell>
        </row>
        <row r="392">
          <cell r="A392">
            <v>319014</v>
          </cell>
          <cell r="F392">
            <v>100</v>
          </cell>
        </row>
        <row r="393">
          <cell r="A393">
            <v>319014</v>
          </cell>
          <cell r="F393">
            <v>514</v>
          </cell>
        </row>
        <row r="394">
          <cell r="A394">
            <v>319014</v>
          </cell>
          <cell r="F394">
            <v>630</v>
          </cell>
        </row>
        <row r="395">
          <cell r="A395">
            <v>319014</v>
          </cell>
          <cell r="F395">
            <v>629</v>
          </cell>
        </row>
        <row r="396">
          <cell r="A396">
            <v>319014</v>
          </cell>
          <cell r="F396">
            <v>593</v>
          </cell>
        </row>
        <row r="397">
          <cell r="A397">
            <v>319014</v>
          </cell>
          <cell r="F397">
            <v>830</v>
          </cell>
        </row>
        <row r="398">
          <cell r="A398">
            <v>319014</v>
          </cell>
          <cell r="F398">
            <v>758</v>
          </cell>
        </row>
        <row r="399">
          <cell r="A399">
            <v>319014</v>
          </cell>
          <cell r="F399">
            <v>610</v>
          </cell>
        </row>
        <row r="400">
          <cell r="A400">
            <v>319014</v>
          </cell>
          <cell r="F400">
            <v>1</v>
          </cell>
        </row>
        <row r="401">
          <cell r="A401">
            <v>319014</v>
          </cell>
          <cell r="F401">
            <v>60</v>
          </cell>
        </row>
        <row r="402">
          <cell r="A402">
            <v>319014</v>
          </cell>
          <cell r="F402">
            <v>60</v>
          </cell>
        </row>
        <row r="403">
          <cell r="A403">
            <v>319014</v>
          </cell>
          <cell r="F403">
            <v>314</v>
          </cell>
        </row>
        <row r="404">
          <cell r="A404">
            <v>319014</v>
          </cell>
          <cell r="F404">
            <v>503</v>
          </cell>
        </row>
        <row r="405">
          <cell r="A405">
            <v>319014</v>
          </cell>
          <cell r="F405">
            <v>401</v>
          </cell>
        </row>
        <row r="406">
          <cell r="A406">
            <v>319014</v>
          </cell>
          <cell r="F406">
            <v>45</v>
          </cell>
        </row>
        <row r="407">
          <cell r="A407">
            <v>319014</v>
          </cell>
          <cell r="F407">
            <v>144</v>
          </cell>
        </row>
        <row r="408">
          <cell r="A408">
            <v>319911</v>
          </cell>
          <cell r="F408">
            <v>2000</v>
          </cell>
        </row>
        <row r="409">
          <cell r="A409">
            <v>319911</v>
          </cell>
          <cell r="F409">
            <v>2307</v>
          </cell>
        </row>
        <row r="410">
          <cell r="A410">
            <v>319911</v>
          </cell>
          <cell r="F410">
            <v>450</v>
          </cell>
        </row>
        <row r="411">
          <cell r="A411">
            <v>319911</v>
          </cell>
          <cell r="F411">
            <v>2701</v>
          </cell>
        </row>
        <row r="412">
          <cell r="A412">
            <v>319911</v>
          </cell>
          <cell r="F412">
            <v>5010</v>
          </cell>
        </row>
        <row r="413">
          <cell r="A413">
            <v>319911</v>
          </cell>
          <cell r="F413">
            <v>1700</v>
          </cell>
        </row>
        <row r="414">
          <cell r="A414">
            <v>319911</v>
          </cell>
          <cell r="F414">
            <v>1575</v>
          </cell>
        </row>
        <row r="415">
          <cell r="A415">
            <v>319911</v>
          </cell>
          <cell r="F415">
            <v>5250</v>
          </cell>
        </row>
        <row r="416">
          <cell r="A416">
            <v>319913</v>
          </cell>
          <cell r="F416">
            <v>1557</v>
          </cell>
        </row>
        <row r="417">
          <cell r="A417">
            <v>319913</v>
          </cell>
          <cell r="F417">
            <v>2688.8</v>
          </cell>
        </row>
        <row r="418">
          <cell r="A418">
            <v>319914</v>
          </cell>
          <cell r="F418">
            <v>300</v>
          </cell>
        </row>
        <row r="419">
          <cell r="A419">
            <v>319914</v>
          </cell>
          <cell r="F419">
            <v>1434</v>
          </cell>
        </row>
        <row r="420">
          <cell r="A420">
            <v>319914</v>
          </cell>
          <cell r="F420">
            <v>124</v>
          </cell>
        </row>
        <row r="421">
          <cell r="A421">
            <v>319914</v>
          </cell>
          <cell r="F421">
            <v>28186</v>
          </cell>
        </row>
        <row r="422">
          <cell r="A422">
            <v>319915</v>
          </cell>
          <cell r="F422">
            <v>1111</v>
          </cell>
        </row>
        <row r="423">
          <cell r="A423">
            <v>319936</v>
          </cell>
          <cell r="F423">
            <v>37</v>
          </cell>
        </row>
        <row r="424">
          <cell r="A424">
            <v>319953</v>
          </cell>
          <cell r="F424">
            <v>12465</v>
          </cell>
        </row>
        <row r="425">
          <cell r="A425">
            <v>319953</v>
          </cell>
          <cell r="F425">
            <v>24534</v>
          </cell>
        </row>
        <row r="426">
          <cell r="A426">
            <v>319953</v>
          </cell>
          <cell r="F426">
            <v>17887</v>
          </cell>
        </row>
        <row r="427">
          <cell r="A427">
            <v>319953</v>
          </cell>
          <cell r="F427">
            <v>800</v>
          </cell>
        </row>
        <row r="428">
          <cell r="A428">
            <v>319953</v>
          </cell>
          <cell r="F428">
            <v>8232</v>
          </cell>
        </row>
        <row r="429">
          <cell r="A429">
            <v>319953</v>
          </cell>
          <cell r="F429">
            <v>8856</v>
          </cell>
        </row>
        <row r="430">
          <cell r="A430">
            <v>319953</v>
          </cell>
          <cell r="F430">
            <v>822</v>
          </cell>
        </row>
        <row r="431">
          <cell r="A431">
            <v>319953</v>
          </cell>
          <cell r="F431">
            <v>145</v>
          </cell>
        </row>
        <row r="432">
          <cell r="A432">
            <v>319953</v>
          </cell>
          <cell r="F432">
            <v>1054</v>
          </cell>
        </row>
        <row r="433">
          <cell r="A433">
            <v>319953</v>
          </cell>
          <cell r="F433">
            <v>1963</v>
          </cell>
        </row>
        <row r="434">
          <cell r="A434">
            <v>319953</v>
          </cell>
          <cell r="F434">
            <v>565</v>
          </cell>
        </row>
        <row r="435">
          <cell r="A435">
            <v>319953</v>
          </cell>
          <cell r="F435">
            <v>8340</v>
          </cell>
        </row>
        <row r="436">
          <cell r="A436">
            <v>319953</v>
          </cell>
          <cell r="F436">
            <v>6016</v>
          </cell>
        </row>
        <row r="437">
          <cell r="A437">
            <v>319953</v>
          </cell>
          <cell r="F437">
            <v>1427</v>
          </cell>
        </row>
        <row r="438">
          <cell r="A438">
            <v>319953</v>
          </cell>
          <cell r="F438">
            <v>1405</v>
          </cell>
        </row>
        <row r="439">
          <cell r="A439">
            <v>319953</v>
          </cell>
          <cell r="F439">
            <v>2000</v>
          </cell>
        </row>
        <row r="440">
          <cell r="A440">
            <v>319953</v>
          </cell>
          <cell r="F440">
            <v>3889</v>
          </cell>
        </row>
        <row r="441">
          <cell r="A441">
            <v>319953</v>
          </cell>
          <cell r="F441">
            <v>133</v>
          </cell>
        </row>
        <row r="442">
          <cell r="A442">
            <v>319956</v>
          </cell>
          <cell r="F442">
            <v>17485</v>
          </cell>
        </row>
        <row r="443">
          <cell r="A443">
            <v>319958</v>
          </cell>
          <cell r="F443">
            <v>63</v>
          </cell>
        </row>
        <row r="444">
          <cell r="A444">
            <v>320251</v>
          </cell>
          <cell r="F444">
            <v>120</v>
          </cell>
        </row>
        <row r="445">
          <cell r="A445">
            <v>320251</v>
          </cell>
          <cell r="F445">
            <v>13</v>
          </cell>
        </row>
        <row r="446">
          <cell r="A446">
            <v>320251</v>
          </cell>
          <cell r="F446">
            <v>82</v>
          </cell>
        </row>
        <row r="447">
          <cell r="A447">
            <v>320251</v>
          </cell>
          <cell r="F447">
            <v>86</v>
          </cell>
        </row>
        <row r="448">
          <cell r="A448">
            <v>320251</v>
          </cell>
          <cell r="F448">
            <v>83</v>
          </cell>
        </row>
        <row r="449">
          <cell r="A449">
            <v>320251</v>
          </cell>
          <cell r="F449">
            <v>87</v>
          </cell>
        </row>
        <row r="450">
          <cell r="A450">
            <v>320251</v>
          </cell>
          <cell r="F450">
            <v>87</v>
          </cell>
        </row>
        <row r="451">
          <cell r="A451">
            <v>320251</v>
          </cell>
          <cell r="F451">
            <v>41</v>
          </cell>
        </row>
        <row r="452">
          <cell r="A452">
            <v>320251</v>
          </cell>
          <cell r="F452">
            <v>87</v>
          </cell>
        </row>
        <row r="453">
          <cell r="A453">
            <v>320251</v>
          </cell>
          <cell r="F453">
            <v>31</v>
          </cell>
        </row>
        <row r="454">
          <cell r="A454">
            <v>320251</v>
          </cell>
          <cell r="F454">
            <v>42</v>
          </cell>
        </row>
        <row r="455">
          <cell r="A455">
            <v>320251</v>
          </cell>
          <cell r="F455">
            <v>80</v>
          </cell>
        </row>
        <row r="456">
          <cell r="A456">
            <v>320251</v>
          </cell>
          <cell r="F456">
            <v>93</v>
          </cell>
        </row>
        <row r="457">
          <cell r="A457">
            <v>320251</v>
          </cell>
          <cell r="F457">
            <v>80</v>
          </cell>
        </row>
        <row r="458">
          <cell r="A458">
            <v>320251</v>
          </cell>
          <cell r="F458">
            <v>16</v>
          </cell>
        </row>
        <row r="459">
          <cell r="A459">
            <v>320251</v>
          </cell>
          <cell r="F459">
            <v>274</v>
          </cell>
        </row>
        <row r="460">
          <cell r="A460">
            <v>320251</v>
          </cell>
          <cell r="F460">
            <v>24</v>
          </cell>
        </row>
        <row r="461">
          <cell r="A461">
            <v>320251</v>
          </cell>
          <cell r="F461">
            <v>54</v>
          </cell>
        </row>
        <row r="462">
          <cell r="A462">
            <v>320252</v>
          </cell>
          <cell r="F462">
            <v>2</v>
          </cell>
        </row>
        <row r="463">
          <cell r="A463">
            <v>320252</v>
          </cell>
          <cell r="F463">
            <v>7</v>
          </cell>
        </row>
        <row r="464">
          <cell r="A464">
            <v>320252</v>
          </cell>
          <cell r="F464">
            <v>6</v>
          </cell>
        </row>
        <row r="465">
          <cell r="A465">
            <v>320252</v>
          </cell>
          <cell r="F465">
            <v>6</v>
          </cell>
        </row>
        <row r="466">
          <cell r="A466">
            <v>320252</v>
          </cell>
          <cell r="F466">
            <v>6</v>
          </cell>
        </row>
        <row r="467">
          <cell r="A467">
            <v>320252</v>
          </cell>
          <cell r="F467">
            <v>40</v>
          </cell>
        </row>
        <row r="468">
          <cell r="A468">
            <v>320252</v>
          </cell>
          <cell r="F468">
            <v>2</v>
          </cell>
        </row>
        <row r="469">
          <cell r="A469">
            <v>320252</v>
          </cell>
          <cell r="F469">
            <v>7</v>
          </cell>
        </row>
        <row r="470">
          <cell r="A470">
            <v>320252</v>
          </cell>
          <cell r="F470">
            <v>6</v>
          </cell>
        </row>
        <row r="471">
          <cell r="A471">
            <v>320252</v>
          </cell>
          <cell r="F471">
            <v>6</v>
          </cell>
        </row>
        <row r="472">
          <cell r="A472">
            <v>320252</v>
          </cell>
          <cell r="F472">
            <v>12</v>
          </cell>
        </row>
        <row r="473">
          <cell r="A473">
            <v>320252</v>
          </cell>
          <cell r="F473">
            <v>21</v>
          </cell>
        </row>
        <row r="474">
          <cell r="A474">
            <v>320252</v>
          </cell>
          <cell r="F474">
            <v>145</v>
          </cell>
        </row>
        <row r="475">
          <cell r="A475">
            <v>320355</v>
          </cell>
          <cell r="F475">
            <v>120</v>
          </cell>
        </row>
        <row r="476">
          <cell r="A476">
            <v>320355</v>
          </cell>
          <cell r="F476">
            <v>20</v>
          </cell>
        </row>
        <row r="477">
          <cell r="A477">
            <v>320426</v>
          </cell>
          <cell r="F477">
            <v>68</v>
          </cell>
        </row>
        <row r="478">
          <cell r="A478">
            <v>320426</v>
          </cell>
          <cell r="F478">
            <v>58</v>
          </cell>
        </row>
        <row r="479">
          <cell r="A479">
            <v>320426</v>
          </cell>
          <cell r="F479">
            <v>45</v>
          </cell>
        </row>
        <row r="480">
          <cell r="A480">
            <v>320426</v>
          </cell>
          <cell r="F480">
            <v>70</v>
          </cell>
        </row>
        <row r="481">
          <cell r="A481">
            <v>320426</v>
          </cell>
          <cell r="F481">
            <v>10</v>
          </cell>
        </row>
        <row r="482">
          <cell r="A482">
            <v>320426</v>
          </cell>
          <cell r="F482">
            <v>4</v>
          </cell>
        </row>
        <row r="483">
          <cell r="A483">
            <v>320426</v>
          </cell>
          <cell r="F483">
            <v>5</v>
          </cell>
        </row>
        <row r="484">
          <cell r="A484">
            <v>320426</v>
          </cell>
          <cell r="F484">
            <v>3</v>
          </cell>
        </row>
        <row r="485">
          <cell r="A485">
            <v>320426</v>
          </cell>
          <cell r="F485">
            <v>12</v>
          </cell>
        </row>
        <row r="486">
          <cell r="A486">
            <v>320426</v>
          </cell>
          <cell r="F486">
            <v>40</v>
          </cell>
        </row>
        <row r="487">
          <cell r="A487">
            <v>320426</v>
          </cell>
          <cell r="F487">
            <v>12</v>
          </cell>
        </row>
        <row r="488">
          <cell r="A488">
            <v>320426</v>
          </cell>
          <cell r="F488">
            <v>1</v>
          </cell>
        </row>
        <row r="489">
          <cell r="A489">
            <v>320426</v>
          </cell>
          <cell r="F489">
            <v>4</v>
          </cell>
        </row>
        <row r="490">
          <cell r="A490">
            <v>320426</v>
          </cell>
          <cell r="F490">
            <v>20</v>
          </cell>
        </row>
        <row r="491">
          <cell r="A491">
            <v>320426</v>
          </cell>
          <cell r="F491">
            <v>20</v>
          </cell>
        </row>
        <row r="492">
          <cell r="A492">
            <v>320426</v>
          </cell>
          <cell r="F492">
            <v>20</v>
          </cell>
        </row>
        <row r="493">
          <cell r="A493">
            <v>320426</v>
          </cell>
          <cell r="F493">
            <v>32</v>
          </cell>
        </row>
        <row r="494">
          <cell r="A494">
            <v>320426</v>
          </cell>
          <cell r="F494">
            <v>17</v>
          </cell>
        </row>
        <row r="495">
          <cell r="A495">
            <v>320426</v>
          </cell>
          <cell r="F495">
            <v>33</v>
          </cell>
        </row>
        <row r="496">
          <cell r="A496">
            <v>320426</v>
          </cell>
          <cell r="F496">
            <v>38</v>
          </cell>
        </row>
        <row r="497">
          <cell r="A497">
            <v>320426</v>
          </cell>
          <cell r="F497">
            <v>1</v>
          </cell>
        </row>
        <row r="498">
          <cell r="A498">
            <v>320426</v>
          </cell>
          <cell r="F498">
            <v>2</v>
          </cell>
        </row>
        <row r="499">
          <cell r="A499">
            <v>320426</v>
          </cell>
          <cell r="F499">
            <v>8</v>
          </cell>
        </row>
        <row r="500">
          <cell r="A500">
            <v>320426</v>
          </cell>
          <cell r="F500">
            <v>6</v>
          </cell>
        </row>
        <row r="501">
          <cell r="A501">
            <v>320426</v>
          </cell>
          <cell r="F501">
            <v>35</v>
          </cell>
        </row>
        <row r="502">
          <cell r="A502">
            <v>320426</v>
          </cell>
          <cell r="F502">
            <v>3</v>
          </cell>
        </row>
        <row r="503">
          <cell r="A503">
            <v>320426</v>
          </cell>
          <cell r="F503">
            <v>73</v>
          </cell>
        </row>
        <row r="504">
          <cell r="A504">
            <v>320426</v>
          </cell>
          <cell r="F504">
            <v>11</v>
          </cell>
        </row>
        <row r="505">
          <cell r="A505">
            <v>320426</v>
          </cell>
          <cell r="F505">
            <v>56</v>
          </cell>
        </row>
        <row r="506">
          <cell r="A506">
            <v>320426</v>
          </cell>
          <cell r="F506">
            <v>1</v>
          </cell>
        </row>
        <row r="507">
          <cell r="A507">
            <v>320426</v>
          </cell>
          <cell r="F507">
            <v>1</v>
          </cell>
        </row>
        <row r="508">
          <cell r="A508">
            <v>320426</v>
          </cell>
          <cell r="F508">
            <v>4</v>
          </cell>
        </row>
        <row r="509">
          <cell r="A509">
            <v>320601</v>
          </cell>
          <cell r="F509">
            <v>9</v>
          </cell>
        </row>
        <row r="510">
          <cell r="A510">
            <v>320601</v>
          </cell>
          <cell r="F510">
            <v>6</v>
          </cell>
        </row>
        <row r="511">
          <cell r="A511">
            <v>320601</v>
          </cell>
          <cell r="F511">
            <v>9</v>
          </cell>
        </row>
        <row r="512">
          <cell r="A512">
            <v>320601</v>
          </cell>
          <cell r="F512">
            <v>4</v>
          </cell>
        </row>
        <row r="513">
          <cell r="A513">
            <v>320601</v>
          </cell>
          <cell r="F513">
            <v>4</v>
          </cell>
        </row>
        <row r="514">
          <cell r="A514">
            <v>320601</v>
          </cell>
          <cell r="F514">
            <v>40</v>
          </cell>
        </row>
        <row r="515">
          <cell r="A515">
            <v>320602</v>
          </cell>
          <cell r="F515">
            <v>2</v>
          </cell>
        </row>
        <row r="516">
          <cell r="A516">
            <v>320602</v>
          </cell>
          <cell r="F516">
            <v>2</v>
          </cell>
        </row>
        <row r="517">
          <cell r="A517">
            <v>320602</v>
          </cell>
          <cell r="F517">
            <v>3</v>
          </cell>
        </row>
        <row r="518">
          <cell r="A518">
            <v>320602</v>
          </cell>
          <cell r="F518">
            <v>17</v>
          </cell>
        </row>
        <row r="519">
          <cell r="A519">
            <v>320602</v>
          </cell>
          <cell r="F519">
            <v>6</v>
          </cell>
        </row>
        <row r="520">
          <cell r="A520">
            <v>320602</v>
          </cell>
          <cell r="F520">
            <v>3</v>
          </cell>
        </row>
        <row r="521">
          <cell r="A521">
            <v>320602</v>
          </cell>
          <cell r="F521">
            <v>1</v>
          </cell>
        </row>
        <row r="522">
          <cell r="A522">
            <v>320602</v>
          </cell>
          <cell r="F522">
            <v>1</v>
          </cell>
        </row>
        <row r="523">
          <cell r="A523">
            <v>320602</v>
          </cell>
          <cell r="F523">
            <v>3</v>
          </cell>
        </row>
        <row r="524">
          <cell r="A524">
            <v>320602</v>
          </cell>
          <cell r="F524">
            <v>4</v>
          </cell>
        </row>
        <row r="525">
          <cell r="A525">
            <v>320602</v>
          </cell>
          <cell r="F525">
            <v>1</v>
          </cell>
        </row>
        <row r="526">
          <cell r="A526">
            <v>320602</v>
          </cell>
          <cell r="F526">
            <v>1</v>
          </cell>
        </row>
        <row r="527">
          <cell r="A527">
            <v>320602</v>
          </cell>
          <cell r="F527">
            <v>1</v>
          </cell>
        </row>
        <row r="528">
          <cell r="A528">
            <v>320602</v>
          </cell>
          <cell r="F528">
            <v>1</v>
          </cell>
        </row>
        <row r="529">
          <cell r="A529">
            <v>320602</v>
          </cell>
          <cell r="F529">
            <v>3</v>
          </cell>
        </row>
        <row r="530">
          <cell r="A530">
            <v>320602</v>
          </cell>
          <cell r="F530">
            <v>6</v>
          </cell>
        </row>
        <row r="531">
          <cell r="A531">
            <v>320602</v>
          </cell>
          <cell r="F531">
            <v>1</v>
          </cell>
        </row>
        <row r="532">
          <cell r="A532">
            <v>320602</v>
          </cell>
          <cell r="F532">
            <v>3</v>
          </cell>
        </row>
        <row r="533">
          <cell r="A533">
            <v>320602</v>
          </cell>
          <cell r="F533">
            <v>6</v>
          </cell>
        </row>
        <row r="534">
          <cell r="A534">
            <v>320602</v>
          </cell>
          <cell r="F534">
            <v>1</v>
          </cell>
        </row>
        <row r="535">
          <cell r="A535">
            <v>320602</v>
          </cell>
          <cell r="F535">
            <v>1</v>
          </cell>
        </row>
        <row r="536">
          <cell r="A536">
            <v>321380</v>
          </cell>
          <cell r="F536">
            <v>116</v>
          </cell>
        </row>
        <row r="537">
          <cell r="A537">
            <v>321408</v>
          </cell>
          <cell r="F537">
            <v>1</v>
          </cell>
        </row>
        <row r="538">
          <cell r="A538">
            <v>321413</v>
          </cell>
          <cell r="F538">
            <v>30</v>
          </cell>
        </row>
        <row r="539">
          <cell r="A539">
            <v>321413</v>
          </cell>
          <cell r="F539">
            <v>36</v>
          </cell>
        </row>
        <row r="540">
          <cell r="A540">
            <v>321413</v>
          </cell>
          <cell r="F540">
            <v>77</v>
          </cell>
        </row>
        <row r="541">
          <cell r="A541">
            <v>321413</v>
          </cell>
          <cell r="F541">
            <v>100</v>
          </cell>
        </row>
        <row r="542">
          <cell r="A542">
            <v>321413</v>
          </cell>
          <cell r="F542">
            <v>159</v>
          </cell>
        </row>
        <row r="543">
          <cell r="A543">
            <v>321415</v>
          </cell>
          <cell r="F543">
            <v>1</v>
          </cell>
        </row>
        <row r="544">
          <cell r="A544">
            <v>321427</v>
          </cell>
          <cell r="F544">
            <v>4</v>
          </cell>
        </row>
        <row r="545">
          <cell r="A545">
            <v>321429</v>
          </cell>
          <cell r="F545">
            <v>5</v>
          </cell>
        </row>
        <row r="546">
          <cell r="A546">
            <v>321446</v>
          </cell>
          <cell r="F546">
            <v>2</v>
          </cell>
        </row>
        <row r="547">
          <cell r="A547">
            <v>321533</v>
          </cell>
          <cell r="F547">
            <v>1</v>
          </cell>
        </row>
        <row r="548">
          <cell r="A548">
            <v>321533</v>
          </cell>
          <cell r="F548">
            <v>3</v>
          </cell>
        </row>
        <row r="549">
          <cell r="A549">
            <v>321533</v>
          </cell>
          <cell r="F549">
            <v>24</v>
          </cell>
        </row>
        <row r="550">
          <cell r="A550">
            <v>321533</v>
          </cell>
          <cell r="F550">
            <v>87</v>
          </cell>
        </row>
        <row r="551">
          <cell r="A551">
            <v>321533</v>
          </cell>
          <cell r="F551">
            <v>196</v>
          </cell>
        </row>
        <row r="552">
          <cell r="A552">
            <v>321533</v>
          </cell>
          <cell r="F552">
            <v>83</v>
          </cell>
        </row>
        <row r="553">
          <cell r="A553">
            <v>321533</v>
          </cell>
          <cell r="F553">
            <v>245</v>
          </cell>
        </row>
        <row r="554">
          <cell r="A554">
            <v>321533</v>
          </cell>
          <cell r="F554">
            <v>2</v>
          </cell>
        </row>
        <row r="555">
          <cell r="A555">
            <v>321533</v>
          </cell>
          <cell r="F555">
            <v>200</v>
          </cell>
        </row>
        <row r="556">
          <cell r="A556">
            <v>321533</v>
          </cell>
          <cell r="F556">
            <v>100</v>
          </cell>
        </row>
        <row r="557">
          <cell r="A557">
            <v>321533</v>
          </cell>
          <cell r="F557">
            <v>70</v>
          </cell>
        </row>
        <row r="558">
          <cell r="A558">
            <v>321533</v>
          </cell>
          <cell r="F558">
            <v>36</v>
          </cell>
        </row>
        <row r="559">
          <cell r="A559">
            <v>321533</v>
          </cell>
          <cell r="F559">
            <v>25</v>
          </cell>
        </row>
        <row r="560">
          <cell r="A560">
            <v>321533</v>
          </cell>
          <cell r="F560">
            <v>45</v>
          </cell>
        </row>
        <row r="561">
          <cell r="A561">
            <v>321533</v>
          </cell>
          <cell r="F561">
            <v>35</v>
          </cell>
        </row>
        <row r="562">
          <cell r="A562">
            <v>321533</v>
          </cell>
          <cell r="F562">
            <v>420</v>
          </cell>
        </row>
        <row r="563">
          <cell r="A563">
            <v>321533</v>
          </cell>
          <cell r="F563">
            <v>124</v>
          </cell>
        </row>
        <row r="564">
          <cell r="A564">
            <v>321533</v>
          </cell>
          <cell r="F564">
            <v>1</v>
          </cell>
        </row>
        <row r="565">
          <cell r="A565">
            <v>321533</v>
          </cell>
          <cell r="F565">
            <v>33</v>
          </cell>
        </row>
        <row r="566">
          <cell r="A566">
            <v>321533</v>
          </cell>
          <cell r="F566">
            <v>11</v>
          </cell>
        </row>
        <row r="567">
          <cell r="A567">
            <v>321533</v>
          </cell>
          <cell r="F567">
            <v>405</v>
          </cell>
        </row>
        <row r="568">
          <cell r="A568">
            <v>321533</v>
          </cell>
          <cell r="F568">
            <v>98</v>
          </cell>
        </row>
        <row r="569">
          <cell r="A569">
            <v>321533</v>
          </cell>
          <cell r="F569">
            <v>138</v>
          </cell>
        </row>
        <row r="570">
          <cell r="A570">
            <v>321533</v>
          </cell>
          <cell r="F570">
            <v>98</v>
          </cell>
        </row>
        <row r="571">
          <cell r="A571">
            <v>321533</v>
          </cell>
          <cell r="F571">
            <v>208</v>
          </cell>
        </row>
        <row r="572">
          <cell r="A572">
            <v>321533</v>
          </cell>
          <cell r="F572">
            <v>34</v>
          </cell>
        </row>
        <row r="573">
          <cell r="A573">
            <v>321533</v>
          </cell>
          <cell r="F573">
            <v>60</v>
          </cell>
        </row>
        <row r="574">
          <cell r="A574">
            <v>321533</v>
          </cell>
          <cell r="F574">
            <v>198</v>
          </cell>
        </row>
        <row r="575">
          <cell r="A575">
            <v>321533</v>
          </cell>
          <cell r="F575">
            <v>1</v>
          </cell>
        </row>
        <row r="576">
          <cell r="A576">
            <v>321829</v>
          </cell>
          <cell r="F576">
            <v>23</v>
          </cell>
        </row>
        <row r="577">
          <cell r="A577">
            <v>321834</v>
          </cell>
          <cell r="F577">
            <v>23</v>
          </cell>
        </row>
        <row r="578">
          <cell r="A578">
            <v>321836</v>
          </cell>
          <cell r="F578">
            <v>15</v>
          </cell>
        </row>
        <row r="579">
          <cell r="A579">
            <v>321919</v>
          </cell>
          <cell r="F579">
            <v>14</v>
          </cell>
        </row>
        <row r="580">
          <cell r="A580">
            <v>321919</v>
          </cell>
          <cell r="F580">
            <v>14</v>
          </cell>
        </row>
        <row r="581">
          <cell r="A581">
            <v>321919</v>
          </cell>
          <cell r="F581">
            <v>14</v>
          </cell>
        </row>
        <row r="582">
          <cell r="A582">
            <v>321919</v>
          </cell>
          <cell r="F582">
            <v>13</v>
          </cell>
        </row>
        <row r="583">
          <cell r="A583">
            <v>321919</v>
          </cell>
          <cell r="F583">
            <v>2</v>
          </cell>
        </row>
        <row r="584">
          <cell r="A584">
            <v>321919</v>
          </cell>
          <cell r="F584">
            <v>77</v>
          </cell>
        </row>
        <row r="585">
          <cell r="A585">
            <v>321919</v>
          </cell>
          <cell r="F585">
            <v>54</v>
          </cell>
        </row>
        <row r="586">
          <cell r="A586">
            <v>321919</v>
          </cell>
          <cell r="F586">
            <v>87</v>
          </cell>
        </row>
        <row r="587">
          <cell r="A587">
            <v>321919</v>
          </cell>
          <cell r="F587">
            <v>128</v>
          </cell>
        </row>
        <row r="588">
          <cell r="A588">
            <v>321919</v>
          </cell>
          <cell r="F588">
            <v>12</v>
          </cell>
        </row>
        <row r="589">
          <cell r="A589">
            <v>321919</v>
          </cell>
          <cell r="F589">
            <v>440</v>
          </cell>
        </row>
        <row r="590">
          <cell r="A590">
            <v>321933</v>
          </cell>
          <cell r="F590">
            <v>1</v>
          </cell>
        </row>
        <row r="591">
          <cell r="A591">
            <v>321933</v>
          </cell>
          <cell r="F591">
            <v>76</v>
          </cell>
        </row>
        <row r="592">
          <cell r="A592">
            <v>321933</v>
          </cell>
          <cell r="F592">
            <v>10</v>
          </cell>
        </row>
        <row r="593">
          <cell r="A593">
            <v>321933</v>
          </cell>
          <cell r="F593">
            <v>10</v>
          </cell>
        </row>
        <row r="594">
          <cell r="A594">
            <v>321933</v>
          </cell>
          <cell r="F594">
            <v>10</v>
          </cell>
        </row>
        <row r="595">
          <cell r="A595">
            <v>321933</v>
          </cell>
          <cell r="F595">
            <v>60</v>
          </cell>
        </row>
        <row r="596">
          <cell r="A596">
            <v>322149</v>
          </cell>
          <cell r="F596">
            <v>2</v>
          </cell>
        </row>
        <row r="597">
          <cell r="A597">
            <v>322223</v>
          </cell>
          <cell r="F597">
            <v>107</v>
          </cell>
        </row>
        <row r="598">
          <cell r="A598">
            <v>322223</v>
          </cell>
          <cell r="F598">
            <v>222</v>
          </cell>
        </row>
        <row r="599">
          <cell r="A599">
            <v>322223</v>
          </cell>
          <cell r="F599">
            <v>52</v>
          </cell>
        </row>
        <row r="600">
          <cell r="A600">
            <v>322223</v>
          </cell>
          <cell r="F600">
            <v>200</v>
          </cell>
        </row>
        <row r="601">
          <cell r="A601">
            <v>322223</v>
          </cell>
          <cell r="F601">
            <v>57</v>
          </cell>
        </row>
        <row r="602">
          <cell r="A602">
            <v>322223</v>
          </cell>
          <cell r="F602">
            <v>30</v>
          </cell>
        </row>
        <row r="603">
          <cell r="A603">
            <v>322223</v>
          </cell>
          <cell r="F603">
            <v>15</v>
          </cell>
        </row>
        <row r="604">
          <cell r="A604">
            <v>322223</v>
          </cell>
          <cell r="F604">
            <v>115</v>
          </cell>
        </row>
        <row r="605">
          <cell r="A605">
            <v>322223</v>
          </cell>
          <cell r="F605">
            <v>1</v>
          </cell>
        </row>
        <row r="606">
          <cell r="A606">
            <v>322223</v>
          </cell>
          <cell r="F606">
            <v>300</v>
          </cell>
        </row>
        <row r="607">
          <cell r="A607">
            <v>322223</v>
          </cell>
          <cell r="F607">
            <v>482</v>
          </cell>
        </row>
        <row r="608">
          <cell r="A608">
            <v>322223</v>
          </cell>
          <cell r="F608">
            <v>101</v>
          </cell>
        </row>
        <row r="609">
          <cell r="A609">
            <v>322223</v>
          </cell>
          <cell r="F609">
            <v>160</v>
          </cell>
        </row>
        <row r="610">
          <cell r="A610">
            <v>322223</v>
          </cell>
          <cell r="F610">
            <v>229</v>
          </cell>
        </row>
        <row r="611">
          <cell r="A611">
            <v>322226</v>
          </cell>
          <cell r="F611">
            <v>110</v>
          </cell>
        </row>
        <row r="612">
          <cell r="A612">
            <v>322226</v>
          </cell>
          <cell r="F612">
            <v>5</v>
          </cell>
        </row>
        <row r="613">
          <cell r="A613">
            <v>322244</v>
          </cell>
          <cell r="F613">
            <v>4000</v>
          </cell>
        </row>
        <row r="614">
          <cell r="A614">
            <v>322244</v>
          </cell>
          <cell r="F614">
            <v>5550</v>
          </cell>
        </row>
        <row r="615">
          <cell r="A615">
            <v>322244</v>
          </cell>
          <cell r="F615">
            <v>3230</v>
          </cell>
        </row>
        <row r="616">
          <cell r="A616">
            <v>322244</v>
          </cell>
          <cell r="F616">
            <v>89</v>
          </cell>
        </row>
        <row r="617">
          <cell r="A617">
            <v>322244</v>
          </cell>
          <cell r="F617">
            <v>1741</v>
          </cell>
        </row>
        <row r="618">
          <cell r="A618">
            <v>322245</v>
          </cell>
          <cell r="F618">
            <v>36.6</v>
          </cell>
        </row>
        <row r="619">
          <cell r="A619">
            <v>322247</v>
          </cell>
          <cell r="F619">
            <v>251</v>
          </cell>
        </row>
        <row r="620">
          <cell r="A620">
            <v>322247</v>
          </cell>
          <cell r="F620">
            <v>771</v>
          </cell>
        </row>
        <row r="621">
          <cell r="A621">
            <v>322247</v>
          </cell>
          <cell r="F621">
            <v>9319</v>
          </cell>
        </row>
        <row r="622">
          <cell r="A622">
            <v>322251</v>
          </cell>
          <cell r="F622">
            <v>12</v>
          </cell>
        </row>
        <row r="623">
          <cell r="A623">
            <v>322252</v>
          </cell>
          <cell r="F623">
            <v>3807</v>
          </cell>
        </row>
        <row r="624">
          <cell r="A624">
            <v>322252</v>
          </cell>
          <cell r="F624">
            <v>3947</v>
          </cell>
        </row>
        <row r="625">
          <cell r="A625">
            <v>322252</v>
          </cell>
          <cell r="F625">
            <v>1551</v>
          </cell>
        </row>
        <row r="626">
          <cell r="A626">
            <v>322252</v>
          </cell>
          <cell r="F626">
            <v>27</v>
          </cell>
        </row>
        <row r="627">
          <cell r="A627">
            <v>322252</v>
          </cell>
          <cell r="F627">
            <v>3112</v>
          </cell>
        </row>
        <row r="628">
          <cell r="A628">
            <v>322252</v>
          </cell>
          <cell r="F628">
            <v>2652</v>
          </cell>
        </row>
        <row r="629">
          <cell r="A629">
            <v>322252</v>
          </cell>
          <cell r="F629">
            <v>7962</v>
          </cell>
        </row>
        <row r="630">
          <cell r="A630">
            <v>322252</v>
          </cell>
          <cell r="F630">
            <v>4040</v>
          </cell>
        </row>
        <row r="631">
          <cell r="A631">
            <v>322252</v>
          </cell>
          <cell r="F631">
            <v>5624</v>
          </cell>
        </row>
        <row r="632">
          <cell r="A632">
            <v>322252</v>
          </cell>
          <cell r="F632">
            <v>1642</v>
          </cell>
        </row>
        <row r="633">
          <cell r="A633">
            <v>322261</v>
          </cell>
          <cell r="F633">
            <v>12000</v>
          </cell>
        </row>
        <row r="634">
          <cell r="A634">
            <v>322261</v>
          </cell>
          <cell r="F634">
            <v>12000</v>
          </cell>
        </row>
        <row r="635">
          <cell r="A635">
            <v>322261</v>
          </cell>
          <cell r="F635">
            <v>100</v>
          </cell>
        </row>
        <row r="636">
          <cell r="A636">
            <v>323164</v>
          </cell>
          <cell r="F636">
            <v>2720</v>
          </cell>
        </row>
        <row r="637">
          <cell r="A637">
            <v>323164</v>
          </cell>
          <cell r="F637">
            <v>6000</v>
          </cell>
        </row>
        <row r="638">
          <cell r="A638">
            <v>323164</v>
          </cell>
          <cell r="F638">
            <v>2800</v>
          </cell>
        </row>
        <row r="639">
          <cell r="A639">
            <v>323164</v>
          </cell>
          <cell r="F639">
            <v>100</v>
          </cell>
        </row>
        <row r="640">
          <cell r="A640">
            <v>323289</v>
          </cell>
          <cell r="F640">
            <v>12</v>
          </cell>
        </row>
        <row r="641">
          <cell r="A641">
            <v>323310</v>
          </cell>
          <cell r="F641">
            <v>9</v>
          </cell>
        </row>
        <row r="642">
          <cell r="A642">
            <v>323314</v>
          </cell>
          <cell r="F642">
            <v>4</v>
          </cell>
        </row>
        <row r="643">
          <cell r="A643">
            <v>323315</v>
          </cell>
          <cell r="F643">
            <v>10</v>
          </cell>
        </row>
        <row r="644">
          <cell r="A644">
            <v>323345</v>
          </cell>
          <cell r="F644">
            <v>1760</v>
          </cell>
        </row>
        <row r="645">
          <cell r="A645">
            <v>324604</v>
          </cell>
          <cell r="F645">
            <v>6</v>
          </cell>
        </row>
        <row r="646">
          <cell r="A646">
            <v>324604</v>
          </cell>
          <cell r="F646">
            <v>20</v>
          </cell>
        </row>
        <row r="647">
          <cell r="A647">
            <v>324604</v>
          </cell>
          <cell r="F647">
            <v>16</v>
          </cell>
        </row>
        <row r="648">
          <cell r="A648">
            <v>324604</v>
          </cell>
          <cell r="F648">
            <v>20</v>
          </cell>
        </row>
        <row r="649">
          <cell r="A649">
            <v>324604</v>
          </cell>
          <cell r="F649">
            <v>20</v>
          </cell>
        </row>
        <row r="650">
          <cell r="A650">
            <v>324604</v>
          </cell>
          <cell r="F650">
            <v>20</v>
          </cell>
        </row>
        <row r="651">
          <cell r="A651">
            <v>324604</v>
          </cell>
          <cell r="F651">
            <v>15</v>
          </cell>
        </row>
        <row r="652">
          <cell r="A652">
            <v>324604</v>
          </cell>
          <cell r="F652">
            <v>18</v>
          </cell>
        </row>
        <row r="653">
          <cell r="A653">
            <v>324604</v>
          </cell>
          <cell r="F653">
            <v>9</v>
          </cell>
        </row>
        <row r="654">
          <cell r="A654">
            <v>324604</v>
          </cell>
          <cell r="F654">
            <v>10</v>
          </cell>
        </row>
        <row r="655">
          <cell r="A655">
            <v>324604</v>
          </cell>
          <cell r="F655">
            <v>20</v>
          </cell>
        </row>
        <row r="656">
          <cell r="A656">
            <v>324604</v>
          </cell>
          <cell r="F656">
            <v>21</v>
          </cell>
        </row>
        <row r="657">
          <cell r="A657">
            <v>324604</v>
          </cell>
          <cell r="F657">
            <v>855</v>
          </cell>
        </row>
        <row r="658">
          <cell r="A658">
            <v>324605</v>
          </cell>
          <cell r="F658">
            <v>3</v>
          </cell>
        </row>
        <row r="659">
          <cell r="A659">
            <v>324605</v>
          </cell>
          <cell r="F659">
            <v>7</v>
          </cell>
        </row>
        <row r="660">
          <cell r="A660">
            <v>324605</v>
          </cell>
          <cell r="F660">
            <v>1</v>
          </cell>
        </row>
        <row r="661">
          <cell r="A661">
            <v>324607</v>
          </cell>
          <cell r="F661">
            <v>5</v>
          </cell>
        </row>
        <row r="662">
          <cell r="A662">
            <v>324608</v>
          </cell>
          <cell r="F662">
            <v>2</v>
          </cell>
        </row>
        <row r="663">
          <cell r="A663">
            <v>324610</v>
          </cell>
          <cell r="F663">
            <v>1</v>
          </cell>
        </row>
        <row r="664">
          <cell r="A664">
            <v>324610</v>
          </cell>
          <cell r="F664">
            <v>24</v>
          </cell>
        </row>
        <row r="665">
          <cell r="A665">
            <v>324610</v>
          </cell>
          <cell r="F665">
            <v>255</v>
          </cell>
        </row>
        <row r="666">
          <cell r="A666">
            <v>324624</v>
          </cell>
          <cell r="F666">
            <v>32</v>
          </cell>
        </row>
        <row r="667">
          <cell r="A667">
            <v>324624</v>
          </cell>
          <cell r="F667">
            <v>32</v>
          </cell>
        </row>
        <row r="668">
          <cell r="A668">
            <v>324624</v>
          </cell>
          <cell r="F668">
            <v>30</v>
          </cell>
        </row>
        <row r="669">
          <cell r="A669">
            <v>324624</v>
          </cell>
          <cell r="F669">
            <v>34</v>
          </cell>
        </row>
        <row r="670">
          <cell r="A670">
            <v>324624</v>
          </cell>
          <cell r="F670">
            <v>3</v>
          </cell>
        </row>
        <row r="671">
          <cell r="A671">
            <v>324624</v>
          </cell>
          <cell r="F671">
            <v>14</v>
          </cell>
        </row>
        <row r="672">
          <cell r="A672">
            <v>324624</v>
          </cell>
          <cell r="F672">
            <v>14</v>
          </cell>
        </row>
        <row r="673">
          <cell r="A673">
            <v>324624</v>
          </cell>
          <cell r="F673">
            <v>18</v>
          </cell>
        </row>
        <row r="674">
          <cell r="A674">
            <v>324624</v>
          </cell>
          <cell r="F674">
            <v>18</v>
          </cell>
        </row>
        <row r="675">
          <cell r="A675">
            <v>324624</v>
          </cell>
          <cell r="F675">
            <v>18</v>
          </cell>
        </row>
        <row r="676">
          <cell r="A676">
            <v>324624</v>
          </cell>
          <cell r="F676">
            <v>57</v>
          </cell>
        </row>
        <row r="677">
          <cell r="A677">
            <v>324624</v>
          </cell>
          <cell r="F677">
            <v>18</v>
          </cell>
        </row>
        <row r="678">
          <cell r="A678">
            <v>324624</v>
          </cell>
          <cell r="F678">
            <v>20</v>
          </cell>
        </row>
        <row r="679">
          <cell r="A679">
            <v>324624</v>
          </cell>
          <cell r="F679">
            <v>103</v>
          </cell>
        </row>
        <row r="680">
          <cell r="A680">
            <v>324624</v>
          </cell>
          <cell r="F680">
            <v>18</v>
          </cell>
        </row>
        <row r="681">
          <cell r="A681">
            <v>324624</v>
          </cell>
          <cell r="F681">
            <v>58</v>
          </cell>
        </row>
        <row r="682">
          <cell r="A682">
            <v>324624</v>
          </cell>
          <cell r="F682">
            <v>80</v>
          </cell>
        </row>
        <row r="683">
          <cell r="A683">
            <v>324624</v>
          </cell>
          <cell r="F683">
            <v>2</v>
          </cell>
        </row>
        <row r="684">
          <cell r="A684">
            <v>324624</v>
          </cell>
          <cell r="F684">
            <v>3</v>
          </cell>
        </row>
        <row r="685">
          <cell r="A685">
            <v>324624</v>
          </cell>
          <cell r="F685">
            <v>61</v>
          </cell>
        </row>
        <row r="686">
          <cell r="A686">
            <v>324624</v>
          </cell>
          <cell r="F686">
            <v>33</v>
          </cell>
        </row>
        <row r="687">
          <cell r="A687">
            <v>324624</v>
          </cell>
          <cell r="F687">
            <v>36</v>
          </cell>
        </row>
        <row r="688">
          <cell r="A688">
            <v>324624</v>
          </cell>
          <cell r="F688">
            <v>7</v>
          </cell>
        </row>
        <row r="689">
          <cell r="A689">
            <v>324624</v>
          </cell>
          <cell r="F689">
            <v>203</v>
          </cell>
        </row>
        <row r="690">
          <cell r="A690">
            <v>326049</v>
          </cell>
          <cell r="F690">
            <v>1</v>
          </cell>
        </row>
        <row r="691">
          <cell r="A691">
            <v>326051</v>
          </cell>
          <cell r="F691">
            <v>6</v>
          </cell>
        </row>
        <row r="692">
          <cell r="A692">
            <v>326051</v>
          </cell>
          <cell r="F692">
            <v>10</v>
          </cell>
        </row>
        <row r="693">
          <cell r="A693">
            <v>326051</v>
          </cell>
          <cell r="F693">
            <v>5</v>
          </cell>
        </row>
        <row r="694">
          <cell r="A694">
            <v>326051</v>
          </cell>
          <cell r="F694">
            <v>5</v>
          </cell>
        </row>
        <row r="695">
          <cell r="A695">
            <v>326051</v>
          </cell>
          <cell r="F695">
            <v>4</v>
          </cell>
        </row>
        <row r="696">
          <cell r="A696">
            <v>326051</v>
          </cell>
          <cell r="F696">
            <v>8</v>
          </cell>
        </row>
        <row r="697">
          <cell r="A697">
            <v>326053</v>
          </cell>
          <cell r="F697">
            <v>6</v>
          </cell>
        </row>
        <row r="698">
          <cell r="A698">
            <v>326115</v>
          </cell>
          <cell r="F698">
            <v>32549</v>
          </cell>
        </row>
        <row r="699">
          <cell r="A699">
            <v>326149</v>
          </cell>
          <cell r="F699">
            <v>220</v>
          </cell>
        </row>
        <row r="700">
          <cell r="A700">
            <v>326149</v>
          </cell>
          <cell r="F700">
            <v>210</v>
          </cell>
        </row>
        <row r="701">
          <cell r="A701">
            <v>326149</v>
          </cell>
          <cell r="F701">
            <v>125</v>
          </cell>
        </row>
        <row r="702">
          <cell r="A702">
            <v>326149</v>
          </cell>
          <cell r="F702">
            <v>58</v>
          </cell>
        </row>
        <row r="703">
          <cell r="A703">
            <v>326230</v>
          </cell>
          <cell r="F703">
            <v>10</v>
          </cell>
        </row>
        <row r="704">
          <cell r="A704">
            <v>326230</v>
          </cell>
          <cell r="F704">
            <v>6</v>
          </cell>
        </row>
        <row r="705">
          <cell r="A705">
            <v>326230</v>
          </cell>
          <cell r="F705">
            <v>13</v>
          </cell>
        </row>
        <row r="706">
          <cell r="A706">
            <v>326230</v>
          </cell>
          <cell r="F706">
            <v>7</v>
          </cell>
        </row>
        <row r="707">
          <cell r="A707">
            <v>326230</v>
          </cell>
          <cell r="F707">
            <v>36</v>
          </cell>
        </row>
        <row r="708">
          <cell r="A708">
            <v>326230</v>
          </cell>
          <cell r="F708">
            <v>6</v>
          </cell>
        </row>
        <row r="709">
          <cell r="A709">
            <v>326230</v>
          </cell>
          <cell r="F709">
            <v>3</v>
          </cell>
        </row>
        <row r="710">
          <cell r="A710">
            <v>326230</v>
          </cell>
          <cell r="F710">
            <v>2</v>
          </cell>
        </row>
        <row r="711">
          <cell r="A711">
            <v>326230</v>
          </cell>
          <cell r="F711">
            <v>3</v>
          </cell>
        </row>
        <row r="712">
          <cell r="A712">
            <v>326230</v>
          </cell>
          <cell r="F712">
            <v>18</v>
          </cell>
        </row>
        <row r="713">
          <cell r="A713">
            <v>326230</v>
          </cell>
          <cell r="F713">
            <v>8</v>
          </cell>
        </row>
        <row r="714">
          <cell r="A714">
            <v>326230</v>
          </cell>
          <cell r="F714">
            <v>3</v>
          </cell>
        </row>
        <row r="715">
          <cell r="A715">
            <v>326230</v>
          </cell>
          <cell r="F715">
            <v>1</v>
          </cell>
        </row>
        <row r="716">
          <cell r="A716">
            <v>326230</v>
          </cell>
          <cell r="F716">
            <v>1</v>
          </cell>
        </row>
        <row r="717">
          <cell r="A717">
            <v>326287</v>
          </cell>
          <cell r="F717">
            <v>1</v>
          </cell>
        </row>
        <row r="718">
          <cell r="A718">
            <v>327703</v>
          </cell>
          <cell r="F718">
            <v>17</v>
          </cell>
        </row>
        <row r="719">
          <cell r="A719">
            <v>327743</v>
          </cell>
          <cell r="F719">
            <v>1</v>
          </cell>
        </row>
        <row r="720">
          <cell r="A720">
            <v>327743</v>
          </cell>
          <cell r="F720">
            <v>7</v>
          </cell>
        </row>
        <row r="721">
          <cell r="A721">
            <v>327743</v>
          </cell>
          <cell r="F721">
            <v>4</v>
          </cell>
        </row>
        <row r="722">
          <cell r="A722">
            <v>327786</v>
          </cell>
          <cell r="F722">
            <v>3</v>
          </cell>
        </row>
        <row r="723">
          <cell r="A723">
            <v>327786</v>
          </cell>
          <cell r="F723">
            <v>1</v>
          </cell>
        </row>
        <row r="724">
          <cell r="A724">
            <v>327786</v>
          </cell>
          <cell r="F724">
            <v>1</v>
          </cell>
        </row>
        <row r="725">
          <cell r="A725">
            <v>327787</v>
          </cell>
          <cell r="F725">
            <v>3</v>
          </cell>
        </row>
        <row r="726">
          <cell r="A726">
            <v>327787</v>
          </cell>
          <cell r="F726">
            <v>1</v>
          </cell>
        </row>
        <row r="727">
          <cell r="A727">
            <v>327787</v>
          </cell>
          <cell r="F727">
            <v>4</v>
          </cell>
        </row>
        <row r="728">
          <cell r="A728">
            <v>327787</v>
          </cell>
          <cell r="F728">
            <v>1</v>
          </cell>
        </row>
        <row r="729">
          <cell r="A729">
            <v>327787</v>
          </cell>
          <cell r="F729">
            <v>5</v>
          </cell>
        </row>
        <row r="730">
          <cell r="A730">
            <v>327788</v>
          </cell>
          <cell r="F730">
            <v>4</v>
          </cell>
        </row>
        <row r="731">
          <cell r="A731">
            <v>327789</v>
          </cell>
          <cell r="F731">
            <v>3</v>
          </cell>
        </row>
        <row r="732">
          <cell r="A732">
            <v>327789</v>
          </cell>
          <cell r="F732">
            <v>1</v>
          </cell>
        </row>
        <row r="733">
          <cell r="A733">
            <v>327896</v>
          </cell>
          <cell r="F733">
            <v>1</v>
          </cell>
        </row>
        <row r="734">
          <cell r="A734">
            <v>327896</v>
          </cell>
          <cell r="F734">
            <v>6</v>
          </cell>
        </row>
        <row r="735">
          <cell r="A735">
            <v>327896</v>
          </cell>
          <cell r="F735">
            <v>1</v>
          </cell>
        </row>
        <row r="736">
          <cell r="A736">
            <v>327896</v>
          </cell>
          <cell r="F736">
            <v>14</v>
          </cell>
        </row>
        <row r="737">
          <cell r="A737">
            <v>327896</v>
          </cell>
          <cell r="F737">
            <v>7</v>
          </cell>
        </row>
        <row r="738">
          <cell r="A738">
            <v>327896</v>
          </cell>
          <cell r="F738">
            <v>1</v>
          </cell>
        </row>
        <row r="739">
          <cell r="A739">
            <v>328028</v>
          </cell>
          <cell r="F739">
            <v>5</v>
          </cell>
        </row>
        <row r="740">
          <cell r="A740">
            <v>328028</v>
          </cell>
          <cell r="F740">
            <v>220</v>
          </cell>
        </row>
        <row r="741">
          <cell r="A741">
            <v>328444</v>
          </cell>
          <cell r="F741">
            <v>2</v>
          </cell>
        </row>
        <row r="742">
          <cell r="A742">
            <v>328444</v>
          </cell>
          <cell r="F742">
            <v>3</v>
          </cell>
        </row>
        <row r="743">
          <cell r="A743">
            <v>328444</v>
          </cell>
          <cell r="F743">
            <v>16</v>
          </cell>
        </row>
        <row r="744">
          <cell r="A744">
            <v>328444</v>
          </cell>
          <cell r="F744">
            <v>9</v>
          </cell>
        </row>
        <row r="745">
          <cell r="A745">
            <v>328444</v>
          </cell>
          <cell r="F745">
            <v>17</v>
          </cell>
        </row>
        <row r="746">
          <cell r="A746">
            <v>328444</v>
          </cell>
          <cell r="F746">
            <v>6</v>
          </cell>
        </row>
        <row r="747">
          <cell r="A747">
            <v>328444</v>
          </cell>
          <cell r="F747">
            <v>1</v>
          </cell>
        </row>
        <row r="748">
          <cell r="A748">
            <v>328444</v>
          </cell>
          <cell r="F748">
            <v>4</v>
          </cell>
        </row>
        <row r="749">
          <cell r="A749">
            <v>328444</v>
          </cell>
          <cell r="F749">
            <v>1</v>
          </cell>
        </row>
        <row r="750">
          <cell r="A750">
            <v>328444</v>
          </cell>
          <cell r="F750">
            <v>15</v>
          </cell>
        </row>
        <row r="751">
          <cell r="A751">
            <v>328444</v>
          </cell>
          <cell r="F751">
            <v>5</v>
          </cell>
        </row>
        <row r="752">
          <cell r="A752">
            <v>328444</v>
          </cell>
          <cell r="F752">
            <v>3</v>
          </cell>
        </row>
        <row r="753">
          <cell r="A753">
            <v>328444</v>
          </cell>
          <cell r="F753">
            <v>29</v>
          </cell>
        </row>
        <row r="754">
          <cell r="A754">
            <v>328444</v>
          </cell>
          <cell r="F754">
            <v>1</v>
          </cell>
        </row>
        <row r="755">
          <cell r="A755">
            <v>328444</v>
          </cell>
          <cell r="F755">
            <v>1</v>
          </cell>
        </row>
        <row r="756">
          <cell r="A756">
            <v>328444</v>
          </cell>
          <cell r="F756">
            <v>1</v>
          </cell>
        </row>
        <row r="757">
          <cell r="A757">
            <v>328444</v>
          </cell>
          <cell r="F757">
            <v>15</v>
          </cell>
        </row>
        <row r="758">
          <cell r="A758">
            <v>328444</v>
          </cell>
          <cell r="F758">
            <v>19</v>
          </cell>
        </row>
        <row r="759">
          <cell r="A759">
            <v>328444</v>
          </cell>
          <cell r="F759">
            <v>116</v>
          </cell>
        </row>
        <row r="760">
          <cell r="A760">
            <v>328444</v>
          </cell>
          <cell r="F760">
            <v>4</v>
          </cell>
        </row>
        <row r="761">
          <cell r="A761">
            <v>330207</v>
          </cell>
          <cell r="F761">
            <v>4367</v>
          </cell>
        </row>
        <row r="762">
          <cell r="A762">
            <v>331635</v>
          </cell>
          <cell r="F762">
            <v>480</v>
          </cell>
        </row>
        <row r="763">
          <cell r="A763">
            <v>331661</v>
          </cell>
          <cell r="F763">
            <v>2</v>
          </cell>
        </row>
        <row r="764">
          <cell r="A764">
            <v>331661</v>
          </cell>
          <cell r="F764">
            <v>1</v>
          </cell>
        </row>
        <row r="765">
          <cell r="A765">
            <v>331661</v>
          </cell>
          <cell r="F765">
            <v>1</v>
          </cell>
        </row>
        <row r="766">
          <cell r="A766">
            <v>331683</v>
          </cell>
          <cell r="F766">
            <v>7</v>
          </cell>
        </row>
        <row r="767">
          <cell r="A767">
            <v>331705</v>
          </cell>
          <cell r="F767">
            <v>9254</v>
          </cell>
        </row>
        <row r="768">
          <cell r="A768">
            <v>331755</v>
          </cell>
          <cell r="F768">
            <v>1</v>
          </cell>
        </row>
        <row r="769">
          <cell r="A769">
            <v>331786</v>
          </cell>
          <cell r="F769">
            <v>8</v>
          </cell>
        </row>
        <row r="770">
          <cell r="A770">
            <v>331795</v>
          </cell>
          <cell r="F770">
            <v>10111</v>
          </cell>
        </row>
        <row r="771">
          <cell r="A771">
            <v>331825</v>
          </cell>
          <cell r="F771">
            <v>40</v>
          </cell>
        </row>
        <row r="772">
          <cell r="A772">
            <v>331869</v>
          </cell>
          <cell r="F772">
            <v>15</v>
          </cell>
        </row>
        <row r="773">
          <cell r="A773">
            <v>331869</v>
          </cell>
          <cell r="F773">
            <v>46</v>
          </cell>
        </row>
        <row r="774">
          <cell r="A774">
            <v>331869</v>
          </cell>
          <cell r="F774">
            <v>65</v>
          </cell>
        </row>
        <row r="775">
          <cell r="A775">
            <v>331869</v>
          </cell>
          <cell r="F775">
            <v>1</v>
          </cell>
        </row>
        <row r="776">
          <cell r="A776">
            <v>331869</v>
          </cell>
          <cell r="F776">
            <v>2</v>
          </cell>
        </row>
        <row r="777">
          <cell r="A777">
            <v>331870</v>
          </cell>
          <cell r="F777">
            <v>22</v>
          </cell>
        </row>
        <row r="778">
          <cell r="A778">
            <v>331870</v>
          </cell>
          <cell r="F778">
            <v>22</v>
          </cell>
        </row>
        <row r="779">
          <cell r="A779">
            <v>331870</v>
          </cell>
          <cell r="F779">
            <v>21</v>
          </cell>
        </row>
        <row r="780">
          <cell r="A780">
            <v>331870</v>
          </cell>
          <cell r="F780">
            <v>22</v>
          </cell>
        </row>
        <row r="781">
          <cell r="A781">
            <v>331870</v>
          </cell>
          <cell r="F781">
            <v>23</v>
          </cell>
        </row>
        <row r="782">
          <cell r="A782">
            <v>331870</v>
          </cell>
          <cell r="F782">
            <v>16</v>
          </cell>
        </row>
        <row r="783">
          <cell r="A783">
            <v>331870</v>
          </cell>
          <cell r="F783">
            <v>16</v>
          </cell>
        </row>
        <row r="784">
          <cell r="A784">
            <v>331870</v>
          </cell>
          <cell r="F784">
            <v>16</v>
          </cell>
        </row>
        <row r="785">
          <cell r="A785">
            <v>331870</v>
          </cell>
          <cell r="F785">
            <v>16</v>
          </cell>
        </row>
        <row r="786">
          <cell r="A786">
            <v>331870</v>
          </cell>
          <cell r="F786">
            <v>16</v>
          </cell>
        </row>
        <row r="787">
          <cell r="A787">
            <v>331870</v>
          </cell>
          <cell r="F787">
            <v>16</v>
          </cell>
        </row>
        <row r="788">
          <cell r="A788">
            <v>331870</v>
          </cell>
          <cell r="F788">
            <v>43</v>
          </cell>
        </row>
        <row r="789">
          <cell r="A789">
            <v>331870</v>
          </cell>
          <cell r="F789">
            <v>41</v>
          </cell>
        </row>
        <row r="790">
          <cell r="A790">
            <v>331870</v>
          </cell>
          <cell r="F790">
            <v>16</v>
          </cell>
        </row>
        <row r="791">
          <cell r="A791">
            <v>331870</v>
          </cell>
          <cell r="F791">
            <v>12</v>
          </cell>
        </row>
        <row r="792">
          <cell r="A792">
            <v>331870</v>
          </cell>
          <cell r="F792">
            <v>10</v>
          </cell>
        </row>
        <row r="793">
          <cell r="A793">
            <v>331870</v>
          </cell>
          <cell r="F793">
            <v>23</v>
          </cell>
        </row>
        <row r="794">
          <cell r="A794">
            <v>331870</v>
          </cell>
          <cell r="F794">
            <v>22</v>
          </cell>
        </row>
        <row r="795">
          <cell r="A795">
            <v>331870</v>
          </cell>
          <cell r="F795">
            <v>16</v>
          </cell>
        </row>
        <row r="796">
          <cell r="A796">
            <v>331875</v>
          </cell>
          <cell r="F796">
            <v>19</v>
          </cell>
        </row>
        <row r="797">
          <cell r="A797">
            <v>331875</v>
          </cell>
          <cell r="F797">
            <v>9</v>
          </cell>
        </row>
        <row r="798">
          <cell r="A798">
            <v>331875</v>
          </cell>
          <cell r="F798">
            <v>6</v>
          </cell>
        </row>
        <row r="799">
          <cell r="A799">
            <v>331875</v>
          </cell>
          <cell r="F799">
            <v>30</v>
          </cell>
        </row>
        <row r="800">
          <cell r="A800">
            <v>331876</v>
          </cell>
          <cell r="F800">
            <v>1</v>
          </cell>
        </row>
        <row r="801">
          <cell r="A801">
            <v>331876</v>
          </cell>
          <cell r="F801">
            <v>5</v>
          </cell>
        </row>
        <row r="802">
          <cell r="A802">
            <v>331876</v>
          </cell>
          <cell r="F802">
            <v>6</v>
          </cell>
        </row>
        <row r="803">
          <cell r="A803">
            <v>331876</v>
          </cell>
          <cell r="F803">
            <v>5</v>
          </cell>
        </row>
        <row r="804">
          <cell r="A804">
            <v>331876</v>
          </cell>
          <cell r="F804">
            <v>5</v>
          </cell>
        </row>
        <row r="805">
          <cell r="A805">
            <v>331876</v>
          </cell>
          <cell r="F805">
            <v>5</v>
          </cell>
        </row>
        <row r="806">
          <cell r="A806">
            <v>331876</v>
          </cell>
          <cell r="F806">
            <v>4</v>
          </cell>
        </row>
        <row r="807">
          <cell r="A807">
            <v>331876</v>
          </cell>
          <cell r="F807">
            <v>4</v>
          </cell>
        </row>
        <row r="808">
          <cell r="A808">
            <v>331876</v>
          </cell>
          <cell r="F808">
            <v>1</v>
          </cell>
        </row>
        <row r="809">
          <cell r="A809">
            <v>331876</v>
          </cell>
          <cell r="F809">
            <v>4</v>
          </cell>
        </row>
        <row r="810">
          <cell r="A810">
            <v>331876</v>
          </cell>
          <cell r="F810">
            <v>36</v>
          </cell>
        </row>
        <row r="811">
          <cell r="A811">
            <v>331876</v>
          </cell>
          <cell r="F811">
            <v>14</v>
          </cell>
        </row>
        <row r="812">
          <cell r="A812">
            <v>331876</v>
          </cell>
          <cell r="F812">
            <v>4</v>
          </cell>
        </row>
        <row r="813">
          <cell r="A813">
            <v>331876</v>
          </cell>
          <cell r="F813">
            <v>6</v>
          </cell>
        </row>
        <row r="814">
          <cell r="A814">
            <v>331876</v>
          </cell>
          <cell r="F814">
            <v>3</v>
          </cell>
        </row>
        <row r="815">
          <cell r="A815">
            <v>331876</v>
          </cell>
          <cell r="F815">
            <v>1</v>
          </cell>
        </row>
        <row r="816">
          <cell r="A816">
            <v>331876</v>
          </cell>
          <cell r="F816">
            <v>5</v>
          </cell>
        </row>
        <row r="817">
          <cell r="A817">
            <v>331876</v>
          </cell>
          <cell r="F817">
            <v>4</v>
          </cell>
        </row>
        <row r="818">
          <cell r="A818">
            <v>331925</v>
          </cell>
          <cell r="F818">
            <v>40</v>
          </cell>
        </row>
        <row r="819">
          <cell r="A819">
            <v>331925</v>
          </cell>
          <cell r="F819">
            <v>27</v>
          </cell>
        </row>
        <row r="820">
          <cell r="A820">
            <v>331925</v>
          </cell>
          <cell r="F820">
            <v>34</v>
          </cell>
        </row>
        <row r="821">
          <cell r="A821">
            <v>331935</v>
          </cell>
          <cell r="F821">
            <v>7</v>
          </cell>
        </row>
        <row r="822">
          <cell r="A822">
            <v>331935</v>
          </cell>
          <cell r="F822">
            <v>3</v>
          </cell>
        </row>
        <row r="823">
          <cell r="A823">
            <v>331941</v>
          </cell>
          <cell r="F823">
            <v>4</v>
          </cell>
        </row>
        <row r="824">
          <cell r="A824">
            <v>331942</v>
          </cell>
          <cell r="F824">
            <v>126</v>
          </cell>
        </row>
        <row r="825">
          <cell r="A825">
            <v>331943</v>
          </cell>
          <cell r="F825">
            <v>166</v>
          </cell>
        </row>
        <row r="826">
          <cell r="A826">
            <v>331943</v>
          </cell>
          <cell r="F826">
            <v>2</v>
          </cell>
        </row>
        <row r="827">
          <cell r="A827">
            <v>331961</v>
          </cell>
          <cell r="F827">
            <v>19</v>
          </cell>
        </row>
        <row r="828">
          <cell r="A828">
            <v>331967</v>
          </cell>
          <cell r="F828">
            <v>809</v>
          </cell>
        </row>
        <row r="829">
          <cell r="A829">
            <v>331967</v>
          </cell>
          <cell r="F829">
            <v>958</v>
          </cell>
        </row>
        <row r="830">
          <cell r="A830">
            <v>331967</v>
          </cell>
          <cell r="F830">
            <v>783</v>
          </cell>
        </row>
        <row r="831">
          <cell r="A831">
            <v>331967</v>
          </cell>
          <cell r="F831">
            <v>999</v>
          </cell>
        </row>
        <row r="832">
          <cell r="A832">
            <v>331967</v>
          </cell>
          <cell r="F832">
            <v>2</v>
          </cell>
        </row>
        <row r="833">
          <cell r="A833">
            <v>331967</v>
          </cell>
          <cell r="F833">
            <v>2</v>
          </cell>
        </row>
        <row r="834">
          <cell r="A834">
            <v>331967</v>
          </cell>
          <cell r="F834">
            <v>2</v>
          </cell>
        </row>
        <row r="835">
          <cell r="A835">
            <v>331967</v>
          </cell>
          <cell r="F835">
            <v>992</v>
          </cell>
        </row>
        <row r="836">
          <cell r="A836">
            <v>331967</v>
          </cell>
          <cell r="F836">
            <v>838</v>
          </cell>
        </row>
        <row r="837">
          <cell r="A837">
            <v>331967</v>
          </cell>
          <cell r="F837">
            <v>908</v>
          </cell>
        </row>
        <row r="838">
          <cell r="A838">
            <v>331995</v>
          </cell>
          <cell r="F838">
            <v>1</v>
          </cell>
        </row>
        <row r="839">
          <cell r="A839">
            <v>331999</v>
          </cell>
          <cell r="F839">
            <v>7</v>
          </cell>
        </row>
        <row r="840">
          <cell r="A840">
            <v>332004</v>
          </cell>
          <cell r="F840">
            <v>1</v>
          </cell>
        </row>
        <row r="841">
          <cell r="A841">
            <v>332006</v>
          </cell>
          <cell r="F841">
            <v>20</v>
          </cell>
        </row>
        <row r="842">
          <cell r="A842">
            <v>332006</v>
          </cell>
          <cell r="F842">
            <v>1</v>
          </cell>
        </row>
        <row r="843">
          <cell r="A843">
            <v>332010</v>
          </cell>
          <cell r="F843">
            <v>17</v>
          </cell>
        </row>
        <row r="844">
          <cell r="A844">
            <v>332012</v>
          </cell>
          <cell r="F844">
            <v>2</v>
          </cell>
        </row>
        <row r="845">
          <cell r="A845">
            <v>332013</v>
          </cell>
          <cell r="F845">
            <v>19</v>
          </cell>
        </row>
        <row r="846">
          <cell r="A846">
            <v>332013</v>
          </cell>
          <cell r="F846">
            <v>18</v>
          </cell>
        </row>
        <row r="847">
          <cell r="A847">
            <v>332013</v>
          </cell>
          <cell r="F847">
            <v>4</v>
          </cell>
        </row>
        <row r="848">
          <cell r="A848">
            <v>332013</v>
          </cell>
          <cell r="F848">
            <v>3</v>
          </cell>
        </row>
        <row r="849">
          <cell r="A849">
            <v>332014</v>
          </cell>
          <cell r="F849">
            <v>9</v>
          </cell>
        </row>
        <row r="850">
          <cell r="A850">
            <v>332014</v>
          </cell>
          <cell r="F850">
            <v>33</v>
          </cell>
        </row>
        <row r="851">
          <cell r="A851">
            <v>332014</v>
          </cell>
          <cell r="F851">
            <v>30</v>
          </cell>
        </row>
        <row r="852">
          <cell r="A852">
            <v>332014</v>
          </cell>
          <cell r="F852">
            <v>2</v>
          </cell>
        </row>
        <row r="853">
          <cell r="A853">
            <v>332014</v>
          </cell>
          <cell r="F853">
            <v>1</v>
          </cell>
        </row>
        <row r="854">
          <cell r="A854">
            <v>332031</v>
          </cell>
          <cell r="F854">
            <v>5</v>
          </cell>
        </row>
        <row r="855">
          <cell r="A855">
            <v>332032</v>
          </cell>
          <cell r="F855">
            <v>11</v>
          </cell>
        </row>
        <row r="856">
          <cell r="A856">
            <v>332032</v>
          </cell>
          <cell r="F856">
            <v>12</v>
          </cell>
        </row>
        <row r="857">
          <cell r="A857">
            <v>332032</v>
          </cell>
          <cell r="F857">
            <v>4</v>
          </cell>
        </row>
        <row r="858">
          <cell r="A858">
            <v>332032</v>
          </cell>
          <cell r="F858">
            <v>1</v>
          </cell>
        </row>
        <row r="859">
          <cell r="A859">
            <v>332032</v>
          </cell>
          <cell r="F859">
            <v>1</v>
          </cell>
        </row>
        <row r="860">
          <cell r="A860">
            <v>332032</v>
          </cell>
          <cell r="F860">
            <v>1</v>
          </cell>
        </row>
        <row r="861">
          <cell r="A861">
            <v>332032</v>
          </cell>
          <cell r="F861">
            <v>17</v>
          </cell>
        </row>
        <row r="862">
          <cell r="A862">
            <v>332032</v>
          </cell>
          <cell r="F862">
            <v>2</v>
          </cell>
        </row>
        <row r="863">
          <cell r="A863">
            <v>332032</v>
          </cell>
          <cell r="F863">
            <v>2</v>
          </cell>
        </row>
        <row r="864">
          <cell r="A864">
            <v>332032</v>
          </cell>
          <cell r="F864">
            <v>6</v>
          </cell>
        </row>
        <row r="865">
          <cell r="A865">
            <v>332032</v>
          </cell>
          <cell r="F865">
            <v>45</v>
          </cell>
        </row>
        <row r="866">
          <cell r="A866">
            <v>332032</v>
          </cell>
          <cell r="F866">
            <v>2</v>
          </cell>
        </row>
        <row r="867">
          <cell r="A867">
            <v>332032</v>
          </cell>
          <cell r="F867">
            <v>8</v>
          </cell>
        </row>
        <row r="868">
          <cell r="A868">
            <v>332032</v>
          </cell>
          <cell r="F868">
            <v>12</v>
          </cell>
        </row>
        <row r="869">
          <cell r="A869">
            <v>332032</v>
          </cell>
          <cell r="F869">
            <v>2</v>
          </cell>
        </row>
        <row r="870">
          <cell r="A870">
            <v>332032</v>
          </cell>
          <cell r="F870">
            <v>4</v>
          </cell>
        </row>
        <row r="871">
          <cell r="A871">
            <v>332032</v>
          </cell>
          <cell r="F871">
            <v>4</v>
          </cell>
        </row>
        <row r="872">
          <cell r="A872">
            <v>332032</v>
          </cell>
          <cell r="F872">
            <v>4</v>
          </cell>
        </row>
        <row r="873">
          <cell r="A873">
            <v>332032</v>
          </cell>
          <cell r="F873">
            <v>3</v>
          </cell>
        </row>
        <row r="874">
          <cell r="A874">
            <v>332032</v>
          </cell>
          <cell r="F874">
            <v>4</v>
          </cell>
        </row>
        <row r="875">
          <cell r="A875">
            <v>332036</v>
          </cell>
          <cell r="F875">
            <v>19</v>
          </cell>
        </row>
        <row r="876">
          <cell r="A876">
            <v>332036</v>
          </cell>
          <cell r="F876">
            <v>1</v>
          </cell>
        </row>
        <row r="877">
          <cell r="A877">
            <v>332036</v>
          </cell>
          <cell r="F877">
            <v>3</v>
          </cell>
        </row>
        <row r="878">
          <cell r="A878">
            <v>332036</v>
          </cell>
          <cell r="F878">
            <v>75</v>
          </cell>
        </row>
        <row r="879">
          <cell r="A879">
            <v>332036</v>
          </cell>
          <cell r="F879">
            <v>89</v>
          </cell>
        </row>
        <row r="880">
          <cell r="A880">
            <v>332036</v>
          </cell>
          <cell r="F880">
            <v>40</v>
          </cell>
        </row>
        <row r="881">
          <cell r="A881">
            <v>332038</v>
          </cell>
          <cell r="F881">
            <v>6</v>
          </cell>
        </row>
        <row r="882">
          <cell r="A882">
            <v>332038</v>
          </cell>
          <cell r="F882">
            <v>5</v>
          </cell>
        </row>
        <row r="883">
          <cell r="A883">
            <v>332038</v>
          </cell>
          <cell r="F883">
            <v>3</v>
          </cell>
        </row>
        <row r="884">
          <cell r="A884">
            <v>332038</v>
          </cell>
          <cell r="F884">
            <v>7</v>
          </cell>
        </row>
        <row r="885">
          <cell r="A885">
            <v>332038</v>
          </cell>
          <cell r="F885">
            <v>8</v>
          </cell>
        </row>
        <row r="886">
          <cell r="A886">
            <v>332038</v>
          </cell>
          <cell r="F886">
            <v>4</v>
          </cell>
        </row>
        <row r="887">
          <cell r="A887">
            <v>332038</v>
          </cell>
          <cell r="F887">
            <v>2</v>
          </cell>
        </row>
        <row r="888">
          <cell r="A888">
            <v>332038</v>
          </cell>
          <cell r="F888">
            <v>3</v>
          </cell>
        </row>
        <row r="889">
          <cell r="A889">
            <v>332038</v>
          </cell>
          <cell r="F889">
            <v>7</v>
          </cell>
        </row>
        <row r="890">
          <cell r="A890">
            <v>332038</v>
          </cell>
          <cell r="F890">
            <v>6</v>
          </cell>
        </row>
        <row r="891">
          <cell r="A891">
            <v>332038</v>
          </cell>
          <cell r="F891">
            <v>11</v>
          </cell>
        </row>
        <row r="892">
          <cell r="A892">
            <v>332038</v>
          </cell>
          <cell r="F892">
            <v>49</v>
          </cell>
        </row>
        <row r="893">
          <cell r="A893">
            <v>332038</v>
          </cell>
          <cell r="F893">
            <v>4</v>
          </cell>
        </row>
        <row r="894">
          <cell r="A894">
            <v>332038</v>
          </cell>
          <cell r="F894">
            <v>3</v>
          </cell>
        </row>
        <row r="895">
          <cell r="A895">
            <v>332038</v>
          </cell>
          <cell r="F895">
            <v>30</v>
          </cell>
        </row>
        <row r="896">
          <cell r="A896">
            <v>332038</v>
          </cell>
          <cell r="F896">
            <v>1</v>
          </cell>
        </row>
        <row r="897">
          <cell r="A897">
            <v>332038</v>
          </cell>
          <cell r="F897">
            <v>7</v>
          </cell>
        </row>
        <row r="898">
          <cell r="A898">
            <v>332038</v>
          </cell>
          <cell r="F898">
            <v>6</v>
          </cell>
        </row>
        <row r="899">
          <cell r="A899">
            <v>332038</v>
          </cell>
          <cell r="F899">
            <v>7</v>
          </cell>
        </row>
        <row r="900">
          <cell r="A900">
            <v>332038</v>
          </cell>
          <cell r="F900">
            <v>2</v>
          </cell>
        </row>
        <row r="901">
          <cell r="A901">
            <v>332054</v>
          </cell>
          <cell r="F901">
            <v>1</v>
          </cell>
        </row>
        <row r="902">
          <cell r="A902">
            <v>332054</v>
          </cell>
          <cell r="F902">
            <v>21</v>
          </cell>
        </row>
        <row r="903">
          <cell r="A903">
            <v>332054</v>
          </cell>
          <cell r="F903">
            <v>81</v>
          </cell>
        </row>
        <row r="904">
          <cell r="A904">
            <v>332055</v>
          </cell>
          <cell r="F904">
            <v>4</v>
          </cell>
        </row>
        <row r="905">
          <cell r="A905">
            <v>332057</v>
          </cell>
          <cell r="F905">
            <v>3</v>
          </cell>
        </row>
        <row r="906">
          <cell r="A906">
            <v>332057</v>
          </cell>
          <cell r="F906">
            <v>34</v>
          </cell>
        </row>
        <row r="907">
          <cell r="A907">
            <v>332061</v>
          </cell>
          <cell r="F907">
            <v>3</v>
          </cell>
        </row>
        <row r="908">
          <cell r="A908">
            <v>332061</v>
          </cell>
          <cell r="F908">
            <v>42</v>
          </cell>
        </row>
        <row r="909">
          <cell r="A909">
            <v>332061</v>
          </cell>
          <cell r="F909">
            <v>627</v>
          </cell>
        </row>
        <row r="910">
          <cell r="A910">
            <v>332085</v>
          </cell>
          <cell r="F910">
            <v>2</v>
          </cell>
        </row>
        <row r="911">
          <cell r="A911">
            <v>332107</v>
          </cell>
          <cell r="F911">
            <v>1</v>
          </cell>
        </row>
        <row r="912">
          <cell r="A912">
            <v>332115</v>
          </cell>
          <cell r="F912">
            <v>1181</v>
          </cell>
        </row>
        <row r="913">
          <cell r="A913">
            <v>600191</v>
          </cell>
          <cell r="F913">
            <v>233</v>
          </cell>
        </row>
        <row r="914">
          <cell r="A914">
            <v>600192</v>
          </cell>
          <cell r="F914">
            <v>402</v>
          </cell>
        </row>
        <row r="915">
          <cell r="A915">
            <v>600193</v>
          </cell>
          <cell r="F915">
            <v>99</v>
          </cell>
        </row>
        <row r="916">
          <cell r="A916">
            <v>600221</v>
          </cell>
          <cell r="F916">
            <v>32</v>
          </cell>
        </row>
        <row r="917">
          <cell r="A917">
            <v>600341</v>
          </cell>
          <cell r="F917">
            <v>990</v>
          </cell>
        </row>
        <row r="918">
          <cell r="A918">
            <v>616562</v>
          </cell>
          <cell r="F918">
            <v>2</v>
          </cell>
        </row>
        <row r="919">
          <cell r="A919">
            <v>616562</v>
          </cell>
          <cell r="F919">
            <v>3</v>
          </cell>
        </row>
        <row r="920">
          <cell r="A920">
            <v>616562</v>
          </cell>
          <cell r="F920">
            <v>16</v>
          </cell>
        </row>
        <row r="921">
          <cell r="A921">
            <v>616562</v>
          </cell>
          <cell r="F921">
            <v>311</v>
          </cell>
        </row>
        <row r="922">
          <cell r="A922">
            <v>616562</v>
          </cell>
          <cell r="F922">
            <v>20</v>
          </cell>
        </row>
        <row r="923">
          <cell r="A923">
            <v>616562</v>
          </cell>
          <cell r="F923">
            <v>6</v>
          </cell>
        </row>
        <row r="924">
          <cell r="A924">
            <v>700130</v>
          </cell>
          <cell r="F924">
            <v>162</v>
          </cell>
        </row>
        <row r="925">
          <cell r="A925">
            <v>700132</v>
          </cell>
          <cell r="F925">
            <v>341</v>
          </cell>
        </row>
        <row r="926">
          <cell r="A926">
            <v>700160</v>
          </cell>
          <cell r="F926">
            <v>691</v>
          </cell>
        </row>
        <row r="927">
          <cell r="A927">
            <v>700173</v>
          </cell>
          <cell r="F927">
            <v>570</v>
          </cell>
        </row>
      </sheetData>
      <sheetData sheetId="8"/>
      <sheetData sheetId="9">
        <row r="1">
          <cell r="G1" t="str">
            <v>Código do material</v>
          </cell>
          <cell r="H1" t="str">
            <v>Descrição do material</v>
          </cell>
          <cell r="I1" t="str">
            <v>Qtd. retirada</v>
          </cell>
          <cell r="J1" t="str">
            <v>Unid. Medida</v>
          </cell>
          <cell r="K1" t="str">
            <v>Dt. Envio</v>
          </cell>
        </row>
        <row r="2">
          <cell r="G2">
            <v>300092</v>
          </cell>
          <cell r="H2" t="str">
            <v>SUPORTE CABO OPTICO AEREO-1-CB</v>
          </cell>
          <cell r="I2">
            <v>160</v>
          </cell>
          <cell r="J2" t="str">
            <v>UND</v>
          </cell>
          <cell r="K2">
            <v>5122024</v>
          </cell>
        </row>
        <row r="3">
          <cell r="G3">
            <v>300752</v>
          </cell>
          <cell r="H3" t="str">
            <v>CAIXA EMEN OPT AER/POST ATE 12FBS 12F/A/</v>
          </cell>
          <cell r="I3">
            <v>44</v>
          </cell>
          <cell r="J3" t="str">
            <v>CJ</v>
          </cell>
          <cell r="K3">
            <v>5122024</v>
          </cell>
        </row>
        <row r="4">
          <cell r="G4">
            <v>322226</v>
          </cell>
          <cell r="H4" t="str">
            <v>CONJUNTO CAPRE VERM 12,8/14,2MM CB-S-72</v>
          </cell>
          <cell r="I4">
            <v>380</v>
          </cell>
          <cell r="J4" t="str">
            <v>UND</v>
          </cell>
          <cell r="K4">
            <v>5122024</v>
          </cell>
        </row>
        <row r="5">
          <cell r="G5">
            <v>300365</v>
          </cell>
          <cell r="H5" t="str">
            <v>CABO OPTIC DP G657 EX 1F CIR SL/OPT 200M</v>
          </cell>
          <cell r="I5">
            <v>90</v>
          </cell>
          <cell r="J5" t="str">
            <v>UND</v>
          </cell>
          <cell r="K5">
            <v>5122024</v>
          </cell>
        </row>
        <row r="6">
          <cell r="G6">
            <v>300358</v>
          </cell>
          <cell r="H6" t="str">
            <v>CABO OPTIC DP G657 EX 1F CIR SL/OPT 150M</v>
          </cell>
          <cell r="I6">
            <v>140</v>
          </cell>
          <cell r="J6" t="str">
            <v>UND</v>
          </cell>
          <cell r="K6">
            <v>5122024</v>
          </cell>
        </row>
        <row r="7">
          <cell r="G7">
            <v>300444</v>
          </cell>
          <cell r="H7" t="str">
            <v>CABO OPTIC DP G657 EX 1F CIR UNI TR 100M</v>
          </cell>
          <cell r="I7">
            <v>222</v>
          </cell>
          <cell r="J7" t="str">
            <v>UND</v>
          </cell>
          <cell r="K7">
            <v>5122024</v>
          </cell>
        </row>
        <row r="8">
          <cell r="G8">
            <v>332032</v>
          </cell>
          <cell r="H8" t="str">
            <v>CAIXA DIST OPT E 8 TAP A HUB</v>
          </cell>
          <cell r="I8">
            <v>80</v>
          </cell>
          <cell r="J8" t="str">
            <v>UND</v>
          </cell>
          <cell r="K8">
            <v>5122024</v>
          </cell>
        </row>
        <row r="9">
          <cell r="G9">
            <v>320485</v>
          </cell>
          <cell r="H9" t="str">
            <v>CABO TEL MET UTP-CAT5E  0,50MM 4P</v>
          </cell>
          <cell r="I9">
            <v>305</v>
          </cell>
          <cell r="J9" t="str">
            <v>M</v>
          </cell>
          <cell r="K9">
            <v>9122024</v>
          </cell>
        </row>
        <row r="10">
          <cell r="G10">
            <v>301217</v>
          </cell>
          <cell r="H10" t="str">
            <v>CABO OPTIC DP G657 EX 4 FIBR CIR</v>
          </cell>
          <cell r="I10">
            <v>4005</v>
          </cell>
          <cell r="J10" t="str">
            <v>M</v>
          </cell>
          <cell r="K10">
            <v>9122024</v>
          </cell>
        </row>
        <row r="11">
          <cell r="G11">
            <v>301217</v>
          </cell>
          <cell r="H11" t="str">
            <v>CABO OPTIC DP G657 EX 4 FIBR CIR</v>
          </cell>
          <cell r="I11">
            <v>4004</v>
          </cell>
          <cell r="J11" t="str">
            <v>M</v>
          </cell>
          <cell r="K11">
            <v>9122024</v>
          </cell>
        </row>
        <row r="12">
          <cell r="G12">
            <v>301217</v>
          </cell>
          <cell r="H12" t="str">
            <v>CABO OPTIC DP G657 EX 4 FIBR CIR</v>
          </cell>
          <cell r="I12">
            <v>4006</v>
          </cell>
          <cell r="J12" t="str">
            <v>M</v>
          </cell>
          <cell r="K12">
            <v>9122024</v>
          </cell>
        </row>
        <row r="13">
          <cell r="G13">
            <v>301217</v>
          </cell>
          <cell r="H13" t="str">
            <v>CABO OPTIC DP G657 EX 4 FIBR CIR</v>
          </cell>
          <cell r="I13">
            <v>4006</v>
          </cell>
          <cell r="J13" t="str">
            <v>M</v>
          </cell>
          <cell r="K13">
            <v>9122024</v>
          </cell>
        </row>
        <row r="14">
          <cell r="G14">
            <v>301217</v>
          </cell>
          <cell r="H14" t="str">
            <v>CABO OPTIC DP G657 EX 4 FIBR CIR</v>
          </cell>
          <cell r="I14">
            <v>4008</v>
          </cell>
          <cell r="J14" t="str">
            <v>M</v>
          </cell>
          <cell r="K14">
            <v>9122024</v>
          </cell>
        </row>
        <row r="15">
          <cell r="G15">
            <v>301217</v>
          </cell>
          <cell r="H15" t="str">
            <v>CABO OPTIC DP G657 EX 4 FIBR CIR</v>
          </cell>
          <cell r="I15">
            <v>4004</v>
          </cell>
          <cell r="J15" t="str">
            <v>M</v>
          </cell>
          <cell r="K15">
            <v>9122024</v>
          </cell>
        </row>
        <row r="16">
          <cell r="G16">
            <v>300792</v>
          </cell>
          <cell r="H16" t="str">
            <v>DUTO REDE LISO PVC  100MM X 6000MM</v>
          </cell>
          <cell r="I16">
            <v>20</v>
          </cell>
          <cell r="J16" t="str">
            <v>UND</v>
          </cell>
          <cell r="K16">
            <v>9122024</v>
          </cell>
        </row>
        <row r="17">
          <cell r="G17">
            <v>301566</v>
          </cell>
          <cell r="H17" t="str">
            <v>CABO TEL OPT CFOA-SM-DE-G-36 ENTERR 36F</v>
          </cell>
          <cell r="I17">
            <v>4000</v>
          </cell>
          <cell r="J17" t="str">
            <v>M</v>
          </cell>
          <cell r="K17">
            <v>6122024</v>
          </cell>
        </row>
        <row r="18">
          <cell r="G18">
            <v>301566</v>
          </cell>
          <cell r="H18" t="str">
            <v>CABO TEL OPT CFOA-SM-DE-G-36 ENTERR 36F</v>
          </cell>
          <cell r="I18">
            <v>4000</v>
          </cell>
          <cell r="J18" t="str">
            <v>M</v>
          </cell>
          <cell r="K18">
            <v>6122024</v>
          </cell>
        </row>
        <row r="19">
          <cell r="G19">
            <v>600193</v>
          </cell>
          <cell r="H19" t="str">
            <v>ONT G-1425-GA-WL NOKIA 2-5GHZ</v>
          </cell>
          <cell r="I19">
            <v>256</v>
          </cell>
          <cell r="J19" t="str">
            <v>UND</v>
          </cell>
          <cell r="K19">
            <v>9122024</v>
          </cell>
        </row>
        <row r="20">
          <cell r="G20">
            <v>327788</v>
          </cell>
          <cell r="H20" t="str">
            <v>TAMPA RETANGULAR 63CMX39CM R1</v>
          </cell>
          <cell r="I20">
            <v>3</v>
          </cell>
          <cell r="J20" t="str">
            <v>UND</v>
          </cell>
          <cell r="K20">
            <v>9122024</v>
          </cell>
        </row>
        <row r="21">
          <cell r="G21">
            <v>322252</v>
          </cell>
          <cell r="H21" t="str">
            <v>CABO TEL OPT CFOA-SM-AS-120-TS-36 AEREO</v>
          </cell>
          <cell r="I21">
            <v>4006</v>
          </cell>
          <cell r="J21" t="str">
            <v>M</v>
          </cell>
          <cell r="K21">
            <v>11122024</v>
          </cell>
        </row>
        <row r="22">
          <cell r="G22">
            <v>322252</v>
          </cell>
          <cell r="H22" t="str">
            <v>CABO TEL OPT CFOA-SM-AS-120-TS-36 AEREO</v>
          </cell>
          <cell r="I22">
            <v>4036</v>
          </cell>
          <cell r="J22" t="str">
            <v>M</v>
          </cell>
          <cell r="K22">
            <v>11122024</v>
          </cell>
        </row>
        <row r="23">
          <cell r="G23">
            <v>322252</v>
          </cell>
          <cell r="H23" t="str">
            <v>CABO TEL OPT CFOA-SM-AS-120-TS-36 AEREO</v>
          </cell>
          <cell r="I23">
            <v>4005</v>
          </cell>
          <cell r="J23" t="str">
            <v>M</v>
          </cell>
          <cell r="K23">
            <v>11122024</v>
          </cell>
        </row>
        <row r="24">
          <cell r="G24">
            <v>322252</v>
          </cell>
          <cell r="H24" t="str">
            <v>CABO TEL OPT CFOA-SM-AS-120-TS-36 AEREO</v>
          </cell>
          <cell r="I24">
            <v>4005</v>
          </cell>
          <cell r="J24" t="str">
            <v>M</v>
          </cell>
          <cell r="K24">
            <v>11122024</v>
          </cell>
        </row>
        <row r="25">
          <cell r="G25">
            <v>322252</v>
          </cell>
          <cell r="H25" t="str">
            <v>CABO TEL OPT CFOA-SM-AS-120-TS-36 AEREO</v>
          </cell>
          <cell r="I25">
            <v>4005</v>
          </cell>
          <cell r="J25" t="str">
            <v>M</v>
          </cell>
          <cell r="K25">
            <v>11122024</v>
          </cell>
        </row>
        <row r="26">
          <cell r="G26">
            <v>319013</v>
          </cell>
          <cell r="H26" t="str">
            <v>CABO TEL OPT CFOA-SM-ASU-120-S-12 AEREO</v>
          </cell>
          <cell r="I26">
            <v>4005</v>
          </cell>
          <cell r="J26" t="str">
            <v>UND</v>
          </cell>
          <cell r="K26">
            <v>11122024</v>
          </cell>
        </row>
        <row r="27">
          <cell r="G27">
            <v>319013</v>
          </cell>
          <cell r="H27" t="str">
            <v>CABO TEL OPT CFOA-SM-ASU-120-S-12 AEREO</v>
          </cell>
          <cell r="I27">
            <v>4005</v>
          </cell>
          <cell r="J27" t="str">
            <v>UND</v>
          </cell>
          <cell r="K27">
            <v>11122024</v>
          </cell>
        </row>
        <row r="28">
          <cell r="G28">
            <v>319013</v>
          </cell>
          <cell r="H28" t="str">
            <v>CABO TEL OPT CFOA-SM-ASU-120-S-12 AEREO</v>
          </cell>
          <cell r="I28">
            <v>4005</v>
          </cell>
          <cell r="J28" t="str">
            <v>UND</v>
          </cell>
          <cell r="K28">
            <v>11122024</v>
          </cell>
        </row>
        <row r="29">
          <cell r="G29">
            <v>319013</v>
          </cell>
          <cell r="H29" t="str">
            <v>CABO TEL OPT CFOA-SM-ASU-120-S-12 AEREO</v>
          </cell>
          <cell r="I29">
            <v>4004</v>
          </cell>
          <cell r="J29" t="str">
            <v>UND</v>
          </cell>
          <cell r="K29">
            <v>11122024</v>
          </cell>
        </row>
        <row r="30">
          <cell r="G30">
            <v>319013</v>
          </cell>
          <cell r="H30" t="str">
            <v>CABO TEL OPT CFOA-SM-ASU-120-S-12 AEREO</v>
          </cell>
          <cell r="I30">
            <v>4004</v>
          </cell>
          <cell r="J30" t="str">
            <v>UND</v>
          </cell>
          <cell r="K30">
            <v>11122024</v>
          </cell>
        </row>
        <row r="31">
          <cell r="G31">
            <v>319013</v>
          </cell>
          <cell r="H31" t="str">
            <v>CABO TEL OPT CFOA-SM-ASU-120-S-12 AEREO</v>
          </cell>
          <cell r="I31">
            <v>4005</v>
          </cell>
          <cell r="J31" t="str">
            <v>UND</v>
          </cell>
          <cell r="K31">
            <v>11122024</v>
          </cell>
        </row>
        <row r="32">
          <cell r="G32">
            <v>319013</v>
          </cell>
          <cell r="H32" t="str">
            <v>CABO TEL OPT CFOA-SM-ASU-120-S-12 AEREO</v>
          </cell>
          <cell r="I32">
            <v>4004</v>
          </cell>
          <cell r="J32" t="str">
            <v>UND</v>
          </cell>
          <cell r="K32">
            <v>11122024</v>
          </cell>
        </row>
        <row r="33">
          <cell r="G33">
            <v>319013</v>
          </cell>
          <cell r="H33" t="str">
            <v>CABO TEL OPT CFOA-SM-ASU-120-S-12 AEREO</v>
          </cell>
          <cell r="I33">
            <v>4005</v>
          </cell>
          <cell r="J33" t="str">
            <v>UND</v>
          </cell>
          <cell r="K33">
            <v>11122024</v>
          </cell>
        </row>
        <row r="34">
          <cell r="G34">
            <v>319013</v>
          </cell>
          <cell r="H34" t="str">
            <v>CABO TEL OPT CFOA-SM-ASU-120-S-12 AEREO</v>
          </cell>
          <cell r="I34">
            <v>4005</v>
          </cell>
          <cell r="J34" t="str">
            <v>UND</v>
          </cell>
          <cell r="K34">
            <v>11122024</v>
          </cell>
        </row>
        <row r="35">
          <cell r="G35">
            <v>319013</v>
          </cell>
          <cell r="H35" t="str">
            <v>CABO TEL OPT CFOA-SM-ASU-120-S-12 AEREO</v>
          </cell>
          <cell r="I35">
            <v>4005</v>
          </cell>
          <cell r="J35" t="str">
            <v>UND</v>
          </cell>
          <cell r="K35">
            <v>11122024</v>
          </cell>
        </row>
        <row r="36">
          <cell r="G36">
            <v>319013</v>
          </cell>
          <cell r="H36" t="str">
            <v>CABO TEL OPT CFOA-SM-ASU-120-S-12 AEREO</v>
          </cell>
          <cell r="I36">
            <v>4004</v>
          </cell>
          <cell r="J36" t="str">
            <v>UND</v>
          </cell>
          <cell r="K36">
            <v>11122024</v>
          </cell>
        </row>
        <row r="37">
          <cell r="G37">
            <v>319013</v>
          </cell>
          <cell r="H37" t="str">
            <v>CABO TEL OPT CFOA-SM-ASU-120-S-12 AEREO</v>
          </cell>
          <cell r="I37">
            <v>4005</v>
          </cell>
          <cell r="J37" t="str">
            <v>UND</v>
          </cell>
          <cell r="K37">
            <v>11122024</v>
          </cell>
        </row>
        <row r="38">
          <cell r="G38">
            <v>319013</v>
          </cell>
          <cell r="H38" t="str">
            <v>CABO TEL OPT CFOA-SM-ASU-120-S-12 AEREO</v>
          </cell>
          <cell r="I38">
            <v>4005</v>
          </cell>
          <cell r="J38" t="str">
            <v>UND</v>
          </cell>
          <cell r="K38">
            <v>11122024</v>
          </cell>
        </row>
        <row r="39">
          <cell r="G39">
            <v>300940</v>
          </cell>
          <cell r="H39" t="str">
            <v>ESTICADOR FIO DP OPT GANCHO MET CUNH 5MM</v>
          </cell>
          <cell r="I39">
            <v>8000</v>
          </cell>
          <cell r="J39" t="str">
            <v>UND</v>
          </cell>
          <cell r="K39">
            <v>6122024</v>
          </cell>
        </row>
        <row r="40">
          <cell r="G40">
            <v>300392</v>
          </cell>
          <cell r="H40" t="str">
            <v>KIT DERIV P/ CX EMEND OPT CABO CIRC</v>
          </cell>
          <cell r="I40">
            <v>40</v>
          </cell>
          <cell r="J40" t="str">
            <v>UND</v>
          </cell>
          <cell r="K40">
            <v>6122024</v>
          </cell>
        </row>
        <row r="41">
          <cell r="G41">
            <v>300684</v>
          </cell>
          <cell r="H41" t="str">
            <v>CONECTOR CB TEL IMPREG  LINE AER DIR-1P</v>
          </cell>
          <cell r="I41">
            <v>18000</v>
          </cell>
          <cell r="J41" t="str">
            <v>UND</v>
          </cell>
          <cell r="K41">
            <v>6122024</v>
          </cell>
        </row>
        <row r="42">
          <cell r="G42">
            <v>300729</v>
          </cell>
          <cell r="H42" t="str">
            <v>CONJUNTO DERIVACAO CABO 20X54MM CDP-1</v>
          </cell>
          <cell r="I42">
            <v>1</v>
          </cell>
          <cell r="J42" t="str">
            <v>CJ</v>
          </cell>
          <cell r="K42">
            <v>6122024</v>
          </cell>
        </row>
        <row r="43">
          <cell r="G43">
            <v>300747</v>
          </cell>
          <cell r="H43" t="str">
            <v>CAIXA EMEN TERMOC SUBT N/PRESS 400-900</v>
          </cell>
          <cell r="I43">
            <v>3</v>
          </cell>
          <cell r="J43" t="str">
            <v>CJ</v>
          </cell>
          <cell r="K43">
            <v>6122024</v>
          </cell>
        </row>
        <row r="44">
          <cell r="G44">
            <v>326287</v>
          </cell>
          <cell r="H44" t="str">
            <v>CAIXA EMEN  MEC TERMOC AER PRESS 300-400</v>
          </cell>
          <cell r="I44">
            <v>3</v>
          </cell>
          <cell r="J44" t="str">
            <v>UND</v>
          </cell>
          <cell r="K44">
            <v>6122024</v>
          </cell>
        </row>
        <row r="45">
          <cell r="G45">
            <v>300494</v>
          </cell>
          <cell r="H45" t="str">
            <v>PLAQUETA IDENTIFIC CABO OPT VTAL OI</v>
          </cell>
          <cell r="I45">
            <v>9780</v>
          </cell>
          <cell r="J45" t="str">
            <v>UND</v>
          </cell>
          <cell r="K45">
            <v>6122024</v>
          </cell>
        </row>
        <row r="46">
          <cell r="G46">
            <v>600192</v>
          </cell>
          <cell r="H46" t="str">
            <v>ONT HG8145-V5-V2_WL HUAWEI 2-5GHZ</v>
          </cell>
          <cell r="I46">
            <v>240</v>
          </cell>
          <cell r="J46" t="str">
            <v>UND</v>
          </cell>
          <cell r="K46">
            <v>6122024</v>
          </cell>
        </row>
        <row r="47">
          <cell r="G47">
            <v>314003</v>
          </cell>
          <cell r="H47" t="str">
            <v>CONJUNTO CAPRE LARANJA 11,2/12,2MM CB-S</v>
          </cell>
          <cell r="I47">
            <v>520</v>
          </cell>
          <cell r="J47" t="str">
            <v>UND</v>
          </cell>
          <cell r="K47">
            <v>5122024</v>
          </cell>
        </row>
        <row r="48">
          <cell r="G48">
            <v>320601</v>
          </cell>
          <cell r="H48" t="str">
            <v>FITA PVC ADES VERM IDENT/REDE FTTH 19MM</v>
          </cell>
          <cell r="I48">
            <v>350</v>
          </cell>
          <cell r="J48" t="str">
            <v>UND</v>
          </cell>
          <cell r="K48">
            <v>5122024</v>
          </cell>
        </row>
        <row r="49">
          <cell r="G49">
            <v>321406</v>
          </cell>
          <cell r="H49" t="str">
            <v>CAIXA EMEN OPT ATE 336F SUBT/AER FA-T</v>
          </cell>
          <cell r="I49">
            <v>26</v>
          </cell>
          <cell r="J49" t="str">
            <v>UND</v>
          </cell>
          <cell r="K49">
            <v>5122024</v>
          </cell>
        </row>
        <row r="50">
          <cell r="G50">
            <v>321408</v>
          </cell>
          <cell r="H50" t="str">
            <v>CAIXA EMEN OPT ATE 480F SUBT/AER FB-T</v>
          </cell>
          <cell r="I50">
            <v>2</v>
          </cell>
          <cell r="J50" t="str">
            <v>UND</v>
          </cell>
          <cell r="K50">
            <v>5122024</v>
          </cell>
        </row>
        <row r="51">
          <cell r="G51">
            <v>321415</v>
          </cell>
          <cell r="H51" t="str">
            <v>BANDEJA OPT 12 FUSÕES CEO FX-T CINZA</v>
          </cell>
          <cell r="I51">
            <v>355</v>
          </cell>
          <cell r="J51" t="str">
            <v>UND</v>
          </cell>
          <cell r="K51">
            <v>5122024</v>
          </cell>
        </row>
        <row r="52">
          <cell r="G52">
            <v>321533</v>
          </cell>
          <cell r="H52" t="str">
            <v>ABRACADEIRA ACO BAP 3 1200X1,6X30MM</v>
          </cell>
          <cell r="I52">
            <v>5400</v>
          </cell>
          <cell r="J52" t="str">
            <v>UND</v>
          </cell>
          <cell r="K52">
            <v>5122024</v>
          </cell>
        </row>
        <row r="53">
          <cell r="G53">
            <v>330207</v>
          </cell>
          <cell r="H53" t="str">
            <v>CONECTOR ANGULAR SC/APC P/CAMPO 2X3MM</v>
          </cell>
          <cell r="I53">
            <v>2000</v>
          </cell>
          <cell r="J53" t="str">
            <v>UND</v>
          </cell>
          <cell r="K53">
            <v>9122024</v>
          </cell>
        </row>
        <row r="54">
          <cell r="G54">
            <v>331795</v>
          </cell>
          <cell r="H54" t="str">
            <v>ESTICADOR FIO DROP OPT PLAST TIPO CUNHA</v>
          </cell>
          <cell r="I54">
            <v>1600</v>
          </cell>
          <cell r="J54" t="str">
            <v>UND</v>
          </cell>
          <cell r="K54">
            <v>9122024</v>
          </cell>
        </row>
        <row r="55">
          <cell r="G55">
            <v>301198</v>
          </cell>
          <cell r="H55" t="str">
            <v>CABO OPTIC DP G657 S E/I 1F CO SL/T 200M</v>
          </cell>
          <cell r="I55">
            <v>200</v>
          </cell>
          <cell r="J55" t="str">
            <v>UND</v>
          </cell>
          <cell r="K55">
            <v>9122024</v>
          </cell>
        </row>
        <row r="56">
          <cell r="G56">
            <v>301193</v>
          </cell>
          <cell r="H56" t="str">
            <v>CABO OPTIC DP G657 S E/I 1F CO SL/T 300M</v>
          </cell>
          <cell r="I56">
            <v>10</v>
          </cell>
          <cell r="J56" t="str">
            <v>UND</v>
          </cell>
          <cell r="K56">
            <v>9122024</v>
          </cell>
        </row>
        <row r="57">
          <cell r="G57">
            <v>300342</v>
          </cell>
          <cell r="H57" t="str">
            <v>CONECTOR ANG SC/APC UNIV REF 2X3MM</v>
          </cell>
          <cell r="I57">
            <v>100</v>
          </cell>
          <cell r="J57" t="str">
            <v>UND</v>
          </cell>
          <cell r="K57">
            <v>9122024</v>
          </cell>
        </row>
        <row r="58">
          <cell r="G58">
            <v>330207</v>
          </cell>
          <cell r="H58" t="str">
            <v>CONECTOR ANGULAR SC/APC P/CAMPO 2X3MM</v>
          </cell>
          <cell r="I58">
            <v>2000</v>
          </cell>
          <cell r="J58" t="str">
            <v>UND</v>
          </cell>
          <cell r="K58">
            <v>9122024</v>
          </cell>
        </row>
        <row r="59">
          <cell r="G59">
            <v>331795</v>
          </cell>
          <cell r="H59" t="str">
            <v>ESTICADOR FIO DROP OPT PLAST TIPO CUNHA</v>
          </cell>
          <cell r="I59">
            <v>1600</v>
          </cell>
          <cell r="J59" t="str">
            <v>UND</v>
          </cell>
          <cell r="K59">
            <v>9122024</v>
          </cell>
        </row>
        <row r="60">
          <cell r="G60">
            <v>332115</v>
          </cell>
          <cell r="H60" t="str">
            <v>KIT INSTALACAO CABO DROP FTTH</v>
          </cell>
          <cell r="I60">
            <v>600</v>
          </cell>
          <cell r="J60" t="str">
            <v>UND</v>
          </cell>
          <cell r="K60">
            <v>9122024</v>
          </cell>
        </row>
        <row r="61">
          <cell r="G61">
            <v>300303</v>
          </cell>
          <cell r="H61" t="str">
            <v>PLAQUETA IDENTIFICACAO CABO OPTICO VTAL</v>
          </cell>
          <cell r="I61">
            <v>2000</v>
          </cell>
          <cell r="J61" t="str">
            <v>UND</v>
          </cell>
          <cell r="K61">
            <v>9122024</v>
          </cell>
        </row>
        <row r="62">
          <cell r="G62">
            <v>319953</v>
          </cell>
          <cell r="H62" t="str">
            <v>CABO TEL OPT DROP-AS-CIRC-EXT-1F-G657-A1</v>
          </cell>
          <cell r="I62">
            <v>2005</v>
          </cell>
          <cell r="J62" t="str">
            <v>UND</v>
          </cell>
          <cell r="K62">
            <v>9122024</v>
          </cell>
        </row>
        <row r="63">
          <cell r="G63">
            <v>319953</v>
          </cell>
          <cell r="H63" t="str">
            <v>CABO TEL OPT DROP-AS-CIRC-EXT-1F-G657-A1</v>
          </cell>
          <cell r="I63">
            <v>2005</v>
          </cell>
          <cell r="J63" t="str">
            <v>UND</v>
          </cell>
          <cell r="K63">
            <v>9122024</v>
          </cell>
        </row>
        <row r="64">
          <cell r="G64">
            <v>319953</v>
          </cell>
          <cell r="H64" t="str">
            <v>CABO TEL OPT DROP-AS-CIRC-EXT-1F-G657-A1</v>
          </cell>
          <cell r="I64">
            <v>2003</v>
          </cell>
          <cell r="J64" t="str">
            <v>UND</v>
          </cell>
          <cell r="K64">
            <v>9122024</v>
          </cell>
        </row>
        <row r="65">
          <cell r="G65">
            <v>319953</v>
          </cell>
          <cell r="H65" t="str">
            <v>CABO TEL OPT DROP-AS-CIRC-EXT-1F-G657-A1</v>
          </cell>
          <cell r="I65">
            <v>2005</v>
          </cell>
          <cell r="J65" t="str">
            <v>UND</v>
          </cell>
          <cell r="K65">
            <v>9122024</v>
          </cell>
        </row>
        <row r="66">
          <cell r="G66">
            <v>319953</v>
          </cell>
          <cell r="H66" t="str">
            <v>CABO TEL OPT DROP-AS-CIRC-EXT-1F-G657-A1</v>
          </cell>
          <cell r="I66">
            <v>2012</v>
          </cell>
          <cell r="J66" t="str">
            <v>UND</v>
          </cell>
          <cell r="K66">
            <v>9122024</v>
          </cell>
        </row>
        <row r="67">
          <cell r="G67">
            <v>319953</v>
          </cell>
          <cell r="H67" t="str">
            <v>CABO TEL OPT DROP-AS-CIRC-EXT-1F-G657-A1</v>
          </cell>
          <cell r="I67">
            <v>2005</v>
          </cell>
          <cell r="J67" t="str">
            <v>UND</v>
          </cell>
          <cell r="K67">
            <v>9122024</v>
          </cell>
        </row>
        <row r="68">
          <cell r="G68">
            <v>319953</v>
          </cell>
          <cell r="H68" t="str">
            <v>CABO TEL OPT DROP-AS-CIRC-EXT-1F-G657-A1</v>
          </cell>
          <cell r="I68">
            <v>2005</v>
          </cell>
          <cell r="J68" t="str">
            <v>UND</v>
          </cell>
          <cell r="K68">
            <v>9122024</v>
          </cell>
        </row>
        <row r="69">
          <cell r="G69">
            <v>319953</v>
          </cell>
          <cell r="H69" t="str">
            <v>CABO TEL OPT DROP-AS-CIRC-EXT-1F-G657-A1</v>
          </cell>
          <cell r="I69">
            <v>2004</v>
          </cell>
          <cell r="J69" t="str">
            <v>UND</v>
          </cell>
          <cell r="K69">
            <v>9122024</v>
          </cell>
        </row>
        <row r="70">
          <cell r="G70">
            <v>600191</v>
          </cell>
          <cell r="H70" t="str">
            <v>ONT F670L_WL ZTE 2-5GHZ</v>
          </cell>
          <cell r="I70">
            <v>140</v>
          </cell>
          <cell r="J70" t="str">
            <v>UND</v>
          </cell>
          <cell r="K70">
            <v>9122024</v>
          </cell>
        </row>
        <row r="71">
          <cell r="G71">
            <v>305133</v>
          </cell>
          <cell r="H71" t="str">
            <v>CAIXA EMEN OPT AER/POST 48-72FBS 72F/A/P</v>
          </cell>
          <cell r="I71">
            <v>39</v>
          </cell>
          <cell r="J71" t="str">
            <v>UND</v>
          </cell>
          <cell r="K71">
            <v>5122024</v>
          </cell>
        </row>
        <row r="72">
          <cell r="G72">
            <v>312482</v>
          </cell>
          <cell r="H72" t="str">
            <v>CAIXA EMEN OPT AER/CORD 18-36FBS 36F/A/C</v>
          </cell>
          <cell r="I72">
            <v>167</v>
          </cell>
          <cell r="J72" t="str">
            <v>CJ</v>
          </cell>
          <cell r="K72">
            <v>5122024</v>
          </cell>
        </row>
        <row r="73">
          <cell r="G73">
            <v>312642</v>
          </cell>
          <cell r="H73" t="str">
            <v>ABRACADEIRA PLASTICA 151MM X 3,7MM X 37M</v>
          </cell>
          <cell r="I73">
            <v>25000</v>
          </cell>
          <cell r="J73" t="str">
            <v>UND</v>
          </cell>
          <cell r="K73">
            <v>5122024</v>
          </cell>
        </row>
        <row r="74">
          <cell r="G74">
            <v>312643</v>
          </cell>
          <cell r="H74" t="str">
            <v>ABRACADEIRA PLAST 206MM X 4,7MM X 51M</v>
          </cell>
          <cell r="I74">
            <v>100</v>
          </cell>
          <cell r="J74" t="str">
            <v>UND</v>
          </cell>
          <cell r="K74">
            <v>5122024</v>
          </cell>
        </row>
        <row r="75">
          <cell r="G75">
            <v>312644</v>
          </cell>
          <cell r="H75" t="str">
            <v>ABRACADEIRA PLAST 398MM X 7,6MM X 110M</v>
          </cell>
          <cell r="I75">
            <v>68</v>
          </cell>
          <cell r="J75" t="str">
            <v>UND</v>
          </cell>
          <cell r="K75">
            <v>5122024</v>
          </cell>
        </row>
        <row r="76">
          <cell r="G76">
            <v>312801</v>
          </cell>
          <cell r="H76" t="str">
            <v>CONJUNTO RES CB OPT FIG-8 PARAF ACO GALV</v>
          </cell>
          <cell r="I76">
            <v>16</v>
          </cell>
          <cell r="J76" t="str">
            <v>UND</v>
          </cell>
          <cell r="K76">
            <v>5122024</v>
          </cell>
        </row>
        <row r="77">
          <cell r="G77">
            <v>600193</v>
          </cell>
          <cell r="H77" t="str">
            <v>ONT G-1425-GA-WL NOKIA 2-5GHZ</v>
          </cell>
          <cell r="I77">
            <v>256</v>
          </cell>
          <cell r="J77" t="str">
            <v>UND</v>
          </cell>
          <cell r="K77">
            <v>9122024</v>
          </cell>
        </row>
      </sheetData>
      <sheetData sheetId="10">
        <row r="1">
          <cell r="C1" t="str">
            <v>MATERIAL</v>
          </cell>
          <cell r="D1" t="str">
            <v>DESCRIÇÃO MATERIAL</v>
          </cell>
          <cell r="E1" t="str">
            <v>UF</v>
          </cell>
          <cell r="F1" t="str">
            <v>REGIONAL</v>
          </cell>
          <cell r="G1" t="str">
            <v>ANALISTA</v>
          </cell>
          <cell r="H1" t="str">
            <v>CD</v>
          </cell>
          <cell r="I1" t="str">
            <v>POSSÍVEIS SUBSTITUTOS</v>
          </cell>
          <cell r="J1" t="str">
            <v>APLICAÇÃO MATERIAL</v>
          </cell>
          <cell r="K1" t="str">
            <v>CARACTERÍSTICA</v>
          </cell>
          <cell r="L1" t="str">
            <v>PMM</v>
          </cell>
          <cell r="M1" t="str">
            <v>PRECON?</v>
          </cell>
          <cell r="N1" t="str">
            <v>DADOS?</v>
          </cell>
          <cell r="O1" t="str">
            <v>HC?</v>
          </cell>
          <cell r="P1" t="str">
            <v>COB IDEAL HC (DIAS)</v>
          </cell>
          <cell r="Q1" t="str">
            <v>ABAST POR COB?</v>
          </cell>
          <cell r="R1" t="str">
            <v>DEM  M1</v>
          </cell>
          <cell r="S1" t="str">
            <v>DEM  M2</v>
          </cell>
          <cell r="T1" t="str">
            <v>DEM M1+M2</v>
          </cell>
        </row>
        <row r="2">
          <cell r="C2">
            <v>300092</v>
          </cell>
          <cell r="D2" t="str">
            <v>SUPORTE CABO OPTICO AEREO-1-CB</v>
          </cell>
          <cell r="E2" t="str">
            <v>RS</v>
          </cell>
          <cell r="F2" t="str">
            <v>SUL</v>
          </cell>
          <cell r="G2" t="str">
            <v>JUSSARA MAFRA</v>
          </cell>
          <cell r="H2" t="str">
            <v>PR</v>
          </cell>
          <cell r="I2">
            <v>300092</v>
          </cell>
          <cell r="J2" t="str">
            <v>REDE</v>
          </cell>
          <cell r="K2" t="str">
            <v>Suporte Cabo Optico</v>
          </cell>
          <cell r="L2">
            <v>8.66</v>
          </cell>
          <cell r="M2" t="str">
            <v>NÃO</v>
          </cell>
          <cell r="N2" t="str">
            <v>NÃO</v>
          </cell>
          <cell r="O2" t="str">
            <v>NÃO</v>
          </cell>
          <cell r="P2">
            <v>45</v>
          </cell>
          <cell r="Q2" t="str">
            <v>NÃO</v>
          </cell>
          <cell r="R2">
            <v>1292</v>
          </cell>
          <cell r="S2">
            <v>819</v>
          </cell>
          <cell r="T2">
            <v>2111</v>
          </cell>
        </row>
        <row r="3">
          <cell r="C3">
            <v>300151</v>
          </cell>
          <cell r="D3" t="str">
            <v>DUTO REDE CORRUGADO  PEAD 124MM</v>
          </cell>
          <cell r="E3" t="str">
            <v>RS</v>
          </cell>
          <cell r="F3" t="str">
            <v>SUL</v>
          </cell>
          <cell r="G3" t="str">
            <v>JUSSARA MAFRA</v>
          </cell>
          <cell r="H3" t="str">
            <v>PR</v>
          </cell>
          <cell r="I3">
            <v>300151</v>
          </cell>
          <cell r="J3" t="str">
            <v>REDE</v>
          </cell>
          <cell r="K3" t="str">
            <v>Duto Corrugado</v>
          </cell>
          <cell r="L3">
            <v>15.89</v>
          </cell>
          <cell r="M3" t="str">
            <v>NÃO</v>
          </cell>
          <cell r="N3" t="str">
            <v>NÃO</v>
          </cell>
          <cell r="O3" t="str">
            <v>NÃO</v>
          </cell>
          <cell r="P3">
            <v>45</v>
          </cell>
          <cell r="Q3" t="str">
            <v>NÃO</v>
          </cell>
          <cell r="R3">
            <v>327</v>
          </cell>
          <cell r="S3">
            <v>2</v>
          </cell>
          <cell r="T3">
            <v>329</v>
          </cell>
        </row>
        <row r="4">
          <cell r="C4">
            <v>300514</v>
          </cell>
          <cell r="D4" t="str">
            <v>BASTIDOR OPT 44U 19POL 600MM PADRAO</v>
          </cell>
          <cell r="E4" t="str">
            <v>RS</v>
          </cell>
          <cell r="F4" t="str">
            <v>SUL</v>
          </cell>
          <cell r="G4" t="str">
            <v>JUSSARA MAFRA</v>
          </cell>
          <cell r="H4" t="str">
            <v>PR</v>
          </cell>
          <cell r="I4">
            <v>300514</v>
          </cell>
          <cell r="J4" t="str">
            <v>REDE</v>
          </cell>
          <cell r="K4" t="str">
            <v>Bastidor Óptico 44U</v>
          </cell>
          <cell r="L4">
            <v>4220.7</v>
          </cell>
          <cell r="M4" t="str">
            <v>NÃO</v>
          </cell>
          <cell r="N4" t="str">
            <v>NÃO</v>
          </cell>
          <cell r="O4" t="str">
            <v>NÃO</v>
          </cell>
          <cell r="P4">
            <v>45</v>
          </cell>
          <cell r="Q4" t="str">
            <v>NÃO</v>
          </cell>
          <cell r="R4">
            <v>1</v>
          </cell>
          <cell r="S4">
            <v>0</v>
          </cell>
          <cell r="T4">
            <v>1</v>
          </cell>
        </row>
        <row r="5">
          <cell r="C5">
            <v>300672</v>
          </cell>
          <cell r="D5" t="str">
            <v>FECHO P/FITA ACO INOX 43,5X28X1,2MM</v>
          </cell>
          <cell r="E5" t="str">
            <v>RS</v>
          </cell>
          <cell r="F5" t="str">
            <v>SUL</v>
          </cell>
          <cell r="G5" t="str">
            <v>ANA CRISTINA</v>
          </cell>
          <cell r="H5" t="str">
            <v>PR</v>
          </cell>
          <cell r="I5">
            <v>300672</v>
          </cell>
          <cell r="J5" t="str">
            <v>HNW</v>
          </cell>
          <cell r="K5" t="str">
            <v>Fecho Fita Aço Inox</v>
          </cell>
          <cell r="L5">
            <v>0.91</v>
          </cell>
          <cell r="M5" t="str">
            <v>NÃO</v>
          </cell>
          <cell r="N5" t="str">
            <v>NÃO</v>
          </cell>
          <cell r="O5" t="str">
            <v>SIM</v>
          </cell>
          <cell r="P5">
            <v>45</v>
          </cell>
          <cell r="Q5" t="str">
            <v>SIM</v>
          </cell>
          <cell r="R5">
            <v>6308.767272727272</v>
          </cell>
          <cell r="S5">
            <v>7002.7345454545466</v>
          </cell>
          <cell r="T5">
            <v>13311.50181818182</v>
          </cell>
        </row>
        <row r="6">
          <cell r="C6">
            <v>300673</v>
          </cell>
          <cell r="D6" t="str">
            <v>FITA ACO INOX 19,1X0,5X30000MM FAIC</v>
          </cell>
          <cell r="E6" t="str">
            <v>RS</v>
          </cell>
          <cell r="F6" t="str">
            <v>SUL</v>
          </cell>
          <cell r="G6" t="str">
            <v>ANA CRISTINA</v>
          </cell>
          <cell r="H6" t="str">
            <v>PR</v>
          </cell>
          <cell r="I6">
            <v>300673</v>
          </cell>
          <cell r="J6" t="str">
            <v>HNW</v>
          </cell>
          <cell r="K6" t="str">
            <v>Fita Aço Inox</v>
          </cell>
          <cell r="L6">
            <v>108.53</v>
          </cell>
          <cell r="M6" t="str">
            <v>NÃO</v>
          </cell>
          <cell r="N6" t="str">
            <v>NÃO</v>
          </cell>
          <cell r="O6" t="str">
            <v>SIM</v>
          </cell>
          <cell r="P6">
            <v>45</v>
          </cell>
          <cell r="Q6" t="str">
            <v>SIM</v>
          </cell>
          <cell r="R6">
            <v>539.70463636363638</v>
          </cell>
          <cell r="S6">
            <v>588.08927272727283</v>
          </cell>
          <cell r="T6">
            <v>1127.7939090909092</v>
          </cell>
        </row>
        <row r="7">
          <cell r="C7">
            <v>300674</v>
          </cell>
          <cell r="D7" t="str">
            <v>FIO TEL MET ESPINAR-FEI-1,25 (PT)</v>
          </cell>
          <cell r="E7" t="str">
            <v>RS</v>
          </cell>
          <cell r="F7" t="str">
            <v>SUL</v>
          </cell>
          <cell r="G7" t="str">
            <v>JUSSARA MAFRA</v>
          </cell>
          <cell r="H7" t="str">
            <v>PR</v>
          </cell>
          <cell r="I7">
            <v>300674</v>
          </cell>
          <cell r="J7" t="str">
            <v>REDE</v>
          </cell>
          <cell r="K7" t="str">
            <v>FIO ESPINAR</v>
          </cell>
          <cell r="L7">
            <v>29.4</v>
          </cell>
          <cell r="M7" t="str">
            <v>NÃO</v>
          </cell>
          <cell r="N7" t="str">
            <v>NÃO</v>
          </cell>
          <cell r="O7" t="str">
            <v>NÃO</v>
          </cell>
          <cell r="P7">
            <v>45</v>
          </cell>
          <cell r="Q7" t="str">
            <v>NÃO</v>
          </cell>
          <cell r="R7">
            <v>471.7</v>
          </cell>
          <cell r="S7">
            <v>433.4</v>
          </cell>
          <cell r="T7">
            <v>905.09999999999991</v>
          </cell>
        </row>
        <row r="8">
          <cell r="C8">
            <v>300752</v>
          </cell>
          <cell r="D8" t="str">
            <v>CAIXA EMEN OPT AER/POST ATE 12FBS 12F/A/</v>
          </cell>
          <cell r="E8" t="str">
            <v>RS</v>
          </cell>
          <cell r="F8" t="str">
            <v>SUL</v>
          </cell>
          <cell r="G8" t="str">
            <v>JUSSARA MAFRA</v>
          </cell>
          <cell r="H8" t="str">
            <v>PR</v>
          </cell>
          <cell r="I8">
            <v>300752</v>
          </cell>
          <cell r="J8" t="str">
            <v>REDE</v>
          </cell>
          <cell r="K8" t="str">
            <v>CEO Aérea/Post 12F</v>
          </cell>
          <cell r="L8">
            <v>151.77000000000001</v>
          </cell>
          <cell r="M8" t="str">
            <v>NÃO</v>
          </cell>
          <cell r="N8" t="str">
            <v>NÃO</v>
          </cell>
          <cell r="O8" t="str">
            <v>NÃO</v>
          </cell>
          <cell r="P8">
            <v>45</v>
          </cell>
          <cell r="Q8" t="str">
            <v>NÃO</v>
          </cell>
          <cell r="R8">
            <v>113</v>
          </cell>
          <cell r="S8">
            <v>102</v>
          </cell>
          <cell r="T8">
            <v>215</v>
          </cell>
        </row>
        <row r="9">
          <cell r="C9">
            <v>300756</v>
          </cell>
          <cell r="D9" t="str">
            <v>CAIXA EMEN OPT SUBT ATE 12FBS 12F/S</v>
          </cell>
          <cell r="E9" t="str">
            <v>RS</v>
          </cell>
          <cell r="F9" t="str">
            <v>SUL</v>
          </cell>
          <cell r="G9" t="str">
            <v>JUSSARA MAFRA</v>
          </cell>
          <cell r="H9" t="str">
            <v>PR</v>
          </cell>
          <cell r="I9">
            <v>300756</v>
          </cell>
          <cell r="J9" t="str">
            <v>REDE</v>
          </cell>
          <cell r="K9" t="str">
            <v>CEO Subt 12F</v>
          </cell>
          <cell r="L9">
            <v>290.69</v>
          </cell>
          <cell r="M9" t="str">
            <v>NÃO</v>
          </cell>
          <cell r="N9" t="str">
            <v>NÃO</v>
          </cell>
          <cell r="O9" t="str">
            <v>NÃO</v>
          </cell>
          <cell r="P9">
            <v>45</v>
          </cell>
          <cell r="Q9" t="str">
            <v>NÃO</v>
          </cell>
          <cell r="R9">
            <v>74</v>
          </cell>
          <cell r="S9">
            <v>66</v>
          </cell>
          <cell r="T9">
            <v>140</v>
          </cell>
        </row>
        <row r="10">
          <cell r="C10">
            <v>300763</v>
          </cell>
          <cell r="D10" t="str">
            <v>CAIXA EMEN OPT SUBT 48-72FBS 72F/S</v>
          </cell>
          <cell r="E10" t="str">
            <v>RS</v>
          </cell>
          <cell r="F10" t="str">
            <v>SUL</v>
          </cell>
          <cell r="G10" t="str">
            <v>JUSSARA MAFRA</v>
          </cell>
          <cell r="H10" t="str">
            <v>PR</v>
          </cell>
          <cell r="I10">
            <v>300763</v>
          </cell>
          <cell r="J10" t="str">
            <v>REDE</v>
          </cell>
          <cell r="K10" t="str">
            <v>CEO Subt 72F</v>
          </cell>
          <cell r="L10">
            <v>197.48</v>
          </cell>
          <cell r="M10" t="str">
            <v>NÃO</v>
          </cell>
          <cell r="N10" t="str">
            <v>NÃO</v>
          </cell>
          <cell r="O10" t="str">
            <v>NÃO</v>
          </cell>
          <cell r="P10">
            <v>45</v>
          </cell>
          <cell r="Q10" t="str">
            <v>NÃO</v>
          </cell>
          <cell r="R10">
            <v>44</v>
          </cell>
          <cell r="S10">
            <v>40</v>
          </cell>
          <cell r="T10">
            <v>84</v>
          </cell>
        </row>
        <row r="11">
          <cell r="C11">
            <v>300767</v>
          </cell>
          <cell r="D11" t="str">
            <v>CAIXA EMEN OPT AER/POST 18-36FBS 36F/A/P</v>
          </cell>
          <cell r="E11" t="str">
            <v>RS</v>
          </cell>
          <cell r="F11" t="str">
            <v>SUL</v>
          </cell>
          <cell r="G11" t="str">
            <v>JUSSARA MAFRA</v>
          </cell>
          <cell r="H11" t="str">
            <v>PR</v>
          </cell>
          <cell r="I11">
            <v>300767</v>
          </cell>
          <cell r="J11" t="str">
            <v>REDE</v>
          </cell>
          <cell r="K11" t="str">
            <v>CEO Aérea/Post 36F</v>
          </cell>
          <cell r="L11">
            <v>159.96</v>
          </cell>
          <cell r="M11" t="str">
            <v>NÃO</v>
          </cell>
          <cell r="N11" t="str">
            <v>NÃO</v>
          </cell>
          <cell r="O11" t="str">
            <v>NÃO</v>
          </cell>
          <cell r="P11">
            <v>45</v>
          </cell>
          <cell r="Q11" t="str">
            <v>NÃO</v>
          </cell>
          <cell r="R11">
            <v>101</v>
          </cell>
          <cell r="S11">
            <v>96</v>
          </cell>
          <cell r="T11">
            <v>197</v>
          </cell>
        </row>
        <row r="12">
          <cell r="C12">
            <v>300768</v>
          </cell>
          <cell r="D12" t="str">
            <v>CAIXA EMEN OPT SUBT 18-36FBS 36F/S</v>
          </cell>
          <cell r="E12" t="str">
            <v>RS</v>
          </cell>
          <cell r="F12" t="str">
            <v>SUL</v>
          </cell>
          <cell r="G12" t="str">
            <v>JUSSARA MAFRA</v>
          </cell>
          <cell r="H12" t="str">
            <v>PR</v>
          </cell>
          <cell r="I12">
            <v>300768</v>
          </cell>
          <cell r="J12" t="str">
            <v>REDE</v>
          </cell>
          <cell r="K12" t="str">
            <v>CEO Subt 36F</v>
          </cell>
          <cell r="L12">
            <v>182.23</v>
          </cell>
          <cell r="M12" t="str">
            <v>NÃO</v>
          </cell>
          <cell r="N12" t="str">
            <v>NÃO</v>
          </cell>
          <cell r="O12" t="str">
            <v>NÃO</v>
          </cell>
          <cell r="P12">
            <v>45</v>
          </cell>
          <cell r="Q12" t="str">
            <v>NÃO</v>
          </cell>
          <cell r="R12">
            <v>123</v>
          </cell>
          <cell r="S12">
            <v>104</v>
          </cell>
          <cell r="T12">
            <v>227</v>
          </cell>
        </row>
        <row r="13">
          <cell r="C13">
            <v>300773</v>
          </cell>
          <cell r="D13" t="str">
            <v>CORDAO OPTICO SC/APC-SC/APC 20MT 2PLUG</v>
          </cell>
          <cell r="E13" t="str">
            <v>RS</v>
          </cell>
          <cell r="F13" t="str">
            <v>SUL</v>
          </cell>
          <cell r="G13" t="str">
            <v>JUSSARA MAFRA</v>
          </cell>
          <cell r="H13" t="str">
            <v>PR</v>
          </cell>
          <cell r="I13">
            <v>300773</v>
          </cell>
          <cell r="J13" t="str">
            <v>REDE</v>
          </cell>
          <cell r="K13" t="str">
            <v>Cordão Óptico SC/APC-SC/APC</v>
          </cell>
          <cell r="L13">
            <v>19.739999999999998</v>
          </cell>
          <cell r="M13" t="str">
            <v>NÃO</v>
          </cell>
          <cell r="N13" t="str">
            <v>NÃO</v>
          </cell>
          <cell r="O13" t="str">
            <v>NÃO</v>
          </cell>
          <cell r="P13">
            <v>45</v>
          </cell>
          <cell r="Q13" t="str">
            <v>NÃO</v>
          </cell>
          <cell r="R13">
            <v>74</v>
          </cell>
          <cell r="S13">
            <v>60</v>
          </cell>
          <cell r="T13">
            <v>134</v>
          </cell>
        </row>
        <row r="14">
          <cell r="C14">
            <v>300778</v>
          </cell>
          <cell r="D14" t="str">
            <v>CORDAO OPTICO SC/APC-SC/APC 10MT 2PLUG</v>
          </cell>
          <cell r="E14" t="str">
            <v>RS</v>
          </cell>
          <cell r="F14" t="str">
            <v>SUL</v>
          </cell>
          <cell r="G14" t="str">
            <v>JUSSARA MAFRA</v>
          </cell>
          <cell r="H14" t="str">
            <v>PR</v>
          </cell>
          <cell r="I14">
            <v>300778</v>
          </cell>
          <cell r="J14" t="str">
            <v>REDE</v>
          </cell>
          <cell r="K14" t="str">
            <v>Cordão Óptico SC/APC-SC/APC</v>
          </cell>
          <cell r="L14">
            <v>15.37</v>
          </cell>
          <cell r="M14" t="str">
            <v>NÃO</v>
          </cell>
          <cell r="N14" t="str">
            <v>NÃO</v>
          </cell>
          <cell r="O14" t="str">
            <v>NÃO</v>
          </cell>
          <cell r="P14">
            <v>45</v>
          </cell>
          <cell r="Q14" t="str">
            <v>NÃO</v>
          </cell>
          <cell r="R14">
            <v>25</v>
          </cell>
          <cell r="S14">
            <v>30</v>
          </cell>
          <cell r="T14">
            <v>55</v>
          </cell>
        </row>
        <row r="15">
          <cell r="C15">
            <v>300779</v>
          </cell>
          <cell r="D15" t="str">
            <v>CORDAO OPTICO SC/APC-SC/APC 5MT 2PLUG</v>
          </cell>
          <cell r="E15" t="str">
            <v>RS</v>
          </cell>
          <cell r="F15" t="str">
            <v>SUL</v>
          </cell>
          <cell r="G15" t="str">
            <v>JUSSARA MAFRA</v>
          </cell>
          <cell r="H15" t="str">
            <v>PR</v>
          </cell>
          <cell r="I15">
            <v>300779</v>
          </cell>
          <cell r="J15" t="str">
            <v>REDE</v>
          </cell>
          <cell r="K15" t="str">
            <v>Cordão Óptico SC/APC-SC/APC</v>
          </cell>
          <cell r="L15">
            <v>12.34</v>
          </cell>
          <cell r="M15" t="str">
            <v>NÃO</v>
          </cell>
          <cell r="N15" t="str">
            <v>NÃO</v>
          </cell>
          <cell r="O15" t="str">
            <v>NÃO</v>
          </cell>
          <cell r="P15">
            <v>45</v>
          </cell>
          <cell r="Q15" t="str">
            <v>NÃO</v>
          </cell>
          <cell r="R15">
            <v>5</v>
          </cell>
          <cell r="S15">
            <v>6</v>
          </cell>
          <cell r="T15">
            <v>11</v>
          </cell>
        </row>
        <row r="16">
          <cell r="C16">
            <v>300792</v>
          </cell>
          <cell r="D16" t="str">
            <v>DUTO REDE LISO PVC  100MM X 6000MM</v>
          </cell>
          <cell r="E16" t="str">
            <v>RS</v>
          </cell>
          <cell r="F16" t="str">
            <v>SUL</v>
          </cell>
          <cell r="G16" t="str">
            <v>JUSSARA MAFRA</v>
          </cell>
          <cell r="H16" t="str">
            <v>PR</v>
          </cell>
          <cell r="I16">
            <v>300792</v>
          </cell>
          <cell r="J16" t="str">
            <v>REDE</v>
          </cell>
          <cell r="K16" t="str">
            <v>Duto Liso PVC</v>
          </cell>
          <cell r="L16">
            <v>162.43</v>
          </cell>
          <cell r="M16" t="str">
            <v>NÃO</v>
          </cell>
          <cell r="N16" t="str">
            <v>NÃO</v>
          </cell>
          <cell r="O16" t="str">
            <v>NÃO</v>
          </cell>
          <cell r="P16">
            <v>45</v>
          </cell>
          <cell r="Q16" t="str">
            <v>NÃO</v>
          </cell>
          <cell r="R16">
            <v>21</v>
          </cell>
          <cell r="S16">
            <v>0</v>
          </cell>
          <cell r="T16">
            <v>21</v>
          </cell>
        </row>
        <row r="17">
          <cell r="C17">
            <v>300798</v>
          </cell>
          <cell r="D17" t="str">
            <v>ANEL DISTRIB FIO-FE 52X44X6MM S/GUIA</v>
          </cell>
          <cell r="E17" t="str">
            <v>RS</v>
          </cell>
          <cell r="F17" t="str">
            <v>SUL</v>
          </cell>
          <cell r="G17" t="str">
            <v>ANA CRISTINA</v>
          </cell>
          <cell r="H17" t="str">
            <v>PR</v>
          </cell>
          <cell r="I17">
            <v>300798</v>
          </cell>
          <cell r="J17" t="str">
            <v>HNW</v>
          </cell>
          <cell r="K17" t="str">
            <v>Anel Distribuição Fio-FE</v>
          </cell>
          <cell r="L17">
            <v>0.5</v>
          </cell>
          <cell r="M17" t="str">
            <v>NÃO</v>
          </cell>
          <cell r="N17" t="str">
            <v>NÃO</v>
          </cell>
          <cell r="O17" t="str">
            <v>SIM</v>
          </cell>
          <cell r="P17">
            <v>45</v>
          </cell>
          <cell r="Q17" t="str">
            <v>SIM</v>
          </cell>
          <cell r="R17">
            <v>11313.650909090908</v>
          </cell>
          <cell r="S17">
            <v>12310.10181818182</v>
          </cell>
          <cell r="T17">
            <v>23623.752727272727</v>
          </cell>
        </row>
        <row r="18">
          <cell r="C18">
            <v>301566</v>
          </cell>
          <cell r="D18" t="str">
            <v>CABO TEL OPT CFOA-SM-DE-G-36 ENTERR 36F</v>
          </cell>
          <cell r="E18" t="str">
            <v>RS</v>
          </cell>
          <cell r="F18" t="str">
            <v>SUL</v>
          </cell>
          <cell r="G18" t="str">
            <v>JUSSARA MAFRA</v>
          </cell>
          <cell r="H18" t="str">
            <v>PR</v>
          </cell>
          <cell r="I18">
            <v>301566</v>
          </cell>
          <cell r="J18" t="str">
            <v>REDE</v>
          </cell>
          <cell r="K18" t="str">
            <v>0036 FIBRAS</v>
          </cell>
          <cell r="L18">
            <v>5.52</v>
          </cell>
          <cell r="M18" t="str">
            <v>NÃO</v>
          </cell>
          <cell r="N18" t="str">
            <v>NÃO</v>
          </cell>
          <cell r="O18" t="str">
            <v>NÃO</v>
          </cell>
          <cell r="P18">
            <v>45</v>
          </cell>
          <cell r="Q18" t="str">
            <v>NÃO</v>
          </cell>
          <cell r="R18">
            <v>8138</v>
          </cell>
          <cell r="S18">
            <v>0</v>
          </cell>
          <cell r="T18">
            <v>8138</v>
          </cell>
        </row>
        <row r="19">
          <cell r="C19">
            <v>301577</v>
          </cell>
          <cell r="D19" t="str">
            <v>SUPORTE FIX COMPLET C/ISOL TIPO-2</v>
          </cell>
          <cell r="E19" t="str">
            <v>RS</v>
          </cell>
          <cell r="F19" t="str">
            <v>SUL</v>
          </cell>
          <cell r="G19" t="str">
            <v>JUSSARA MAFRA</v>
          </cell>
          <cell r="H19" t="str">
            <v>PR</v>
          </cell>
          <cell r="I19">
            <v>301577</v>
          </cell>
          <cell r="J19" t="str">
            <v>REDE</v>
          </cell>
          <cell r="K19" t="str">
            <v>Suporte Cabo Optico</v>
          </cell>
          <cell r="L19">
            <v>10.130000000000001</v>
          </cell>
          <cell r="M19" t="str">
            <v>NÃO</v>
          </cell>
          <cell r="N19" t="str">
            <v>NÃO</v>
          </cell>
          <cell r="O19" t="str">
            <v>NÃO</v>
          </cell>
          <cell r="P19">
            <v>45</v>
          </cell>
          <cell r="Q19" t="str">
            <v>NÃO</v>
          </cell>
          <cell r="R19">
            <v>3289</v>
          </cell>
          <cell r="S19">
            <v>3269</v>
          </cell>
          <cell r="T19">
            <v>6558</v>
          </cell>
        </row>
        <row r="20">
          <cell r="C20">
            <v>301586</v>
          </cell>
          <cell r="D20" t="str">
            <v>CABO TEL OPT CFOA-SM-DE-G-72 ENTERR 72F</v>
          </cell>
          <cell r="E20" t="str">
            <v>RS</v>
          </cell>
          <cell r="F20" t="str">
            <v>SUL</v>
          </cell>
          <cell r="G20" t="str">
            <v>JUSSARA MAFRA</v>
          </cell>
          <cell r="H20" t="str">
            <v>PR</v>
          </cell>
          <cell r="I20">
            <v>301586</v>
          </cell>
          <cell r="J20" t="str">
            <v>REDE</v>
          </cell>
          <cell r="K20" t="str">
            <v>0072 FIBRAS</v>
          </cell>
          <cell r="L20">
            <v>7.27</v>
          </cell>
          <cell r="M20" t="str">
            <v>NÃO</v>
          </cell>
          <cell r="N20" t="str">
            <v>NÃO</v>
          </cell>
          <cell r="O20" t="str">
            <v>NÃO</v>
          </cell>
          <cell r="P20">
            <v>45</v>
          </cell>
          <cell r="Q20" t="str">
            <v>NÃO</v>
          </cell>
          <cell r="R20">
            <v>2713</v>
          </cell>
          <cell r="S20">
            <v>2773</v>
          </cell>
          <cell r="T20">
            <v>5486</v>
          </cell>
        </row>
        <row r="21">
          <cell r="C21">
            <v>304506</v>
          </cell>
          <cell r="D21" t="str">
            <v>CORDAO OPTICO SC/APC(BLI) 1,5MT 1PLUG</v>
          </cell>
          <cell r="E21" t="str">
            <v>RS</v>
          </cell>
          <cell r="F21" t="str">
            <v>SUL</v>
          </cell>
          <cell r="G21" t="str">
            <v>JUSSARA MAFRA</v>
          </cell>
          <cell r="H21" t="str">
            <v>PR</v>
          </cell>
          <cell r="I21">
            <v>304506</v>
          </cell>
          <cell r="J21" t="str">
            <v>REDE</v>
          </cell>
          <cell r="K21" t="str">
            <v>Cordão Óptico SC/APC</v>
          </cell>
          <cell r="L21">
            <v>6.01</v>
          </cell>
          <cell r="M21" t="str">
            <v>NÃO</v>
          </cell>
          <cell r="N21" t="str">
            <v>NÃO</v>
          </cell>
          <cell r="O21" t="str">
            <v>HIB</v>
          </cell>
          <cell r="P21">
            <v>45</v>
          </cell>
          <cell r="Q21" t="str">
            <v>NÃO</v>
          </cell>
          <cell r="R21">
            <v>66.344181818181809</v>
          </cell>
          <cell r="S21">
            <v>76.168363636363665</v>
          </cell>
          <cell r="T21">
            <v>142.51254545454549</v>
          </cell>
        </row>
        <row r="22">
          <cell r="C22">
            <v>305133</v>
          </cell>
          <cell r="D22" t="str">
            <v>CAIXA EMEN OPT AER/POST 48-72FBS 72F/A/P</v>
          </cell>
          <cell r="E22" t="str">
            <v>RS</v>
          </cell>
          <cell r="F22" t="str">
            <v>SUL</v>
          </cell>
          <cell r="G22" t="str">
            <v>JUSSARA MAFRA</v>
          </cell>
          <cell r="H22" t="str">
            <v>PR</v>
          </cell>
          <cell r="I22">
            <v>305133</v>
          </cell>
          <cell r="J22" t="str">
            <v>REDE</v>
          </cell>
          <cell r="K22" t="str">
            <v>CEO Aérea/Post 72F</v>
          </cell>
          <cell r="L22">
            <v>173.58</v>
          </cell>
          <cell r="M22" t="str">
            <v>NÃO</v>
          </cell>
          <cell r="N22" t="str">
            <v>NÃO</v>
          </cell>
          <cell r="O22" t="str">
            <v>NÃO</v>
          </cell>
          <cell r="P22">
            <v>45</v>
          </cell>
          <cell r="Q22" t="str">
            <v>NÃO</v>
          </cell>
          <cell r="R22">
            <v>41</v>
          </cell>
          <cell r="S22">
            <v>41</v>
          </cell>
          <cell r="T22">
            <v>82</v>
          </cell>
        </row>
        <row r="23">
          <cell r="C23">
            <v>312481</v>
          </cell>
          <cell r="D23" t="str">
            <v>CAIXA EMEN OPT AER/CORD ATE 12FBS 12F/A/</v>
          </cell>
          <cell r="E23" t="str">
            <v>RS</v>
          </cell>
          <cell r="F23" t="str">
            <v>SUL</v>
          </cell>
          <cell r="G23" t="str">
            <v>JUSSARA MAFRA</v>
          </cell>
          <cell r="H23" t="str">
            <v>PR</v>
          </cell>
          <cell r="I23">
            <v>312481</v>
          </cell>
          <cell r="J23" t="str">
            <v>REDE</v>
          </cell>
          <cell r="K23" t="str">
            <v>CEO Aérea/Cord 12F</v>
          </cell>
          <cell r="L23">
            <v>152.65129323299999</v>
          </cell>
          <cell r="M23" t="str">
            <v>NÃO</v>
          </cell>
          <cell r="N23" t="str">
            <v>NÃO</v>
          </cell>
          <cell r="O23" t="str">
            <v>NÃO</v>
          </cell>
          <cell r="P23">
            <v>45</v>
          </cell>
          <cell r="Q23" t="str">
            <v>NÃO</v>
          </cell>
          <cell r="R23">
            <v>3</v>
          </cell>
          <cell r="S23">
            <v>3</v>
          </cell>
          <cell r="T23">
            <v>6</v>
          </cell>
        </row>
        <row r="24">
          <cell r="C24">
            <v>312482</v>
          </cell>
          <cell r="D24" t="str">
            <v>CAIXA EMEN OPT AER/CORD 18-36FBS 36F/A/C</v>
          </cell>
          <cell r="E24" t="str">
            <v>RS</v>
          </cell>
          <cell r="F24" t="str">
            <v>SUL</v>
          </cell>
          <cell r="G24" t="str">
            <v>JUSSARA MAFRA</v>
          </cell>
          <cell r="H24" t="str">
            <v>PR</v>
          </cell>
          <cell r="I24">
            <v>312482</v>
          </cell>
          <cell r="J24" t="str">
            <v>REDE</v>
          </cell>
          <cell r="K24" t="str">
            <v>CEO Aérea/Cord 36F</v>
          </cell>
          <cell r="L24">
            <v>168.18</v>
          </cell>
          <cell r="M24" t="str">
            <v>NÃO</v>
          </cell>
          <cell r="N24" t="str">
            <v>NÃO</v>
          </cell>
          <cell r="O24" t="str">
            <v>NÃO</v>
          </cell>
          <cell r="P24">
            <v>45</v>
          </cell>
          <cell r="Q24" t="str">
            <v>NÃO</v>
          </cell>
          <cell r="R24">
            <v>95</v>
          </cell>
          <cell r="S24">
            <v>78</v>
          </cell>
          <cell r="T24">
            <v>173</v>
          </cell>
        </row>
        <row r="25">
          <cell r="C25">
            <v>312642</v>
          </cell>
          <cell r="D25" t="str">
            <v>ABRACADEIRA PLASTICA 151MM X 3,7MM X 37M</v>
          </cell>
          <cell r="E25" t="str">
            <v>RS</v>
          </cell>
          <cell r="F25" t="str">
            <v>SUL</v>
          </cell>
          <cell r="G25" t="str">
            <v>JUSSARA MAFRA</v>
          </cell>
          <cell r="H25" t="str">
            <v>PR</v>
          </cell>
          <cell r="I25">
            <v>312642</v>
          </cell>
          <cell r="J25" t="str">
            <v>REDE</v>
          </cell>
          <cell r="K25" t="str">
            <v>Abraçadeira Plástica</v>
          </cell>
          <cell r="L25">
            <v>0.1</v>
          </cell>
          <cell r="M25" t="str">
            <v>NÃO</v>
          </cell>
          <cell r="N25" t="str">
            <v>NÃO</v>
          </cell>
          <cell r="O25" t="str">
            <v>HIB</v>
          </cell>
          <cell r="P25">
            <v>45</v>
          </cell>
          <cell r="Q25" t="str">
            <v>NÃO</v>
          </cell>
          <cell r="R25">
            <v>25532.418181818182</v>
          </cell>
          <cell r="S25">
            <v>22797.836363636365</v>
          </cell>
          <cell r="T25">
            <v>48330.254545454547</v>
          </cell>
        </row>
        <row r="26">
          <cell r="C26">
            <v>312643</v>
          </cell>
          <cell r="D26" t="str">
            <v>ABRACADEIRA PLAST 206MM X 4,7MM X 51M</v>
          </cell>
          <cell r="E26" t="str">
            <v>RS</v>
          </cell>
          <cell r="F26" t="str">
            <v>SUL</v>
          </cell>
          <cell r="G26" t="str">
            <v>JUSSARA MAFRA</v>
          </cell>
          <cell r="H26" t="str">
            <v>PR</v>
          </cell>
          <cell r="I26">
            <v>312643</v>
          </cell>
          <cell r="J26" t="str">
            <v>REDE</v>
          </cell>
          <cell r="K26" t="str">
            <v>Abraçadeira Plástica</v>
          </cell>
          <cell r="L26">
            <v>0.12</v>
          </cell>
          <cell r="M26" t="str">
            <v>NÃO</v>
          </cell>
          <cell r="N26" t="str">
            <v>NÃO</v>
          </cell>
          <cell r="O26" t="str">
            <v>NÃO</v>
          </cell>
          <cell r="P26">
            <v>45</v>
          </cell>
          <cell r="Q26" t="str">
            <v>NÃO</v>
          </cell>
          <cell r="R26">
            <v>172</v>
          </cell>
          <cell r="S26">
            <v>172</v>
          </cell>
          <cell r="T26">
            <v>344</v>
          </cell>
        </row>
        <row r="27">
          <cell r="C27">
            <v>312644</v>
          </cell>
          <cell r="D27" t="str">
            <v>ABRACADEIRA PLAST 398MM X 7,6MM X 110M</v>
          </cell>
          <cell r="E27" t="str">
            <v>RS</v>
          </cell>
          <cell r="F27" t="str">
            <v>SUL</v>
          </cell>
          <cell r="G27" t="str">
            <v>JUSSARA MAFRA</v>
          </cell>
          <cell r="H27" t="str">
            <v>PR</v>
          </cell>
          <cell r="I27">
            <v>312644</v>
          </cell>
          <cell r="J27" t="str">
            <v>REDE</v>
          </cell>
          <cell r="K27" t="str">
            <v>Abraçadeira Plástica</v>
          </cell>
          <cell r="L27">
            <v>0.67</v>
          </cell>
          <cell r="M27" t="str">
            <v>NÃO</v>
          </cell>
          <cell r="N27" t="str">
            <v>NÃO</v>
          </cell>
          <cell r="O27" t="str">
            <v>NÃO</v>
          </cell>
          <cell r="P27">
            <v>45</v>
          </cell>
          <cell r="Q27" t="str">
            <v>NÃO</v>
          </cell>
          <cell r="R27">
            <v>179</v>
          </cell>
          <cell r="S27">
            <v>179</v>
          </cell>
          <cell r="T27">
            <v>358</v>
          </cell>
        </row>
        <row r="28">
          <cell r="C28">
            <v>312723</v>
          </cell>
          <cell r="D28" t="str">
            <v>CAIXA EMEN OPT AER/CORD 48-72FBS 72F/A/C</v>
          </cell>
          <cell r="E28" t="str">
            <v>RS</v>
          </cell>
          <cell r="F28" t="str">
            <v>SUL</v>
          </cell>
          <cell r="G28" t="str">
            <v>JUSSARA MAFRA</v>
          </cell>
          <cell r="H28" t="str">
            <v>PR</v>
          </cell>
          <cell r="I28">
            <v>312723</v>
          </cell>
          <cell r="J28" t="str">
            <v>REDE</v>
          </cell>
          <cell r="K28" t="str">
            <v>CEO Aérea/Cord 72F</v>
          </cell>
          <cell r="L28">
            <v>178.36</v>
          </cell>
          <cell r="M28" t="str">
            <v>NÃO</v>
          </cell>
          <cell r="N28" t="str">
            <v>NÃO</v>
          </cell>
          <cell r="O28" t="str">
            <v>NÃO</v>
          </cell>
          <cell r="P28">
            <v>45</v>
          </cell>
          <cell r="Q28" t="str">
            <v>NÃO</v>
          </cell>
          <cell r="R28">
            <v>58</v>
          </cell>
          <cell r="S28">
            <v>58</v>
          </cell>
          <cell r="T28">
            <v>116</v>
          </cell>
        </row>
        <row r="29">
          <cell r="C29">
            <v>312724</v>
          </cell>
          <cell r="D29" t="str">
            <v>CAIXA EMEN OPT SUBT 96-144FBS 144F/S</v>
          </cell>
          <cell r="E29" t="str">
            <v>RS</v>
          </cell>
          <cell r="F29" t="str">
            <v>SUL</v>
          </cell>
          <cell r="G29" t="str">
            <v>JUSSARA MAFRA</v>
          </cell>
          <cell r="H29" t="str">
            <v>PR</v>
          </cell>
          <cell r="I29">
            <v>312724</v>
          </cell>
          <cell r="J29" t="str">
            <v>REDE</v>
          </cell>
          <cell r="K29" t="str">
            <v>CEO Subt 144F</v>
          </cell>
          <cell r="L29">
            <v>284</v>
          </cell>
          <cell r="M29" t="str">
            <v>NÃO</v>
          </cell>
          <cell r="N29" t="str">
            <v>NÃO</v>
          </cell>
          <cell r="O29" t="str">
            <v>NÃO</v>
          </cell>
          <cell r="P29">
            <v>45</v>
          </cell>
          <cell r="Q29" t="str">
            <v>NÃO</v>
          </cell>
          <cell r="R29">
            <v>23</v>
          </cell>
          <cell r="S29">
            <v>23</v>
          </cell>
          <cell r="T29">
            <v>46</v>
          </cell>
        </row>
        <row r="30">
          <cell r="C30">
            <v>312801</v>
          </cell>
          <cell r="D30" t="str">
            <v>CONJUNTO RES CB OPT FIG-8 PARAF ACO GALV</v>
          </cell>
          <cell r="E30" t="str">
            <v>RS</v>
          </cell>
          <cell r="F30" t="str">
            <v>SUL</v>
          </cell>
          <cell r="G30" t="str">
            <v>JUSSARA MAFRA</v>
          </cell>
          <cell r="H30" t="str">
            <v>PR</v>
          </cell>
          <cell r="I30">
            <v>312801</v>
          </cell>
          <cell r="J30" t="str">
            <v>REDE</v>
          </cell>
          <cell r="K30" t="str">
            <v>Conjunto Reserva</v>
          </cell>
          <cell r="L30">
            <v>43.51</v>
          </cell>
          <cell r="M30" t="str">
            <v>NÃO</v>
          </cell>
          <cell r="N30" t="str">
            <v>NÃO</v>
          </cell>
          <cell r="O30" t="str">
            <v>NÃO</v>
          </cell>
          <cell r="P30">
            <v>45</v>
          </cell>
          <cell r="Q30" t="str">
            <v>NÃO</v>
          </cell>
          <cell r="R30">
            <v>23</v>
          </cell>
          <cell r="S30">
            <v>0</v>
          </cell>
          <cell r="T30">
            <v>23</v>
          </cell>
        </row>
        <row r="31">
          <cell r="C31">
            <v>314003</v>
          </cell>
          <cell r="D31" t="str">
            <v>CONJUNTO CAPRE LARANJA 11,2/12,2MM CB-S</v>
          </cell>
          <cell r="E31" t="str">
            <v>RS</v>
          </cell>
          <cell r="F31" t="str">
            <v>SUL</v>
          </cell>
          <cell r="G31" t="str">
            <v>JUSSARA MAFRA</v>
          </cell>
          <cell r="H31" t="str">
            <v>PR</v>
          </cell>
          <cell r="I31">
            <v>314003</v>
          </cell>
          <cell r="J31" t="str">
            <v>REDE</v>
          </cell>
          <cell r="K31" t="str">
            <v>Conjunto Capre Laranja</v>
          </cell>
          <cell r="L31">
            <v>14.31</v>
          </cell>
          <cell r="M31" t="str">
            <v>NÃO</v>
          </cell>
          <cell r="N31" t="str">
            <v>NÃO</v>
          </cell>
          <cell r="O31" t="str">
            <v>NÃO</v>
          </cell>
          <cell r="P31">
            <v>45</v>
          </cell>
          <cell r="Q31" t="str">
            <v>NÃO</v>
          </cell>
          <cell r="R31">
            <v>2250</v>
          </cell>
          <cell r="S31">
            <v>1881</v>
          </cell>
          <cell r="T31">
            <v>4131</v>
          </cell>
        </row>
        <row r="32">
          <cell r="C32">
            <v>318809</v>
          </cell>
          <cell r="D32" t="str">
            <v>CORDOALHA RD EXT ACO ALUMINO 4,8MM 3F</v>
          </cell>
          <cell r="E32" t="str">
            <v>RS</v>
          </cell>
          <cell r="F32" t="str">
            <v>SUL</v>
          </cell>
          <cell r="G32" t="str">
            <v>JUSSARA MAFRA</v>
          </cell>
          <cell r="H32" t="str">
            <v>PR</v>
          </cell>
          <cell r="I32">
            <v>318809</v>
          </cell>
          <cell r="J32" t="str">
            <v>REDE</v>
          </cell>
          <cell r="K32" t="str">
            <v>Cordoalha Aço Alumínio</v>
          </cell>
          <cell r="L32">
            <v>1.4</v>
          </cell>
          <cell r="M32" t="str">
            <v>NÃO</v>
          </cell>
          <cell r="N32" t="str">
            <v>NÃO</v>
          </cell>
          <cell r="O32" t="str">
            <v>NÃO</v>
          </cell>
          <cell r="P32">
            <v>45</v>
          </cell>
          <cell r="Q32" t="str">
            <v>NÃO</v>
          </cell>
          <cell r="R32">
            <v>7931</v>
          </cell>
          <cell r="S32">
            <v>4660</v>
          </cell>
          <cell r="T32">
            <v>12591</v>
          </cell>
        </row>
        <row r="33">
          <cell r="C33">
            <v>319013</v>
          </cell>
          <cell r="D33" t="str">
            <v>CABO TEL OPT CFOA-SM-ASU-120-S-12 AEREO</v>
          </cell>
          <cell r="E33" t="str">
            <v>RS</v>
          </cell>
          <cell r="F33" t="str">
            <v>SUL</v>
          </cell>
          <cell r="G33" t="str">
            <v>JUSSARA MAFRA</v>
          </cell>
          <cell r="H33" t="str">
            <v>PR</v>
          </cell>
          <cell r="I33" t="str">
            <v>Aereo 12F</v>
          </cell>
          <cell r="J33" t="str">
            <v>REDE</v>
          </cell>
          <cell r="K33" t="str">
            <v>0012 FIBRAS</v>
          </cell>
          <cell r="L33">
            <v>2.41</v>
          </cell>
          <cell r="M33" t="str">
            <v>NÃO</v>
          </cell>
          <cell r="N33" t="str">
            <v>NÃO</v>
          </cell>
          <cell r="O33" t="str">
            <v>NÃO</v>
          </cell>
          <cell r="P33">
            <v>45</v>
          </cell>
          <cell r="Q33" t="str">
            <v>NÃO</v>
          </cell>
          <cell r="R33">
            <v>99848</v>
          </cell>
          <cell r="S33">
            <v>83154</v>
          </cell>
          <cell r="T33">
            <v>183002</v>
          </cell>
        </row>
        <row r="34">
          <cell r="C34">
            <v>319014</v>
          </cell>
          <cell r="D34" t="str">
            <v>CONJUNTO CAPRE AZUL 8,0/8,6MM CB-ASU</v>
          </cell>
          <cell r="E34" t="str">
            <v>RS</v>
          </cell>
          <cell r="F34" t="str">
            <v>SUL</v>
          </cell>
          <cell r="G34" t="str">
            <v>JUSSARA MAFRA</v>
          </cell>
          <cell r="H34" t="str">
            <v>PR</v>
          </cell>
          <cell r="I34">
            <v>319014</v>
          </cell>
          <cell r="J34" t="str">
            <v>REDE</v>
          </cell>
          <cell r="K34" t="str">
            <v>Conjunto Capre Azul</v>
          </cell>
          <cell r="L34">
            <v>9</v>
          </cell>
          <cell r="M34" t="str">
            <v>NÃO</v>
          </cell>
          <cell r="N34" t="str">
            <v>NÃO</v>
          </cell>
          <cell r="O34" t="str">
            <v>NÃO</v>
          </cell>
          <cell r="P34">
            <v>45</v>
          </cell>
          <cell r="Q34" t="str">
            <v>NÃO</v>
          </cell>
          <cell r="R34">
            <v>2652</v>
          </cell>
          <cell r="S34">
            <v>2469</v>
          </cell>
          <cell r="T34">
            <v>5121</v>
          </cell>
        </row>
        <row r="35">
          <cell r="C35">
            <v>319911</v>
          </cell>
          <cell r="D35" t="str">
            <v>CABO TEL OPT CFOA-SM-DD-S-288 SUBTERR</v>
          </cell>
          <cell r="E35" t="str">
            <v>RS</v>
          </cell>
          <cell r="F35" t="str">
            <v>SUL</v>
          </cell>
          <cell r="G35" t="str">
            <v>JUSSARA MAFRA</v>
          </cell>
          <cell r="H35" t="str">
            <v>PR</v>
          </cell>
          <cell r="I35" t="str">
            <v>Sub 288F</v>
          </cell>
          <cell r="J35" t="str">
            <v>REDE</v>
          </cell>
          <cell r="K35" t="str">
            <v>0288 FIBRAS</v>
          </cell>
          <cell r="L35">
            <v>17.239999999999998</v>
          </cell>
          <cell r="M35" t="str">
            <v>NÃO</v>
          </cell>
          <cell r="N35" t="str">
            <v>NÃO</v>
          </cell>
          <cell r="O35" t="str">
            <v>NÃO</v>
          </cell>
          <cell r="P35">
            <v>45</v>
          </cell>
          <cell r="Q35" t="str">
            <v>NÃO</v>
          </cell>
          <cell r="R35">
            <v>15515</v>
          </cell>
          <cell r="S35">
            <v>1793</v>
          </cell>
          <cell r="T35">
            <v>17308</v>
          </cell>
        </row>
        <row r="36">
          <cell r="C36">
            <v>319953</v>
          </cell>
          <cell r="D36" t="str">
            <v>CABO TEL OPT DROP-AS-CIRC-EXT-1F-G657-A1</v>
          </cell>
          <cell r="E36" t="str">
            <v>RS</v>
          </cell>
          <cell r="F36" t="str">
            <v>SUL</v>
          </cell>
          <cell r="G36" t="str">
            <v>JUSSARA MAFRA</v>
          </cell>
          <cell r="H36" t="str">
            <v>PR</v>
          </cell>
          <cell r="I36">
            <v>319953</v>
          </cell>
          <cell r="J36" t="str">
            <v>REDE</v>
          </cell>
          <cell r="K36" t="str">
            <v>Cabo Drop AS-CIRC-EX 1F</v>
          </cell>
          <cell r="L36">
            <v>0.99</v>
          </cell>
          <cell r="M36" t="str">
            <v>NÃO</v>
          </cell>
          <cell r="N36" t="str">
            <v>NÃO</v>
          </cell>
          <cell r="O36" t="str">
            <v>NÃO</v>
          </cell>
          <cell r="P36">
            <v>45</v>
          </cell>
          <cell r="Q36" t="str">
            <v>NÃO</v>
          </cell>
          <cell r="R36">
            <v>74727</v>
          </cell>
          <cell r="S36">
            <v>88922</v>
          </cell>
          <cell r="T36">
            <v>163649</v>
          </cell>
        </row>
        <row r="37">
          <cell r="C37">
            <v>319956</v>
          </cell>
          <cell r="D37" t="str">
            <v>CABO TEL OPT DROP-INT- BX/AT-1F-G657-A1</v>
          </cell>
          <cell r="E37" t="str">
            <v>RS</v>
          </cell>
          <cell r="F37" t="str">
            <v>SUL</v>
          </cell>
          <cell r="G37" t="str">
            <v>ANA CRISTINA</v>
          </cell>
          <cell r="H37" t="str">
            <v>PR</v>
          </cell>
          <cell r="I37">
            <v>319956</v>
          </cell>
          <cell r="J37" t="str">
            <v>HNW</v>
          </cell>
          <cell r="K37" t="str">
            <v>Cabo Drop BX-AT 1F</v>
          </cell>
          <cell r="L37">
            <v>0.37</v>
          </cell>
          <cell r="M37" t="str">
            <v>NÃO</v>
          </cell>
          <cell r="N37" t="str">
            <v>NÃO</v>
          </cell>
          <cell r="O37" t="str">
            <v>SIM</v>
          </cell>
          <cell r="P37">
            <v>45</v>
          </cell>
          <cell r="Q37" t="str">
            <v>SIM</v>
          </cell>
          <cell r="R37">
            <v>15420.056818181814</v>
          </cell>
          <cell r="S37">
            <v>18490.113636363643</v>
          </cell>
          <cell r="T37">
            <v>33910.170454545456</v>
          </cell>
        </row>
        <row r="38">
          <cell r="C38">
            <v>319958</v>
          </cell>
          <cell r="D38" t="str">
            <v>BANDEJA OPT 4 FUSÕES CEO FX-T VERMELHA</v>
          </cell>
          <cell r="E38" t="str">
            <v>RS</v>
          </cell>
          <cell r="F38" t="str">
            <v>SUL</v>
          </cell>
          <cell r="G38" t="str">
            <v>JUSSARA MAFRA</v>
          </cell>
          <cell r="H38" t="str">
            <v>PR</v>
          </cell>
          <cell r="I38">
            <v>319958</v>
          </cell>
          <cell r="J38" t="str">
            <v>REDE</v>
          </cell>
          <cell r="K38" t="str">
            <v>Bandeja Óptica 4 Fusões</v>
          </cell>
          <cell r="L38">
            <v>8.42</v>
          </cell>
          <cell r="M38" t="str">
            <v>NÃO</v>
          </cell>
          <cell r="N38" t="str">
            <v>NÃO</v>
          </cell>
          <cell r="O38" t="str">
            <v>NÃO</v>
          </cell>
          <cell r="P38">
            <v>45</v>
          </cell>
          <cell r="Q38" t="str">
            <v>NÃO</v>
          </cell>
          <cell r="R38">
            <v>10</v>
          </cell>
          <cell r="S38">
            <v>10</v>
          </cell>
          <cell r="T38">
            <v>20</v>
          </cell>
        </row>
        <row r="39">
          <cell r="C39">
            <v>320213</v>
          </cell>
          <cell r="D39" t="str">
            <v>TRANSCEIVER DATACOM SFP SS13 1000B-LX-SM</v>
          </cell>
          <cell r="E39" t="str">
            <v>RS</v>
          </cell>
          <cell r="F39" t="str">
            <v>SUL</v>
          </cell>
          <cell r="G39" t="str">
            <v>RAISSA ROCHA</v>
          </cell>
          <cell r="H39" t="str">
            <v>PR</v>
          </cell>
          <cell r="I39">
            <v>320213</v>
          </cell>
          <cell r="J39" t="str">
            <v>DADOS</v>
          </cell>
          <cell r="K39" t="str">
            <v>Transceiver</v>
          </cell>
          <cell r="L39">
            <v>58.94</v>
          </cell>
          <cell r="M39" t="str">
            <v>NÃO</v>
          </cell>
          <cell r="N39" t="str">
            <v>SIM</v>
          </cell>
          <cell r="O39" t="str">
            <v>NÃO</v>
          </cell>
          <cell r="P39">
            <v>30</v>
          </cell>
          <cell r="Q39" t="str">
            <v>NÃO</v>
          </cell>
          <cell r="R39">
            <v>0</v>
          </cell>
          <cell r="S39">
            <v>6</v>
          </cell>
          <cell r="T39">
            <v>6</v>
          </cell>
        </row>
        <row r="40">
          <cell r="C40">
            <v>320251</v>
          </cell>
          <cell r="D40" t="str">
            <v>DIVISOR OPT 1:8  SC-APC INDIVIDUAL</v>
          </cell>
          <cell r="E40" t="str">
            <v>RS</v>
          </cell>
          <cell r="F40" t="str">
            <v>SUL</v>
          </cell>
          <cell r="G40" t="str">
            <v>JUSSARA MAFRA</v>
          </cell>
          <cell r="H40" t="str">
            <v>PR</v>
          </cell>
          <cell r="I40">
            <v>320251</v>
          </cell>
          <cell r="J40" t="str">
            <v>REDE</v>
          </cell>
          <cell r="K40" t="str">
            <v>Divisor Óptico SC/AP</v>
          </cell>
          <cell r="L40">
            <v>39.72</v>
          </cell>
          <cell r="M40" t="str">
            <v>NÃO</v>
          </cell>
          <cell r="N40" t="str">
            <v>NÃO</v>
          </cell>
          <cell r="O40" t="str">
            <v>NÃO</v>
          </cell>
          <cell r="P40">
            <v>45</v>
          </cell>
          <cell r="Q40" t="str">
            <v>NÃO</v>
          </cell>
          <cell r="R40">
            <v>3</v>
          </cell>
          <cell r="S40">
            <v>3</v>
          </cell>
          <cell r="T40">
            <v>6</v>
          </cell>
        </row>
        <row r="41">
          <cell r="C41">
            <v>320355</v>
          </cell>
          <cell r="D41" t="str">
            <v>CORDAO OPTICO LC/APC-LC/APC 5MT 2PLUG</v>
          </cell>
          <cell r="E41" t="str">
            <v>RS</v>
          </cell>
          <cell r="F41" t="str">
            <v>SUL</v>
          </cell>
          <cell r="G41" t="str">
            <v>ANA CRISTINA</v>
          </cell>
          <cell r="H41" t="str">
            <v>PR</v>
          </cell>
          <cell r="I41">
            <v>320355</v>
          </cell>
          <cell r="J41" t="str">
            <v>HNW</v>
          </cell>
          <cell r="K41" t="str">
            <v>Cordão Óptico LC/APC-LC/APC</v>
          </cell>
          <cell r="L41">
            <v>16.22</v>
          </cell>
          <cell r="M41" t="str">
            <v>NÃO</v>
          </cell>
          <cell r="N41" t="str">
            <v>NÃO</v>
          </cell>
          <cell r="O41" t="str">
            <v>SIM</v>
          </cell>
          <cell r="P41">
            <v>45</v>
          </cell>
          <cell r="Q41" t="str">
            <v>SIM</v>
          </cell>
          <cell r="R41">
            <v>1606.6859090909088</v>
          </cell>
          <cell r="S41">
            <v>1925.9718181818189</v>
          </cell>
          <cell r="T41">
            <v>3532.6577272727277</v>
          </cell>
        </row>
        <row r="42">
          <cell r="C42">
            <v>320426</v>
          </cell>
          <cell r="D42" t="str">
            <v>KIT CX EMENDA OPTICA CEOS FIST-GCO2</v>
          </cell>
          <cell r="E42" t="str">
            <v>RS</v>
          </cell>
          <cell r="F42" t="str">
            <v>SUL</v>
          </cell>
          <cell r="G42" t="str">
            <v>JUSSARA MAFRA</v>
          </cell>
          <cell r="H42" t="str">
            <v>PR</v>
          </cell>
          <cell r="I42">
            <v>320426</v>
          </cell>
          <cell r="J42" t="str">
            <v>REDE</v>
          </cell>
          <cell r="K42" t="str">
            <v>Kit Derivação</v>
          </cell>
          <cell r="L42">
            <v>15.29</v>
          </cell>
          <cell r="M42" t="str">
            <v>NÃO</v>
          </cell>
          <cell r="N42" t="str">
            <v>NÃO</v>
          </cell>
          <cell r="O42" t="str">
            <v>NÃO</v>
          </cell>
          <cell r="P42">
            <v>45</v>
          </cell>
          <cell r="Q42" t="str">
            <v>NÃO</v>
          </cell>
          <cell r="R42">
            <v>129</v>
          </cell>
          <cell r="S42">
            <v>100</v>
          </cell>
          <cell r="T42">
            <v>229</v>
          </cell>
        </row>
        <row r="43">
          <cell r="C43">
            <v>320482</v>
          </cell>
          <cell r="D43" t="str">
            <v>TERMINACAO OPTICA PTO-C/1 ADAP SC/APC</v>
          </cell>
          <cell r="E43" t="str">
            <v>RS</v>
          </cell>
          <cell r="F43" t="str">
            <v>SUL</v>
          </cell>
          <cell r="G43" t="str">
            <v>ANA CRISTINA</v>
          </cell>
          <cell r="H43" t="str">
            <v>PR</v>
          </cell>
          <cell r="I43">
            <v>320482</v>
          </cell>
          <cell r="J43" t="str">
            <v>REDE</v>
          </cell>
          <cell r="K43" t="str">
            <v>Terminação PTO</v>
          </cell>
          <cell r="L43">
            <v>5.48</v>
          </cell>
          <cell r="M43" t="str">
            <v>NÃO</v>
          </cell>
          <cell r="N43" t="str">
            <v>NÃO</v>
          </cell>
          <cell r="O43" t="str">
            <v>SIM</v>
          </cell>
          <cell r="P43">
            <v>45</v>
          </cell>
          <cell r="Q43" t="str">
            <v>SIM</v>
          </cell>
          <cell r="R43">
            <v>4</v>
          </cell>
          <cell r="S43">
            <v>4</v>
          </cell>
          <cell r="T43">
            <v>8</v>
          </cell>
        </row>
        <row r="44">
          <cell r="C44">
            <v>320601</v>
          </cell>
          <cell r="D44" t="str">
            <v>FITA PVC ADES VERM IDENT/REDE FTTH 19MM</v>
          </cell>
          <cell r="E44" t="str">
            <v>RS</v>
          </cell>
          <cell r="F44" t="str">
            <v>SUL</v>
          </cell>
          <cell r="G44" t="str">
            <v>JUSSARA MAFRA</v>
          </cell>
          <cell r="H44" t="str">
            <v>PR</v>
          </cell>
          <cell r="I44">
            <v>320601</v>
          </cell>
          <cell r="J44" t="str">
            <v>REDE</v>
          </cell>
          <cell r="K44" t="str">
            <v>Fita PVC</v>
          </cell>
          <cell r="L44">
            <v>156.38</v>
          </cell>
          <cell r="M44" t="str">
            <v>NÃO</v>
          </cell>
          <cell r="N44" t="str">
            <v>NÃO</v>
          </cell>
          <cell r="O44" t="str">
            <v>NÃO</v>
          </cell>
          <cell r="P44">
            <v>45</v>
          </cell>
          <cell r="Q44" t="str">
            <v>NÃO</v>
          </cell>
          <cell r="R44">
            <v>501.1</v>
          </cell>
          <cell r="S44">
            <v>411.2</v>
          </cell>
          <cell r="T44">
            <v>912.3</v>
          </cell>
        </row>
        <row r="45">
          <cell r="C45">
            <v>321204</v>
          </cell>
          <cell r="D45" t="str">
            <v>ETIQUETA IDENTIFICACAO  CABO ÓPTICO</v>
          </cell>
          <cell r="E45" t="str">
            <v>RS</v>
          </cell>
          <cell r="F45" t="str">
            <v>SUL</v>
          </cell>
          <cell r="G45" t="str">
            <v>JUSSARA MAFRA</v>
          </cell>
          <cell r="H45" t="str">
            <v>PR</v>
          </cell>
          <cell r="I45">
            <v>321204</v>
          </cell>
          <cell r="J45" t="str">
            <v>REDE</v>
          </cell>
          <cell r="K45" t="str">
            <v>Etiqueta Cabo Opt</v>
          </cell>
          <cell r="L45">
            <v>161.12</v>
          </cell>
          <cell r="M45" t="str">
            <v>NÃO</v>
          </cell>
          <cell r="N45" t="str">
            <v>NÃO</v>
          </cell>
          <cell r="O45" t="str">
            <v>NÃO</v>
          </cell>
          <cell r="P45">
            <v>45</v>
          </cell>
          <cell r="Q45" t="str">
            <v>NÃO</v>
          </cell>
          <cell r="R45">
            <v>5</v>
          </cell>
          <cell r="S45">
            <v>2</v>
          </cell>
          <cell r="T45">
            <v>7</v>
          </cell>
        </row>
        <row r="46">
          <cell r="C46">
            <v>321226</v>
          </cell>
          <cell r="D46" t="str">
            <v>CABO ÓPTICO CFOA-SM-ARD-G-36</v>
          </cell>
          <cell r="E46" t="str">
            <v>RS</v>
          </cell>
          <cell r="F46" t="str">
            <v>SUL</v>
          </cell>
          <cell r="G46" t="str">
            <v>JUSSARA MAFRA</v>
          </cell>
          <cell r="H46" t="str">
            <v>PR</v>
          </cell>
          <cell r="I46">
            <v>321226</v>
          </cell>
          <cell r="J46" t="str">
            <v>REDE</v>
          </cell>
          <cell r="K46" t="str">
            <v>0036 FIBRAS</v>
          </cell>
          <cell r="L46">
            <v>5.7986341609999998</v>
          </cell>
          <cell r="M46" t="str">
            <v>NÃO</v>
          </cell>
          <cell r="N46" t="str">
            <v>NÃO</v>
          </cell>
          <cell r="O46" t="str">
            <v>NÃO</v>
          </cell>
          <cell r="P46">
            <v>45</v>
          </cell>
          <cell r="Q46" t="str">
            <v>NÃO</v>
          </cell>
          <cell r="R46">
            <v>3966</v>
          </cell>
          <cell r="S46">
            <v>0</v>
          </cell>
          <cell r="T46">
            <v>3966</v>
          </cell>
        </row>
        <row r="47">
          <cell r="C47">
            <v>321406</v>
          </cell>
          <cell r="D47" t="str">
            <v>CAIXA EMEN OPT ATE 336F SUBT/AER FA-T</v>
          </cell>
          <cell r="E47" t="str">
            <v>RS</v>
          </cell>
          <cell r="F47" t="str">
            <v>SUL</v>
          </cell>
          <cell r="G47" t="str">
            <v>JUSSARA MAFRA</v>
          </cell>
          <cell r="H47" t="str">
            <v>PR</v>
          </cell>
          <cell r="I47">
            <v>321406</v>
          </cell>
          <cell r="J47" t="str">
            <v>REDE</v>
          </cell>
          <cell r="K47" t="str">
            <v>CEO Subt/Aérea 336F</v>
          </cell>
          <cell r="L47">
            <v>570.45000000000005</v>
          </cell>
          <cell r="M47" t="str">
            <v>NÃO</v>
          </cell>
          <cell r="N47" t="str">
            <v>NÃO</v>
          </cell>
          <cell r="O47" t="str">
            <v>NÃO</v>
          </cell>
          <cell r="P47">
            <v>45</v>
          </cell>
          <cell r="Q47" t="str">
            <v>NÃO</v>
          </cell>
          <cell r="R47">
            <v>26</v>
          </cell>
          <cell r="S47">
            <v>15</v>
          </cell>
          <cell r="T47">
            <v>41</v>
          </cell>
        </row>
        <row r="48">
          <cell r="C48">
            <v>321408</v>
          </cell>
          <cell r="D48" t="str">
            <v>CAIXA EMEN OPT ATE 480F SUBT/AER FB-T</v>
          </cell>
          <cell r="E48" t="str">
            <v>RS</v>
          </cell>
          <cell r="F48" t="str">
            <v>SUL</v>
          </cell>
          <cell r="G48" t="str">
            <v>JUSSARA MAFRA</v>
          </cell>
          <cell r="H48" t="str">
            <v>PR</v>
          </cell>
          <cell r="I48">
            <v>321408</v>
          </cell>
          <cell r="J48" t="str">
            <v>REDE</v>
          </cell>
          <cell r="K48" t="str">
            <v>CEO Subt/Aérea 480F</v>
          </cell>
          <cell r="L48">
            <v>558.66999999999996</v>
          </cell>
          <cell r="M48" t="str">
            <v>NÃO</v>
          </cell>
          <cell r="N48" t="str">
            <v>NÃO</v>
          </cell>
          <cell r="O48" t="str">
            <v>NÃO</v>
          </cell>
          <cell r="P48">
            <v>45</v>
          </cell>
          <cell r="Q48" t="str">
            <v>NÃO</v>
          </cell>
          <cell r="R48">
            <v>4</v>
          </cell>
          <cell r="S48">
            <v>4</v>
          </cell>
          <cell r="T48">
            <v>8</v>
          </cell>
        </row>
        <row r="49">
          <cell r="C49">
            <v>321413</v>
          </cell>
          <cell r="D49" t="str">
            <v>BANDEJA OPT 4 FUSÕES CEO FX-T CINZA</v>
          </cell>
          <cell r="E49" t="str">
            <v>RS</v>
          </cell>
          <cell r="F49" t="str">
            <v>SUL</v>
          </cell>
          <cell r="G49" t="str">
            <v>JUSSARA MAFRA</v>
          </cell>
          <cell r="H49" t="str">
            <v>PR</v>
          </cell>
          <cell r="I49">
            <v>321413</v>
          </cell>
          <cell r="J49" t="str">
            <v>REDE</v>
          </cell>
          <cell r="K49" t="str">
            <v>Bandeja Óptica 4 Fusões</v>
          </cell>
          <cell r="L49">
            <v>4.3499999999999996</v>
          </cell>
          <cell r="M49" t="str">
            <v>NÃO</v>
          </cell>
          <cell r="N49" t="str">
            <v>NÃO</v>
          </cell>
          <cell r="O49" t="str">
            <v>NÃO</v>
          </cell>
          <cell r="P49">
            <v>45</v>
          </cell>
          <cell r="Q49" t="str">
            <v>NÃO</v>
          </cell>
          <cell r="R49">
            <v>11</v>
          </cell>
          <cell r="S49">
            <v>11</v>
          </cell>
          <cell r="T49">
            <v>22</v>
          </cell>
        </row>
        <row r="50">
          <cell r="C50">
            <v>321415</v>
          </cell>
          <cell r="D50" t="str">
            <v>BANDEJA OPT 12 FUSÕES CEO FX-T CINZA</v>
          </cell>
          <cell r="E50" t="str">
            <v>RS</v>
          </cell>
          <cell r="F50" t="str">
            <v>SUL</v>
          </cell>
          <cell r="G50" t="str">
            <v>JUSSARA MAFRA</v>
          </cell>
          <cell r="H50" t="str">
            <v>PR</v>
          </cell>
          <cell r="I50">
            <v>321415</v>
          </cell>
          <cell r="J50" t="str">
            <v>REDE</v>
          </cell>
          <cell r="K50" t="str">
            <v>Bandeja Óptica 12 Fusões</v>
          </cell>
          <cell r="L50">
            <v>5.8</v>
          </cell>
          <cell r="M50" t="str">
            <v>NÃO</v>
          </cell>
          <cell r="N50" t="str">
            <v>NÃO</v>
          </cell>
          <cell r="O50" t="str">
            <v>NÃO</v>
          </cell>
          <cell r="P50">
            <v>45</v>
          </cell>
          <cell r="Q50" t="str">
            <v>NÃO</v>
          </cell>
          <cell r="R50">
            <v>356</v>
          </cell>
          <cell r="S50">
            <v>358</v>
          </cell>
          <cell r="T50">
            <v>714</v>
          </cell>
        </row>
        <row r="51">
          <cell r="C51">
            <v>321445</v>
          </cell>
          <cell r="D51" t="str">
            <v>CANETA LIMP ONE-CLICK CLEANER P/C-SC/APC</v>
          </cell>
          <cell r="E51" t="str">
            <v>RS</v>
          </cell>
          <cell r="F51" t="str">
            <v>SUL</v>
          </cell>
          <cell r="G51" t="str">
            <v>ANA CRISTINA</v>
          </cell>
          <cell r="H51" t="str">
            <v>PR</v>
          </cell>
          <cell r="I51">
            <v>321445</v>
          </cell>
          <cell r="J51" t="str">
            <v>HNW</v>
          </cell>
          <cell r="K51" t="str">
            <v>Caneta Limp FTTH SC/APC</v>
          </cell>
          <cell r="L51">
            <v>112.56</v>
          </cell>
          <cell r="M51" t="str">
            <v>NÃO</v>
          </cell>
          <cell r="N51" t="str">
            <v>NÃO</v>
          </cell>
          <cell r="O51" t="str">
            <v>SIM</v>
          </cell>
          <cell r="P51">
            <v>45</v>
          </cell>
          <cell r="Q51" t="str">
            <v>SIM</v>
          </cell>
          <cell r="R51">
            <v>123.36045454545452</v>
          </cell>
          <cell r="S51">
            <v>147.92090909090913</v>
          </cell>
          <cell r="T51">
            <v>271.28136363636366</v>
          </cell>
        </row>
        <row r="52">
          <cell r="C52">
            <v>321446</v>
          </cell>
          <cell r="D52" t="str">
            <v>CANETA LIMP ONE-CLICK CLEANER P/C-LC/APC</v>
          </cell>
          <cell r="E52" t="str">
            <v>RS</v>
          </cell>
          <cell r="F52" t="str">
            <v>SUL</v>
          </cell>
          <cell r="G52" t="str">
            <v>JUSSARA MAFRA</v>
          </cell>
          <cell r="H52" t="str">
            <v>PR</v>
          </cell>
          <cell r="I52">
            <v>321446</v>
          </cell>
          <cell r="J52" t="str">
            <v>REDE</v>
          </cell>
          <cell r="K52" t="str">
            <v>Caneta Limp FTTH LC/APC</v>
          </cell>
          <cell r="L52">
            <v>131.21</v>
          </cell>
          <cell r="M52" t="str">
            <v>NÃO</v>
          </cell>
          <cell r="N52" t="str">
            <v>NÃO</v>
          </cell>
          <cell r="O52" t="str">
            <v>NÃO</v>
          </cell>
          <cell r="P52">
            <v>45</v>
          </cell>
          <cell r="Q52" t="str">
            <v>NÃO</v>
          </cell>
          <cell r="R52">
            <v>3</v>
          </cell>
          <cell r="S52">
            <v>3</v>
          </cell>
          <cell r="T52">
            <v>6</v>
          </cell>
        </row>
        <row r="53">
          <cell r="C53">
            <v>321533</v>
          </cell>
          <cell r="D53" t="str">
            <v>ABRACADEIRA ACO BAP 3 1200X1,6X30MM</v>
          </cell>
          <cell r="E53" t="str">
            <v>RS</v>
          </cell>
          <cell r="F53" t="str">
            <v>SUL</v>
          </cell>
          <cell r="G53" t="str">
            <v>JUSSARA MAFRA</v>
          </cell>
          <cell r="H53" t="str">
            <v>PR</v>
          </cell>
          <cell r="I53">
            <v>321533</v>
          </cell>
          <cell r="J53" t="str">
            <v>REDE</v>
          </cell>
          <cell r="K53" t="str">
            <v>Abraçadeira Aço BAP 3</v>
          </cell>
          <cell r="L53">
            <v>13.12</v>
          </cell>
          <cell r="M53" t="str">
            <v>NÃO</v>
          </cell>
          <cell r="N53" t="str">
            <v>NÃO</v>
          </cell>
          <cell r="O53" t="str">
            <v>NÃO</v>
          </cell>
          <cell r="P53">
            <v>45</v>
          </cell>
          <cell r="Q53" t="str">
            <v>NÃO</v>
          </cell>
          <cell r="R53">
            <v>5802</v>
          </cell>
          <cell r="S53">
            <v>4538</v>
          </cell>
          <cell r="T53">
            <v>10340</v>
          </cell>
        </row>
        <row r="54">
          <cell r="C54">
            <v>321829</v>
          </cell>
          <cell r="D54" t="str">
            <v>SWITCH DATACOM ETH EDD 2104 G2 SERIE-II</v>
          </cell>
          <cell r="E54" t="str">
            <v>RS</v>
          </cell>
          <cell r="F54" t="str">
            <v>SUL</v>
          </cell>
          <cell r="G54" t="str">
            <v>RAISSA ROCHA</v>
          </cell>
          <cell r="H54" t="str">
            <v>PR</v>
          </cell>
          <cell r="I54">
            <v>321829</v>
          </cell>
          <cell r="J54" t="str">
            <v>DADOS</v>
          </cell>
          <cell r="K54" t="str">
            <v>EDD 2104</v>
          </cell>
          <cell r="L54">
            <v>793.1</v>
          </cell>
          <cell r="M54" t="str">
            <v>NÃO</v>
          </cell>
          <cell r="N54" t="str">
            <v>SIM</v>
          </cell>
          <cell r="O54" t="str">
            <v>NÃO</v>
          </cell>
          <cell r="P54">
            <v>30</v>
          </cell>
          <cell r="Q54" t="str">
            <v>NÃO</v>
          </cell>
          <cell r="R54">
            <v>7</v>
          </cell>
          <cell r="S54">
            <v>6</v>
          </cell>
          <cell r="T54">
            <v>13</v>
          </cell>
        </row>
        <row r="55">
          <cell r="C55">
            <v>321834</v>
          </cell>
          <cell r="D55" t="str">
            <v>TRANSCEIVER DATACOM SFP SSB13 ETH-1000</v>
          </cell>
          <cell r="E55" t="str">
            <v>RS</v>
          </cell>
          <cell r="F55" t="str">
            <v>SUL</v>
          </cell>
          <cell r="G55" t="str">
            <v>RAISSA ROCHA</v>
          </cell>
          <cell r="H55" t="str">
            <v>PR</v>
          </cell>
          <cell r="I55">
            <v>321834</v>
          </cell>
          <cell r="J55" t="str">
            <v>DADOS</v>
          </cell>
          <cell r="K55" t="str">
            <v>Transceiver</v>
          </cell>
          <cell r="L55">
            <v>71.52</v>
          </cell>
          <cell r="M55" t="str">
            <v>NÃO</v>
          </cell>
          <cell r="N55" t="str">
            <v>SIM</v>
          </cell>
          <cell r="O55" t="str">
            <v>NÃO</v>
          </cell>
          <cell r="P55">
            <v>30</v>
          </cell>
          <cell r="Q55" t="str">
            <v>NÃO</v>
          </cell>
          <cell r="R55">
            <v>25</v>
          </cell>
          <cell r="S55">
            <v>30</v>
          </cell>
          <cell r="T55">
            <v>55</v>
          </cell>
        </row>
        <row r="56">
          <cell r="C56">
            <v>321836</v>
          </cell>
          <cell r="D56" t="str">
            <v>TRANSCEIVER DATACOM SFP SSB15 ETH-1000</v>
          </cell>
          <cell r="E56" t="str">
            <v>RS</v>
          </cell>
          <cell r="F56" t="str">
            <v>SUL</v>
          </cell>
          <cell r="G56" t="str">
            <v>RAISSA ROCHA</v>
          </cell>
          <cell r="H56" t="str">
            <v>PR</v>
          </cell>
          <cell r="I56">
            <v>321836</v>
          </cell>
          <cell r="J56" t="str">
            <v>DADOS</v>
          </cell>
          <cell r="K56" t="str">
            <v>Transceiver</v>
          </cell>
          <cell r="L56">
            <v>95.62</v>
          </cell>
          <cell r="M56" t="str">
            <v>NÃO</v>
          </cell>
          <cell r="N56" t="str">
            <v>SIM</v>
          </cell>
          <cell r="O56" t="str">
            <v>NÃO</v>
          </cell>
          <cell r="P56">
            <v>30</v>
          </cell>
          <cell r="Q56" t="str">
            <v>NÃO</v>
          </cell>
          <cell r="R56">
            <v>23</v>
          </cell>
          <cell r="S56">
            <v>28</v>
          </cell>
          <cell r="T56">
            <v>51</v>
          </cell>
        </row>
        <row r="57">
          <cell r="C57">
            <v>321919</v>
          </cell>
          <cell r="D57" t="str">
            <v>DIVISOR OPT 1:2 SC-APC ARMARIO</v>
          </cell>
          <cell r="E57" t="str">
            <v>RS</v>
          </cell>
          <cell r="F57" t="str">
            <v>SUL</v>
          </cell>
          <cell r="G57" t="str">
            <v>JUSSARA MAFRA</v>
          </cell>
          <cell r="H57" t="str">
            <v>PR</v>
          </cell>
          <cell r="I57">
            <v>321919</v>
          </cell>
          <cell r="J57" t="str">
            <v>REDE</v>
          </cell>
          <cell r="K57" t="str">
            <v>Divisor Óptico SC/AP</v>
          </cell>
          <cell r="L57">
            <v>23.8</v>
          </cell>
          <cell r="M57" t="str">
            <v>SIM</v>
          </cell>
          <cell r="N57" t="str">
            <v>NÃO</v>
          </cell>
          <cell r="O57" t="str">
            <v>NÃO</v>
          </cell>
          <cell r="P57">
            <v>45</v>
          </cell>
          <cell r="Q57" t="str">
            <v>NÃO</v>
          </cell>
          <cell r="R57">
            <v>9</v>
          </cell>
          <cell r="S57">
            <v>9</v>
          </cell>
          <cell r="T57">
            <v>18</v>
          </cell>
        </row>
        <row r="58">
          <cell r="C58">
            <v>322223</v>
          </cell>
          <cell r="D58" t="str">
            <v>CONJUNTO CAPRE PRETO 9,6/10,4MM CB-TS</v>
          </cell>
          <cell r="E58" t="str">
            <v>RS</v>
          </cell>
          <cell r="F58" t="str">
            <v>SUL</v>
          </cell>
          <cell r="G58" t="str">
            <v>JUSSARA MAFRA</v>
          </cell>
          <cell r="H58" t="str">
            <v>PR</v>
          </cell>
          <cell r="I58">
            <v>322223</v>
          </cell>
          <cell r="J58" t="str">
            <v>REDE</v>
          </cell>
          <cell r="K58" t="str">
            <v>Conjunto Capre Preto</v>
          </cell>
          <cell r="L58">
            <v>14.91</v>
          </cell>
          <cell r="M58" t="str">
            <v>NÃO</v>
          </cell>
          <cell r="N58" t="str">
            <v>NÃO</v>
          </cell>
          <cell r="O58" t="str">
            <v>NÃO</v>
          </cell>
          <cell r="P58">
            <v>45</v>
          </cell>
          <cell r="Q58" t="str">
            <v>NÃO</v>
          </cell>
          <cell r="R58">
            <v>1500</v>
          </cell>
          <cell r="S58">
            <v>552</v>
          </cell>
          <cell r="T58">
            <v>2052</v>
          </cell>
        </row>
        <row r="59">
          <cell r="C59">
            <v>322226</v>
          </cell>
          <cell r="D59" t="str">
            <v>CONJUNTO CAPRE VERM 12,8/14,2MM CB-S-72</v>
          </cell>
          <cell r="E59" t="str">
            <v>RS</v>
          </cell>
          <cell r="F59" t="str">
            <v>SUL</v>
          </cell>
          <cell r="G59" t="str">
            <v>JUSSARA MAFRA</v>
          </cell>
          <cell r="H59" t="str">
            <v>PR</v>
          </cell>
          <cell r="I59">
            <v>322226</v>
          </cell>
          <cell r="J59" t="str">
            <v>REDE</v>
          </cell>
          <cell r="K59" t="str">
            <v>Conjunto Capre Vermelho</v>
          </cell>
          <cell r="L59">
            <v>31.12</v>
          </cell>
          <cell r="M59" t="str">
            <v>NÃO</v>
          </cell>
          <cell r="N59" t="str">
            <v>NÃO</v>
          </cell>
          <cell r="O59" t="str">
            <v>NÃO</v>
          </cell>
          <cell r="P59">
            <v>45</v>
          </cell>
          <cell r="Q59" t="str">
            <v>NÃO</v>
          </cell>
          <cell r="R59">
            <v>1074</v>
          </cell>
          <cell r="S59">
            <v>1074</v>
          </cell>
          <cell r="T59">
            <v>2148</v>
          </cell>
        </row>
        <row r="60">
          <cell r="C60">
            <v>322245</v>
          </cell>
          <cell r="D60" t="str">
            <v>CABO TEL OPT CFOA-SM-AS-80-TS-72 AEREO</v>
          </cell>
          <cell r="E60" t="str">
            <v>RS</v>
          </cell>
          <cell r="F60" t="str">
            <v>SUL</v>
          </cell>
          <cell r="G60" t="str">
            <v>JUSSARA MAFRA</v>
          </cell>
          <cell r="H60" t="str">
            <v>PR</v>
          </cell>
          <cell r="I60" t="str">
            <v>Aereo 72F</v>
          </cell>
          <cell r="J60" t="str">
            <v>REDE</v>
          </cell>
          <cell r="K60" t="str">
            <v>0072 FIBRAS</v>
          </cell>
          <cell r="L60">
            <v>4.32</v>
          </cell>
          <cell r="M60" t="str">
            <v>NÃO</v>
          </cell>
          <cell r="N60" t="str">
            <v>NÃO</v>
          </cell>
          <cell r="O60" t="str">
            <v>NÃO</v>
          </cell>
          <cell r="P60">
            <v>45</v>
          </cell>
          <cell r="Q60" t="str">
            <v>NÃO</v>
          </cell>
          <cell r="R60">
            <v>20119</v>
          </cell>
          <cell r="S60">
            <v>16659</v>
          </cell>
          <cell r="T60">
            <v>36778</v>
          </cell>
        </row>
        <row r="61">
          <cell r="C61">
            <v>322247</v>
          </cell>
          <cell r="D61" t="str">
            <v>CABO TEL OPT CFOA-SM-AS-80-TS-144 AEREO</v>
          </cell>
          <cell r="E61" t="str">
            <v>RS</v>
          </cell>
          <cell r="F61" t="str">
            <v>SUL</v>
          </cell>
          <cell r="G61" t="str">
            <v>JUSSARA MAFRA</v>
          </cell>
          <cell r="H61" t="str">
            <v>PR</v>
          </cell>
          <cell r="I61" t="str">
            <v>Aereo 144F</v>
          </cell>
          <cell r="J61" t="str">
            <v>REDE</v>
          </cell>
          <cell r="K61" t="str">
            <v>0144 FIBRAS</v>
          </cell>
          <cell r="L61">
            <v>9.23</v>
          </cell>
          <cell r="M61" t="str">
            <v>NÃO</v>
          </cell>
          <cell r="N61" t="str">
            <v>NÃO</v>
          </cell>
          <cell r="O61" t="str">
            <v>NÃO</v>
          </cell>
          <cell r="P61">
            <v>45</v>
          </cell>
          <cell r="Q61" t="str">
            <v>NÃO</v>
          </cell>
          <cell r="R61">
            <v>1456</v>
          </cell>
          <cell r="S61">
            <v>1456</v>
          </cell>
          <cell r="T61">
            <v>2912</v>
          </cell>
        </row>
        <row r="62">
          <cell r="C62">
            <v>322252</v>
          </cell>
          <cell r="D62" t="str">
            <v>CABO ÓPTICO CFOA-SM-AS-120-TS-36 (FTTH)</v>
          </cell>
          <cell r="E62" t="str">
            <v>RS</v>
          </cell>
          <cell r="F62" t="str">
            <v>SUL</v>
          </cell>
          <cell r="G62" t="str">
            <v>JUSSARA MAFRA</v>
          </cell>
          <cell r="H62" t="str">
            <v>PR</v>
          </cell>
          <cell r="I62" t="str">
            <v>Aereo 36F</v>
          </cell>
          <cell r="J62" t="str">
            <v>REDE</v>
          </cell>
          <cell r="K62" t="str">
            <v>0036 FIBRAS</v>
          </cell>
          <cell r="L62">
            <v>3.43</v>
          </cell>
          <cell r="M62" t="str">
            <v>NÃO</v>
          </cell>
          <cell r="N62" t="str">
            <v>NÃO</v>
          </cell>
          <cell r="O62" t="str">
            <v>NÃO</v>
          </cell>
          <cell r="P62">
            <v>45</v>
          </cell>
          <cell r="Q62" t="str">
            <v>NÃO</v>
          </cell>
          <cell r="R62">
            <v>129147</v>
          </cell>
          <cell r="S62">
            <v>50070</v>
          </cell>
          <cell r="T62">
            <v>179217</v>
          </cell>
        </row>
        <row r="63">
          <cell r="C63">
            <v>323289</v>
          </cell>
          <cell r="D63" t="str">
            <v>SWITCH DATACOM SWITCH 2104G2-EDD 2E1</v>
          </cell>
          <cell r="E63" t="str">
            <v>RS</v>
          </cell>
          <cell r="F63" t="str">
            <v>SUL</v>
          </cell>
          <cell r="G63" t="str">
            <v>RAISSA ROCHA</v>
          </cell>
          <cell r="H63" t="str">
            <v>PR</v>
          </cell>
          <cell r="I63">
            <v>323289</v>
          </cell>
          <cell r="J63" t="str">
            <v>DADOS</v>
          </cell>
          <cell r="K63" t="str">
            <v>EDD 2E1</v>
          </cell>
          <cell r="L63">
            <v>1129.0999999999999</v>
          </cell>
          <cell r="M63" t="str">
            <v>NÃO</v>
          </cell>
          <cell r="N63" t="str">
            <v>SIM</v>
          </cell>
          <cell r="O63" t="str">
            <v>NÃO</v>
          </cell>
          <cell r="P63">
            <v>30</v>
          </cell>
          <cell r="Q63" t="str">
            <v>NÃO</v>
          </cell>
          <cell r="R63">
            <v>16</v>
          </cell>
          <cell r="S63">
            <v>15</v>
          </cell>
          <cell r="T63">
            <v>31</v>
          </cell>
        </row>
        <row r="64">
          <cell r="C64">
            <v>323290</v>
          </cell>
          <cell r="D64" t="str">
            <v>SWITCH DATACOM SWITCH 2104G2-EDD 8E1</v>
          </cell>
          <cell r="E64" t="str">
            <v>RS</v>
          </cell>
          <cell r="F64" t="str">
            <v>SUL</v>
          </cell>
          <cell r="G64" t="str">
            <v>RAISSA ROCHA</v>
          </cell>
          <cell r="H64" t="str">
            <v>PR</v>
          </cell>
          <cell r="I64">
            <v>323290</v>
          </cell>
          <cell r="J64" t="str">
            <v>DADOS</v>
          </cell>
          <cell r="K64" t="str">
            <v>EDD 8E1</v>
          </cell>
          <cell r="L64">
            <v>988.66</v>
          </cell>
          <cell r="M64" t="str">
            <v>NÃO</v>
          </cell>
          <cell r="N64" t="str">
            <v>SIM</v>
          </cell>
          <cell r="O64" t="str">
            <v>NÃO</v>
          </cell>
          <cell r="P64">
            <v>30</v>
          </cell>
          <cell r="Q64" t="str">
            <v>NÃO</v>
          </cell>
          <cell r="R64">
            <v>7</v>
          </cell>
          <cell r="S64">
            <v>13</v>
          </cell>
          <cell r="T64">
            <v>20</v>
          </cell>
        </row>
        <row r="65">
          <cell r="C65">
            <v>323310</v>
          </cell>
          <cell r="D65" t="str">
            <v>BANDEJA P/BASTIDOR TP ADAPT DATACOM/MA01</v>
          </cell>
          <cell r="E65" t="str">
            <v>RS</v>
          </cell>
          <cell r="F65" t="str">
            <v>SUL</v>
          </cell>
          <cell r="G65" t="str">
            <v>RAISSA ROCHA</v>
          </cell>
          <cell r="H65" t="str">
            <v>PR</v>
          </cell>
          <cell r="I65">
            <v>323310</v>
          </cell>
          <cell r="J65" t="str">
            <v>DADOS</v>
          </cell>
          <cell r="K65" t="str">
            <v>Bandeja Bastidor</v>
          </cell>
          <cell r="L65">
            <v>55.43</v>
          </cell>
          <cell r="M65" t="str">
            <v>NÃO</v>
          </cell>
          <cell r="N65" t="str">
            <v>SIM</v>
          </cell>
          <cell r="O65" t="str">
            <v>NÃO</v>
          </cell>
          <cell r="P65">
            <v>30</v>
          </cell>
          <cell r="Q65" t="str">
            <v>NÃO</v>
          </cell>
          <cell r="R65">
            <v>6</v>
          </cell>
          <cell r="S65">
            <v>3</v>
          </cell>
          <cell r="T65">
            <v>9</v>
          </cell>
        </row>
        <row r="66">
          <cell r="C66">
            <v>323314</v>
          </cell>
          <cell r="D66" t="str">
            <v>BANDEJA DATACOM 19" 01U EDD 8E1 MA-16</v>
          </cell>
          <cell r="E66" t="str">
            <v>RS</v>
          </cell>
          <cell r="F66" t="str">
            <v>SUL</v>
          </cell>
          <cell r="G66" t="str">
            <v>RAISSA ROCHA</v>
          </cell>
          <cell r="H66" t="str">
            <v>PR</v>
          </cell>
          <cell r="I66">
            <v>323314</v>
          </cell>
          <cell r="J66" t="str">
            <v>DADOS</v>
          </cell>
          <cell r="K66" t="str">
            <v>Bandeja EDD 8E1</v>
          </cell>
          <cell r="L66">
            <v>243.83</v>
          </cell>
          <cell r="M66" t="str">
            <v>NÃO</v>
          </cell>
          <cell r="N66" t="str">
            <v>SIM</v>
          </cell>
          <cell r="O66" t="str">
            <v>NÃO</v>
          </cell>
          <cell r="P66">
            <v>30</v>
          </cell>
          <cell r="Q66" t="str">
            <v>NÃO</v>
          </cell>
          <cell r="R66">
            <v>9</v>
          </cell>
          <cell r="S66">
            <v>13</v>
          </cell>
          <cell r="T66">
            <v>22</v>
          </cell>
        </row>
        <row r="67">
          <cell r="C67">
            <v>323315</v>
          </cell>
          <cell r="D67" t="str">
            <v>BANDEJA DATACOM 19" 01U EDD 2E1 MA-17</v>
          </cell>
          <cell r="E67" t="str">
            <v>RS</v>
          </cell>
          <cell r="F67" t="str">
            <v>SUL</v>
          </cell>
          <cell r="G67" t="str">
            <v>RAISSA ROCHA</v>
          </cell>
          <cell r="H67" t="str">
            <v>PR</v>
          </cell>
          <cell r="I67">
            <v>323315</v>
          </cell>
          <cell r="J67" t="str">
            <v>DADOS</v>
          </cell>
          <cell r="K67" t="str">
            <v>Bandeja EDD 2E1</v>
          </cell>
          <cell r="L67">
            <v>175.57</v>
          </cell>
          <cell r="M67" t="str">
            <v>NÃO</v>
          </cell>
          <cell r="N67" t="str">
            <v>SIM</v>
          </cell>
          <cell r="O67" t="str">
            <v>NÃO</v>
          </cell>
          <cell r="P67">
            <v>30</v>
          </cell>
          <cell r="Q67" t="str">
            <v>NÃO</v>
          </cell>
          <cell r="R67">
            <v>9</v>
          </cell>
          <cell r="S67">
            <v>9</v>
          </cell>
          <cell r="T67">
            <v>18</v>
          </cell>
        </row>
        <row r="68">
          <cell r="C68">
            <v>324610</v>
          </cell>
          <cell r="D68" t="str">
            <v xml:space="preserve">CAIXA DIST OPT CDOIA 8ADAP C/SPL_CON    </v>
          </cell>
          <cell r="E68" t="str">
            <v>RS</v>
          </cell>
          <cell r="F68" t="str">
            <v>SUL</v>
          </cell>
          <cell r="G68" t="str">
            <v>JUSSARA MAFRA</v>
          </cell>
          <cell r="H68" t="str">
            <v>PR</v>
          </cell>
          <cell r="I68">
            <v>324610</v>
          </cell>
          <cell r="J68" t="str">
            <v>REDE</v>
          </cell>
          <cell r="K68" t="str">
            <v>CDOIA 8</v>
          </cell>
          <cell r="L68">
            <v>142.69</v>
          </cell>
          <cell r="M68" t="str">
            <v>NÃO</v>
          </cell>
          <cell r="N68" t="str">
            <v>NÃO</v>
          </cell>
          <cell r="O68" t="str">
            <v>NÃO</v>
          </cell>
          <cell r="P68">
            <v>45</v>
          </cell>
          <cell r="Q68" t="str">
            <v>NÃO</v>
          </cell>
          <cell r="R68">
            <v>9</v>
          </cell>
          <cell r="S68">
            <v>8</v>
          </cell>
          <cell r="T68">
            <v>17</v>
          </cell>
        </row>
        <row r="69">
          <cell r="C69">
            <v>324624</v>
          </cell>
          <cell r="D69" t="str">
            <v>DIVISOR OPT BDJ PRETA P/CEOS 2X1:8 FX T</v>
          </cell>
          <cell r="E69" t="str">
            <v>RS</v>
          </cell>
          <cell r="F69" t="str">
            <v>SUL</v>
          </cell>
          <cell r="G69" t="str">
            <v>JUSSARA MAFRA</v>
          </cell>
          <cell r="H69" t="str">
            <v>PR</v>
          </cell>
          <cell r="I69">
            <v>324624</v>
          </cell>
          <cell r="J69" t="str">
            <v>REDE</v>
          </cell>
          <cell r="K69" t="str">
            <v>Divisor OPT Bandeja</v>
          </cell>
          <cell r="L69">
            <v>88.51</v>
          </cell>
          <cell r="M69" t="str">
            <v>NÃO</v>
          </cell>
          <cell r="N69" t="str">
            <v>NÃO</v>
          </cell>
          <cell r="O69" t="str">
            <v>NÃO</v>
          </cell>
          <cell r="P69">
            <v>45</v>
          </cell>
          <cell r="Q69" t="str">
            <v>NÃO</v>
          </cell>
          <cell r="R69">
            <v>13</v>
          </cell>
          <cell r="S69">
            <v>13</v>
          </cell>
          <cell r="T69">
            <v>26</v>
          </cell>
        </row>
        <row r="70">
          <cell r="C70" t="str">
            <v>DP 200M</v>
          </cell>
          <cell r="D70" t="str">
            <v>CABO OPTIC DP G657 FIG8 200M</v>
          </cell>
          <cell r="E70" t="str">
            <v>RS</v>
          </cell>
          <cell r="F70" t="str">
            <v>SUL</v>
          </cell>
          <cell r="G70" t="str">
            <v>ANA CRISTINA</v>
          </cell>
          <cell r="H70" t="str">
            <v>PR</v>
          </cell>
          <cell r="I70" t="str">
            <v>DP 200M</v>
          </cell>
          <cell r="J70" t="str">
            <v>HNW</v>
          </cell>
          <cell r="K70" t="str">
            <v>SIM</v>
          </cell>
          <cell r="L70">
            <v>177.86</v>
          </cell>
          <cell r="M70" t="str">
            <v>NÃO</v>
          </cell>
          <cell r="N70" t="str">
            <v>NÃO</v>
          </cell>
          <cell r="O70" t="str">
            <v>SIM</v>
          </cell>
          <cell r="P70">
            <v>45</v>
          </cell>
          <cell r="Q70" t="str">
            <v>SIM</v>
          </cell>
          <cell r="R70">
            <v>345.40927272727265</v>
          </cell>
          <cell r="S70">
            <v>414.17854545454566</v>
          </cell>
          <cell r="T70">
            <v>759.58781818181831</v>
          </cell>
        </row>
        <row r="71">
          <cell r="C71" t="str">
            <v>DP 150M</v>
          </cell>
          <cell r="D71" t="str">
            <v>CABO OPTIC DP G657 FIG8 150M</v>
          </cell>
          <cell r="E71" t="str">
            <v>RS</v>
          </cell>
          <cell r="F71" t="str">
            <v>SUL</v>
          </cell>
          <cell r="G71" t="str">
            <v>ANA CRISTINA</v>
          </cell>
          <cell r="H71" t="str">
            <v>PR</v>
          </cell>
          <cell r="I71" t="str">
            <v>DP 150M</v>
          </cell>
          <cell r="J71" t="str">
            <v>HNW</v>
          </cell>
          <cell r="K71" t="str">
            <v>SIM</v>
          </cell>
          <cell r="L71">
            <v>97.12</v>
          </cell>
          <cell r="M71" t="str">
            <v>NÃO</v>
          </cell>
          <cell r="N71" t="str">
            <v>NÃO</v>
          </cell>
          <cell r="O71" t="str">
            <v>SIM</v>
          </cell>
          <cell r="P71">
            <v>45</v>
          </cell>
          <cell r="Q71" t="str">
            <v>SIM</v>
          </cell>
          <cell r="R71">
            <v>616.80227272727257</v>
          </cell>
          <cell r="S71">
            <v>739.6045454545457</v>
          </cell>
          <cell r="T71">
            <v>1356.4068181818184</v>
          </cell>
        </row>
        <row r="72">
          <cell r="C72" t="str">
            <v>DP 50M</v>
          </cell>
          <cell r="D72" t="str">
            <v>CABO OPTIC DP G657 FIG8 50M</v>
          </cell>
          <cell r="E72" t="str">
            <v>RS</v>
          </cell>
          <cell r="F72" t="str">
            <v>SUL</v>
          </cell>
          <cell r="G72" t="str">
            <v>ANA CRISTINA</v>
          </cell>
          <cell r="H72" t="str">
            <v>PR</v>
          </cell>
          <cell r="I72" t="str">
            <v>DP 50M</v>
          </cell>
          <cell r="J72" t="str">
            <v>HNW</v>
          </cell>
          <cell r="K72" t="str">
            <v>SIM</v>
          </cell>
          <cell r="L72">
            <v>54.88</v>
          </cell>
          <cell r="M72" t="str">
            <v>NÃO</v>
          </cell>
          <cell r="N72" t="str">
            <v>NÃO</v>
          </cell>
          <cell r="O72" t="str">
            <v>SIM</v>
          </cell>
          <cell r="P72">
            <v>45</v>
          </cell>
          <cell r="Q72" t="str">
            <v>SIM</v>
          </cell>
          <cell r="R72">
            <v>616.80227272727257</v>
          </cell>
          <cell r="S72">
            <v>739.6045454545457</v>
          </cell>
          <cell r="T72">
            <v>1356.4068181818184</v>
          </cell>
        </row>
        <row r="73">
          <cell r="C73" t="str">
            <v>DP 100M</v>
          </cell>
          <cell r="D73" t="str">
            <v>CABO OPTIC DP G657 FIG8 100M</v>
          </cell>
          <cell r="E73" t="str">
            <v>RS</v>
          </cell>
          <cell r="F73" t="str">
            <v>SUL</v>
          </cell>
          <cell r="G73" t="str">
            <v>ANA CRISTINA</v>
          </cell>
          <cell r="H73" t="str">
            <v>PR</v>
          </cell>
          <cell r="I73" t="str">
            <v>DP 100M</v>
          </cell>
          <cell r="J73" t="str">
            <v>HNW</v>
          </cell>
          <cell r="K73" t="str">
            <v>SIM</v>
          </cell>
          <cell r="L73">
            <v>76.099999999999994</v>
          </cell>
          <cell r="M73" t="str">
            <v>NÃO</v>
          </cell>
          <cell r="N73" t="str">
            <v>NÃO</v>
          </cell>
          <cell r="O73" t="str">
            <v>SIM</v>
          </cell>
          <cell r="P73">
            <v>45</v>
          </cell>
          <cell r="Q73" t="str">
            <v>SIM</v>
          </cell>
          <cell r="R73">
            <v>864.52318181818157</v>
          </cell>
          <cell r="S73">
            <v>1035.4463636363639</v>
          </cell>
          <cell r="T73">
            <v>1899.9695454545454</v>
          </cell>
        </row>
        <row r="74">
          <cell r="C74">
            <v>326149</v>
          </cell>
          <cell r="D74" t="str">
            <v>CONJUNTO CAPRE BR 16,1/17,1MM CB-TS</v>
          </cell>
          <cell r="E74" t="str">
            <v>RS</v>
          </cell>
          <cell r="F74" t="str">
            <v>SUL</v>
          </cell>
          <cell r="G74" t="str">
            <v>JUSSARA MAFRA</v>
          </cell>
          <cell r="H74" t="str">
            <v>PR</v>
          </cell>
          <cell r="I74">
            <v>326149</v>
          </cell>
          <cell r="J74" t="str">
            <v>REDE</v>
          </cell>
          <cell r="K74" t="str">
            <v>Conjunto Capre Branco</v>
          </cell>
          <cell r="L74">
            <v>28.5</v>
          </cell>
          <cell r="M74" t="str">
            <v>NÃO</v>
          </cell>
          <cell r="N74" t="str">
            <v>NÃO</v>
          </cell>
          <cell r="O74" t="str">
            <v>NÃO</v>
          </cell>
          <cell r="P74">
            <v>45</v>
          </cell>
          <cell r="Q74" t="str">
            <v>NÃO</v>
          </cell>
          <cell r="R74">
            <v>20</v>
          </cell>
          <cell r="S74">
            <v>20</v>
          </cell>
          <cell r="T74">
            <v>40</v>
          </cell>
        </row>
        <row r="75">
          <cell r="C75">
            <v>326230</v>
          </cell>
          <cell r="D75" t="str">
            <v>DISTRIBUIDOR OPTICO GERAL 19" 12 FIBRAS</v>
          </cell>
          <cell r="E75" t="str">
            <v>RS</v>
          </cell>
          <cell r="F75" t="str">
            <v>SUL</v>
          </cell>
          <cell r="G75" t="str">
            <v>JUSSARA MAFRA</v>
          </cell>
          <cell r="H75" t="str">
            <v>PR</v>
          </cell>
          <cell r="I75">
            <v>326230</v>
          </cell>
          <cell r="J75" t="str">
            <v>REDE</v>
          </cell>
          <cell r="K75" t="str">
            <v>Distribuidor Óptico 12 FIBRAS</v>
          </cell>
          <cell r="L75">
            <v>402.23</v>
          </cell>
          <cell r="M75" t="str">
            <v>NÃO</v>
          </cell>
          <cell r="N75" t="str">
            <v>NÃO</v>
          </cell>
          <cell r="O75" t="str">
            <v>NÃO</v>
          </cell>
          <cell r="P75">
            <v>45</v>
          </cell>
          <cell r="Q75" t="str">
            <v>NÃO</v>
          </cell>
          <cell r="R75">
            <v>69</v>
          </cell>
          <cell r="S75">
            <v>40</v>
          </cell>
          <cell r="T75">
            <v>109</v>
          </cell>
        </row>
        <row r="76">
          <cell r="C76">
            <v>327488</v>
          </cell>
          <cell r="D76" t="str">
            <v>KIT P/ GUIA DP OPT C/P INST CDOE FTTH</v>
          </cell>
          <cell r="E76" t="str">
            <v>RS</v>
          </cell>
          <cell r="F76" t="str">
            <v>SUL</v>
          </cell>
          <cell r="G76" t="str">
            <v>ANA CRISTINA</v>
          </cell>
          <cell r="H76" t="str">
            <v>PR</v>
          </cell>
          <cell r="I76">
            <v>327488</v>
          </cell>
          <cell r="J76" t="str">
            <v>HNW</v>
          </cell>
          <cell r="K76" t="str">
            <v>Kit Guia CDOE</v>
          </cell>
          <cell r="L76">
            <v>16.72</v>
          </cell>
          <cell r="M76" t="str">
            <v>NÃO</v>
          </cell>
          <cell r="N76" t="str">
            <v>NÃO</v>
          </cell>
          <cell r="O76" t="str">
            <v>SIM</v>
          </cell>
          <cell r="P76">
            <v>45</v>
          </cell>
          <cell r="Q76" t="str">
            <v>SIM</v>
          </cell>
          <cell r="R76">
            <v>616.80227272727257</v>
          </cell>
          <cell r="S76">
            <v>739.6045454545457</v>
          </cell>
          <cell r="T76">
            <v>1356.4068181818184</v>
          </cell>
        </row>
        <row r="77">
          <cell r="C77">
            <v>327787</v>
          </cell>
          <cell r="D77" t="str">
            <v>TAMPA RETANGULAR 110X55CM R2</v>
          </cell>
          <cell r="E77" t="str">
            <v>RS</v>
          </cell>
          <cell r="F77" t="str">
            <v>SUL</v>
          </cell>
          <cell r="G77" t="str">
            <v>JUSSARA MAFRA</v>
          </cell>
          <cell r="H77" t="str">
            <v>PR</v>
          </cell>
          <cell r="I77">
            <v>327787</v>
          </cell>
          <cell r="J77" t="str">
            <v>REDE</v>
          </cell>
          <cell r="K77" t="str">
            <v>Tampa Regular</v>
          </cell>
          <cell r="L77">
            <v>380.03</v>
          </cell>
          <cell r="M77" t="str">
            <v>NÃO</v>
          </cell>
          <cell r="N77" t="str">
            <v>NÃO</v>
          </cell>
          <cell r="O77" t="str">
            <v>NÃO</v>
          </cell>
          <cell r="P77">
            <v>45</v>
          </cell>
          <cell r="Q77" t="str">
            <v>NÃO</v>
          </cell>
          <cell r="R77">
            <v>2</v>
          </cell>
          <cell r="S77">
            <v>2</v>
          </cell>
          <cell r="T77">
            <v>4</v>
          </cell>
        </row>
        <row r="78">
          <cell r="C78">
            <v>327788</v>
          </cell>
          <cell r="D78" t="str">
            <v>TAMPA RETANGULAR 63CMX39CM R1</v>
          </cell>
          <cell r="E78" t="str">
            <v>RS</v>
          </cell>
          <cell r="F78" t="str">
            <v>SUL</v>
          </cell>
          <cell r="G78" t="str">
            <v>JUSSARA MAFRA</v>
          </cell>
          <cell r="H78" t="str">
            <v>PR</v>
          </cell>
          <cell r="I78">
            <v>327788</v>
          </cell>
          <cell r="J78" t="str">
            <v>REDE</v>
          </cell>
          <cell r="K78" t="str">
            <v>Tampa Retangular</v>
          </cell>
          <cell r="L78">
            <v>266.88</v>
          </cell>
          <cell r="M78" t="str">
            <v>NÃO</v>
          </cell>
          <cell r="N78" t="str">
            <v>NÃO</v>
          </cell>
          <cell r="O78" t="str">
            <v>NÃO</v>
          </cell>
          <cell r="P78">
            <v>45</v>
          </cell>
          <cell r="Q78" t="str">
            <v>NÃO</v>
          </cell>
          <cell r="R78">
            <v>8</v>
          </cell>
          <cell r="S78">
            <v>8</v>
          </cell>
          <cell r="T78">
            <v>16</v>
          </cell>
        </row>
        <row r="79">
          <cell r="C79">
            <v>327896</v>
          </cell>
          <cell r="D79" t="str">
            <v>TAMPA CIRCULAR 703MM CHASSI</v>
          </cell>
          <cell r="E79" t="str">
            <v>RS</v>
          </cell>
          <cell r="F79" t="str">
            <v>SUL</v>
          </cell>
          <cell r="G79" t="str">
            <v>JUSSARA MAFRA</v>
          </cell>
          <cell r="H79" t="str">
            <v>PR</v>
          </cell>
          <cell r="I79">
            <v>327896</v>
          </cell>
          <cell r="J79" t="str">
            <v>REDE</v>
          </cell>
          <cell r="K79" t="str">
            <v>Tampa Circular</v>
          </cell>
          <cell r="L79">
            <v>626.98</v>
          </cell>
          <cell r="M79" t="str">
            <v>NÃO</v>
          </cell>
          <cell r="N79" t="str">
            <v>NÃO</v>
          </cell>
          <cell r="O79" t="str">
            <v>NÃO</v>
          </cell>
          <cell r="P79">
            <v>45</v>
          </cell>
          <cell r="Q79" t="str">
            <v>NÃO</v>
          </cell>
          <cell r="R79">
            <v>12</v>
          </cell>
          <cell r="S79">
            <v>2</v>
          </cell>
          <cell r="T79">
            <v>14</v>
          </cell>
        </row>
        <row r="80">
          <cell r="C80">
            <v>328028</v>
          </cell>
          <cell r="D80" t="str">
            <v>CAIXA DISTR OPT I/A 16 SC/APC I</v>
          </cell>
          <cell r="E80" t="str">
            <v>RS</v>
          </cell>
          <cell r="F80" t="str">
            <v>SUL</v>
          </cell>
          <cell r="G80" t="str">
            <v>JUSSARA MAFRA</v>
          </cell>
          <cell r="H80" t="str">
            <v>PR</v>
          </cell>
          <cell r="I80">
            <v>328028</v>
          </cell>
          <cell r="J80" t="str">
            <v>REDE</v>
          </cell>
          <cell r="K80" t="str">
            <v>CDOI 16</v>
          </cell>
          <cell r="L80">
            <v>262.05</v>
          </cell>
          <cell r="M80" t="str">
            <v>NÃO</v>
          </cell>
          <cell r="N80" t="str">
            <v>NÃO</v>
          </cell>
          <cell r="O80" t="str">
            <v>NÃO</v>
          </cell>
          <cell r="P80">
            <v>45</v>
          </cell>
          <cell r="Q80" t="str">
            <v>NÃO</v>
          </cell>
          <cell r="R80">
            <v>9</v>
          </cell>
          <cell r="S80">
            <v>8</v>
          </cell>
          <cell r="T80">
            <v>17</v>
          </cell>
        </row>
        <row r="81">
          <cell r="C81" t="str">
            <v>DP 300M</v>
          </cell>
          <cell r="D81" t="str">
            <v>CABO OPTIC DP G657 FIG8 300M</v>
          </cell>
          <cell r="E81" t="str">
            <v>RS</v>
          </cell>
          <cell r="F81" t="str">
            <v>SUL</v>
          </cell>
          <cell r="G81" t="str">
            <v>ANA CRISTINA</v>
          </cell>
          <cell r="H81" t="str">
            <v>PR</v>
          </cell>
          <cell r="I81" t="str">
            <v>DP 300M</v>
          </cell>
          <cell r="J81" t="str">
            <v>HNW</v>
          </cell>
          <cell r="K81" t="str">
            <v>SIM</v>
          </cell>
          <cell r="L81">
            <v>166.46</v>
          </cell>
          <cell r="M81" t="str">
            <v>NÃO</v>
          </cell>
          <cell r="N81" t="str">
            <v>NÃO</v>
          </cell>
          <cell r="O81" t="str">
            <v>SIM</v>
          </cell>
          <cell r="P81">
            <v>45</v>
          </cell>
          <cell r="Q81" t="str">
            <v>SIM</v>
          </cell>
          <cell r="R81">
            <v>24.672090909090905</v>
          </cell>
          <cell r="S81">
            <v>29.584181818181829</v>
          </cell>
          <cell r="T81">
            <v>54.25627272727273</v>
          </cell>
        </row>
        <row r="82">
          <cell r="C82">
            <v>328444</v>
          </cell>
          <cell r="D82" t="str">
            <v>CONJUNTO RES CB OPT CSR CORD/P/SUBT</v>
          </cell>
          <cell r="E82" t="str">
            <v>RS</v>
          </cell>
          <cell r="F82" t="str">
            <v>SUL</v>
          </cell>
          <cell r="G82" t="str">
            <v>JUSSARA MAFRA</v>
          </cell>
          <cell r="H82" t="str">
            <v>PR</v>
          </cell>
          <cell r="I82">
            <v>328444</v>
          </cell>
          <cell r="J82" t="str">
            <v>REDE</v>
          </cell>
          <cell r="K82" t="str">
            <v>Conjunto Reserva</v>
          </cell>
          <cell r="L82">
            <v>46.93</v>
          </cell>
          <cell r="M82" t="str">
            <v>NÃO</v>
          </cell>
          <cell r="N82" t="str">
            <v>NÃO</v>
          </cell>
          <cell r="O82" t="str">
            <v>NÃO</v>
          </cell>
          <cell r="P82">
            <v>45</v>
          </cell>
          <cell r="Q82" t="str">
            <v>NÃO</v>
          </cell>
          <cell r="R82">
            <v>314.2</v>
          </cell>
          <cell r="S82">
            <v>273.39999999999998</v>
          </cell>
          <cell r="T82">
            <v>587.59999999999991</v>
          </cell>
        </row>
        <row r="83">
          <cell r="C83">
            <v>329944</v>
          </cell>
          <cell r="D83" t="str">
            <v>TRANSCEIVER DATACOM SLB13 1 BI-DI 60K</v>
          </cell>
          <cell r="E83" t="str">
            <v>RS</v>
          </cell>
          <cell r="F83" t="str">
            <v>SUL</v>
          </cell>
          <cell r="G83" t="str">
            <v>RAISSA ROCHA</v>
          </cell>
          <cell r="H83" t="str">
            <v>PR</v>
          </cell>
          <cell r="I83">
            <v>329944</v>
          </cell>
          <cell r="J83" t="str">
            <v>DADOS</v>
          </cell>
          <cell r="K83" t="str">
            <v>Transceiver</v>
          </cell>
          <cell r="L83">
            <v>131.01</v>
          </cell>
          <cell r="M83" t="str">
            <v>NÃO</v>
          </cell>
          <cell r="N83" t="str">
            <v>SIM</v>
          </cell>
          <cell r="O83" t="str">
            <v>NÃO</v>
          </cell>
          <cell r="P83">
            <v>30</v>
          </cell>
          <cell r="Q83" t="str">
            <v>NÃO</v>
          </cell>
          <cell r="R83">
            <v>1</v>
          </cell>
          <cell r="S83">
            <v>1</v>
          </cell>
          <cell r="T83">
            <v>2</v>
          </cell>
        </row>
        <row r="84">
          <cell r="C84">
            <v>330207</v>
          </cell>
          <cell r="D84" t="str">
            <v>CONECTOR ANGULAR SC/APC P/CAMPO 2X3MM</v>
          </cell>
          <cell r="E84" t="str">
            <v>RS</v>
          </cell>
          <cell r="F84" t="str">
            <v>SUL</v>
          </cell>
          <cell r="G84" t="str">
            <v>ANA CRISTINA</v>
          </cell>
          <cell r="H84" t="str">
            <v>PR</v>
          </cell>
          <cell r="I84">
            <v>330207</v>
          </cell>
          <cell r="J84" t="str">
            <v>HNW</v>
          </cell>
          <cell r="K84" t="str">
            <v>Conector Optico ONT</v>
          </cell>
          <cell r="L84">
            <v>4.01</v>
          </cell>
          <cell r="M84" t="str">
            <v>NÃO</v>
          </cell>
          <cell r="N84" t="str">
            <v>NÃO</v>
          </cell>
          <cell r="O84" t="str">
            <v>SIM</v>
          </cell>
          <cell r="P84">
            <v>45</v>
          </cell>
          <cell r="Q84" t="str">
            <v>SIM</v>
          </cell>
          <cell r="R84">
            <v>4974.4181818181805</v>
          </cell>
          <cell r="S84">
            <v>5957.8363636363656</v>
          </cell>
          <cell r="T84">
            <v>10932.254545454547</v>
          </cell>
        </row>
        <row r="85">
          <cell r="C85">
            <v>331661</v>
          </cell>
          <cell r="D85" t="str">
            <v>CONJUNTO TAMPA CHASSI CIRC ARTIC AF</v>
          </cell>
          <cell r="E85" t="str">
            <v>RS</v>
          </cell>
          <cell r="F85" t="str">
            <v>SUL</v>
          </cell>
          <cell r="G85" t="str">
            <v>JUSSARA MAFRA</v>
          </cell>
          <cell r="H85" t="str">
            <v>PR</v>
          </cell>
          <cell r="I85">
            <v>331661</v>
          </cell>
          <cell r="J85" t="str">
            <v>REDE</v>
          </cell>
          <cell r="K85" t="str">
            <v>Tampa Chassi Circular</v>
          </cell>
          <cell r="L85">
            <v>2814.51</v>
          </cell>
          <cell r="M85" t="str">
            <v>NÃO</v>
          </cell>
          <cell r="N85" t="str">
            <v>NÃO</v>
          </cell>
          <cell r="O85" t="str">
            <v>NÃO</v>
          </cell>
          <cell r="P85">
            <v>45</v>
          </cell>
          <cell r="Q85" t="str">
            <v>NÃO</v>
          </cell>
          <cell r="R85">
            <v>2</v>
          </cell>
          <cell r="S85">
            <v>2</v>
          </cell>
          <cell r="T85">
            <v>4</v>
          </cell>
        </row>
        <row r="86">
          <cell r="C86" t="str">
            <v>CDOE PREC SEL 10</v>
          </cell>
          <cell r="D86" t="str">
            <v>CDOE PREC SEL 10</v>
          </cell>
          <cell r="E86" t="str">
            <v>RS</v>
          </cell>
          <cell r="F86" t="str">
            <v>SUL</v>
          </cell>
          <cell r="G86" t="str">
            <v>JUSSARA MAFRA</v>
          </cell>
          <cell r="H86" t="str">
            <v>PR</v>
          </cell>
          <cell r="I86" t="str">
            <v>CDOE PREC SEL 10</v>
          </cell>
          <cell r="J86" t="str">
            <v>REDE</v>
          </cell>
          <cell r="K86" t="str">
            <v>NÃO</v>
          </cell>
          <cell r="L86">
            <v>209.46</v>
          </cell>
          <cell r="M86" t="str">
            <v>SIM</v>
          </cell>
          <cell r="N86" t="str">
            <v>NÃO</v>
          </cell>
          <cell r="O86" t="str">
            <v>NÃO</v>
          </cell>
          <cell r="P86">
            <v>45</v>
          </cell>
          <cell r="Q86" t="str">
            <v>NÃO</v>
          </cell>
          <cell r="R86">
            <v>47</v>
          </cell>
          <cell r="S86">
            <v>44</v>
          </cell>
          <cell r="T86">
            <v>91</v>
          </cell>
        </row>
        <row r="87">
          <cell r="C87">
            <v>331755</v>
          </cell>
          <cell r="D87" t="str">
            <v>ROTEADOR CPE DATACOM DM2500 6 GE + 2 GC</v>
          </cell>
          <cell r="E87" t="str">
            <v>RS</v>
          </cell>
          <cell r="F87" t="str">
            <v>SUL</v>
          </cell>
          <cell r="G87" t="str">
            <v>RAISSA ROCHA</v>
          </cell>
          <cell r="H87" t="str">
            <v>PR</v>
          </cell>
          <cell r="I87">
            <v>331755</v>
          </cell>
          <cell r="J87" t="str">
            <v>DADOS</v>
          </cell>
          <cell r="K87" t="str">
            <v>Modem Router DM2500</v>
          </cell>
          <cell r="L87">
            <v>1790.63</v>
          </cell>
          <cell r="M87" t="str">
            <v>NÃO</v>
          </cell>
          <cell r="N87" t="str">
            <v>SIM</v>
          </cell>
          <cell r="O87" t="str">
            <v>NÃO</v>
          </cell>
          <cell r="P87">
            <v>30</v>
          </cell>
          <cell r="Q87" t="str">
            <v>NÃO</v>
          </cell>
          <cell r="R87">
            <v>4</v>
          </cell>
          <cell r="S87">
            <v>4</v>
          </cell>
          <cell r="T87">
            <v>8</v>
          </cell>
        </row>
        <row r="88">
          <cell r="C88">
            <v>331925</v>
          </cell>
          <cell r="D88" t="str">
            <v>CAIXA DIST OPT CDOE 48F/16D SLIM SP2_1_8</v>
          </cell>
          <cell r="E88" t="str">
            <v>RS</v>
          </cell>
          <cell r="F88" t="str">
            <v>SUL</v>
          </cell>
          <cell r="G88" t="str">
            <v>JUSSARA MAFRA</v>
          </cell>
          <cell r="H88" t="str">
            <v>PR</v>
          </cell>
          <cell r="I88" t="str">
            <v>CDOE 16D</v>
          </cell>
          <cell r="J88" t="str">
            <v>REDE</v>
          </cell>
          <cell r="K88" t="str">
            <v>CDOE Fusionada 48F</v>
          </cell>
          <cell r="L88">
            <v>808.28</v>
          </cell>
          <cell r="M88" t="str">
            <v>NÃO</v>
          </cell>
          <cell r="N88" t="str">
            <v>NÃO</v>
          </cell>
          <cell r="O88" t="str">
            <v>NÃO</v>
          </cell>
          <cell r="P88">
            <v>45</v>
          </cell>
          <cell r="Q88" t="str">
            <v>NÃO</v>
          </cell>
          <cell r="R88">
            <v>65</v>
          </cell>
          <cell r="S88">
            <v>65</v>
          </cell>
          <cell r="T88">
            <v>130</v>
          </cell>
        </row>
        <row r="89">
          <cell r="C89">
            <v>331961</v>
          </cell>
          <cell r="D89" t="str">
            <v>CONECTOR ANG SC/APC OPTTAP REF 2X3MM</v>
          </cell>
          <cell r="E89" t="str">
            <v>RS</v>
          </cell>
          <cell r="F89" t="str">
            <v>SUL</v>
          </cell>
          <cell r="G89" t="str">
            <v>JUSSARA MAFRA</v>
          </cell>
          <cell r="H89" t="str">
            <v>PR</v>
          </cell>
          <cell r="I89">
            <v>331961</v>
          </cell>
          <cell r="J89" t="str">
            <v>REDE</v>
          </cell>
          <cell r="K89" t="str">
            <v>Conector Optico CDOE</v>
          </cell>
          <cell r="L89">
            <v>18</v>
          </cell>
          <cell r="M89" t="str">
            <v>NÃO</v>
          </cell>
          <cell r="N89" t="str">
            <v>NÃO</v>
          </cell>
          <cell r="O89" t="str">
            <v>NÃO</v>
          </cell>
          <cell r="P89">
            <v>45</v>
          </cell>
          <cell r="Q89" t="str">
            <v>NÃO</v>
          </cell>
          <cell r="R89">
            <v>3</v>
          </cell>
          <cell r="S89">
            <v>1</v>
          </cell>
          <cell r="T89">
            <v>4</v>
          </cell>
        </row>
        <row r="90">
          <cell r="C90" t="str">
            <v>CDOE PREC SEL 09</v>
          </cell>
          <cell r="D90" t="str">
            <v>CDOE PREC SEL 09</v>
          </cell>
          <cell r="E90" t="str">
            <v>RS</v>
          </cell>
          <cell r="F90" t="str">
            <v>SUL</v>
          </cell>
          <cell r="G90" t="str">
            <v>JUSSARA MAFRA</v>
          </cell>
          <cell r="H90" t="str">
            <v>PR</v>
          </cell>
          <cell r="I90" t="str">
            <v>CDOE PREC SEL 09</v>
          </cell>
          <cell r="J90" t="str">
            <v>REDE</v>
          </cell>
          <cell r="K90" t="str">
            <v>NÃO</v>
          </cell>
          <cell r="L90">
            <v>188.74</v>
          </cell>
          <cell r="M90" t="str">
            <v>SIM</v>
          </cell>
          <cell r="N90" t="str">
            <v>NÃO</v>
          </cell>
          <cell r="O90" t="str">
            <v>NÃO</v>
          </cell>
          <cell r="P90">
            <v>45</v>
          </cell>
          <cell r="Q90" t="str">
            <v>NÃO</v>
          </cell>
          <cell r="R90">
            <v>27</v>
          </cell>
          <cell r="S90">
            <v>25</v>
          </cell>
          <cell r="T90">
            <v>52</v>
          </cell>
        </row>
        <row r="91">
          <cell r="C91" t="str">
            <v>DP PREC 50M</v>
          </cell>
          <cell r="D91" t="str">
            <v>DP PREC 50M</v>
          </cell>
          <cell r="E91" t="str">
            <v>RS</v>
          </cell>
          <cell r="F91" t="str">
            <v>SUL</v>
          </cell>
          <cell r="G91" t="str">
            <v>JUSSARA MAFRA</v>
          </cell>
          <cell r="H91" t="str">
            <v>PR</v>
          </cell>
          <cell r="I91" t="str">
            <v>DP PREC 50M</v>
          </cell>
          <cell r="J91" t="str">
            <v>REDE</v>
          </cell>
          <cell r="K91" t="str">
            <v>NÃO</v>
          </cell>
          <cell r="L91">
            <v>148.03</v>
          </cell>
          <cell r="M91" t="str">
            <v>SIM</v>
          </cell>
          <cell r="N91" t="str">
            <v>NÃO</v>
          </cell>
          <cell r="O91" t="str">
            <v>NÃO</v>
          </cell>
          <cell r="P91">
            <v>45</v>
          </cell>
          <cell r="Q91" t="str">
            <v>NÃO</v>
          </cell>
          <cell r="R91">
            <v>149</v>
          </cell>
          <cell r="S91">
            <v>145</v>
          </cell>
          <cell r="T91">
            <v>294</v>
          </cell>
        </row>
        <row r="92">
          <cell r="C92" t="str">
            <v>DP PREC 300M</v>
          </cell>
          <cell r="D92" t="str">
            <v>DP PREC 300M</v>
          </cell>
          <cell r="E92" t="str">
            <v>RS</v>
          </cell>
          <cell r="F92" t="str">
            <v>SUL</v>
          </cell>
          <cell r="G92" t="str">
            <v>JUSSARA MAFRA</v>
          </cell>
          <cell r="H92" t="str">
            <v>PR</v>
          </cell>
          <cell r="I92" t="str">
            <v>DP PREC 300M</v>
          </cell>
          <cell r="J92" t="str">
            <v>REDE</v>
          </cell>
          <cell r="K92" t="str">
            <v>NÃO</v>
          </cell>
          <cell r="L92">
            <v>449.95</v>
          </cell>
          <cell r="M92" t="str">
            <v>SIM</v>
          </cell>
          <cell r="N92" t="str">
            <v>NÃO</v>
          </cell>
          <cell r="O92" t="str">
            <v>NÃO</v>
          </cell>
          <cell r="P92">
            <v>45</v>
          </cell>
          <cell r="Q92" t="str">
            <v>NÃO</v>
          </cell>
          <cell r="R92">
            <v>149</v>
          </cell>
          <cell r="S92">
            <v>141</v>
          </cell>
          <cell r="T92">
            <v>290</v>
          </cell>
        </row>
        <row r="93">
          <cell r="C93" t="str">
            <v>DP PREC 200M</v>
          </cell>
          <cell r="D93" t="str">
            <v>DP PREC 200M</v>
          </cell>
          <cell r="E93" t="str">
            <v>RS</v>
          </cell>
          <cell r="F93" t="str">
            <v>SUL</v>
          </cell>
          <cell r="G93" t="str">
            <v>JUSSARA MAFRA</v>
          </cell>
          <cell r="H93" t="str">
            <v>PR</v>
          </cell>
          <cell r="I93" t="str">
            <v>DP PREC 200M</v>
          </cell>
          <cell r="J93" t="str">
            <v>REDE</v>
          </cell>
          <cell r="K93" t="str">
            <v>NÃO</v>
          </cell>
          <cell r="L93">
            <v>321.61</v>
          </cell>
          <cell r="M93" t="str">
            <v>SIM</v>
          </cell>
          <cell r="N93" t="str">
            <v>NÃO</v>
          </cell>
          <cell r="O93" t="str">
            <v>NÃO</v>
          </cell>
          <cell r="P93">
            <v>45</v>
          </cell>
          <cell r="Q93" t="str">
            <v>NÃO</v>
          </cell>
          <cell r="R93">
            <v>196</v>
          </cell>
          <cell r="S93">
            <v>188</v>
          </cell>
          <cell r="T93">
            <v>384</v>
          </cell>
        </row>
        <row r="94">
          <cell r="C94" t="str">
            <v>DP PREC 150M</v>
          </cell>
          <cell r="D94" t="str">
            <v>DP PREC 150M</v>
          </cell>
          <cell r="E94" t="str">
            <v>RS</v>
          </cell>
          <cell r="F94" t="str">
            <v>SUL</v>
          </cell>
          <cell r="G94" t="str">
            <v>JUSSARA MAFRA</v>
          </cell>
          <cell r="H94" t="str">
            <v>PR</v>
          </cell>
          <cell r="I94" t="str">
            <v>DP PREC 150M</v>
          </cell>
          <cell r="J94" t="str">
            <v>REDE</v>
          </cell>
          <cell r="K94" t="str">
            <v>NÃO</v>
          </cell>
          <cell r="L94">
            <v>257.41000000000003</v>
          </cell>
          <cell r="M94" t="str">
            <v>SIM</v>
          </cell>
          <cell r="N94" t="str">
            <v>NÃO</v>
          </cell>
          <cell r="O94" t="str">
            <v>NÃO</v>
          </cell>
          <cell r="P94">
            <v>45</v>
          </cell>
          <cell r="Q94" t="str">
            <v>NÃO</v>
          </cell>
          <cell r="R94">
            <v>287</v>
          </cell>
          <cell r="S94">
            <v>275</v>
          </cell>
          <cell r="T94">
            <v>562</v>
          </cell>
        </row>
        <row r="95">
          <cell r="C95" t="str">
            <v>DP PREC 100M</v>
          </cell>
          <cell r="D95" t="str">
            <v>DP PREC 100M</v>
          </cell>
          <cell r="E95" t="str">
            <v>RS</v>
          </cell>
          <cell r="F95" t="str">
            <v>SUL</v>
          </cell>
          <cell r="G95" t="str">
            <v>JUSSARA MAFRA</v>
          </cell>
          <cell r="H95" t="str">
            <v>PR</v>
          </cell>
          <cell r="I95" t="str">
            <v>DP PREC 100M</v>
          </cell>
          <cell r="J95" t="str">
            <v>REDE</v>
          </cell>
          <cell r="K95" t="str">
            <v>NÃO</v>
          </cell>
          <cell r="L95">
            <v>195.28</v>
          </cell>
          <cell r="M95" t="str">
            <v>SIM</v>
          </cell>
          <cell r="N95" t="str">
            <v>NÃO</v>
          </cell>
          <cell r="O95" t="str">
            <v>NÃO</v>
          </cell>
          <cell r="P95">
            <v>45</v>
          </cell>
          <cell r="Q95" t="str">
            <v>NÃO</v>
          </cell>
          <cell r="R95">
            <v>379</v>
          </cell>
          <cell r="S95">
            <v>371</v>
          </cell>
          <cell r="T95">
            <v>750</v>
          </cell>
        </row>
        <row r="96">
          <cell r="C96" t="str">
            <v>DP PREC 350M</v>
          </cell>
          <cell r="D96" t="str">
            <v>DP PREC 350M</v>
          </cell>
          <cell r="E96" t="str">
            <v>RS</v>
          </cell>
          <cell r="F96" t="str">
            <v>SUL</v>
          </cell>
          <cell r="G96" t="str">
            <v>JUSSARA MAFRA</v>
          </cell>
          <cell r="H96" t="str">
            <v>PR</v>
          </cell>
          <cell r="I96" t="str">
            <v>DP PREC 350M</v>
          </cell>
          <cell r="J96" t="str">
            <v>REDE</v>
          </cell>
          <cell r="K96" t="str">
            <v>NÃO</v>
          </cell>
          <cell r="L96">
            <v>524.20000000000005</v>
          </cell>
          <cell r="M96" t="str">
            <v>SIM</v>
          </cell>
          <cell r="N96" t="str">
            <v>NÃO</v>
          </cell>
          <cell r="O96" t="str">
            <v>NÃO</v>
          </cell>
          <cell r="P96">
            <v>45</v>
          </cell>
          <cell r="Q96" t="str">
            <v>NÃO</v>
          </cell>
          <cell r="R96">
            <v>43</v>
          </cell>
          <cell r="S96">
            <v>39</v>
          </cell>
          <cell r="T96">
            <v>82</v>
          </cell>
        </row>
        <row r="97">
          <cell r="C97" t="str">
            <v>DP PREC 250M</v>
          </cell>
          <cell r="D97" t="str">
            <v>DP PREC 250M</v>
          </cell>
          <cell r="E97" t="str">
            <v>RS</v>
          </cell>
          <cell r="F97" t="str">
            <v>SUL</v>
          </cell>
          <cell r="G97" t="str">
            <v>JUSSARA MAFRA</v>
          </cell>
          <cell r="H97" t="str">
            <v>PR</v>
          </cell>
          <cell r="I97" t="str">
            <v>DP PREC 250M</v>
          </cell>
          <cell r="J97" t="str">
            <v>REDE</v>
          </cell>
          <cell r="K97" t="str">
            <v>NÃO</v>
          </cell>
          <cell r="L97">
            <v>406.92</v>
          </cell>
          <cell r="M97" t="str">
            <v>SIM</v>
          </cell>
          <cell r="N97" t="str">
            <v>NÃO</v>
          </cell>
          <cell r="O97" t="str">
            <v>NÃO</v>
          </cell>
          <cell r="P97">
            <v>45</v>
          </cell>
          <cell r="Q97" t="str">
            <v>NÃO</v>
          </cell>
          <cell r="R97">
            <v>226</v>
          </cell>
          <cell r="S97">
            <v>214</v>
          </cell>
          <cell r="T97">
            <v>440</v>
          </cell>
        </row>
        <row r="98">
          <cell r="C98">
            <v>332010</v>
          </cell>
          <cell r="D98" t="str">
            <v>ONT G010G-Q BRIDGE NOKIA 2GHZ</v>
          </cell>
          <cell r="E98" t="str">
            <v>RS</v>
          </cell>
          <cell r="F98" t="str">
            <v>SUL</v>
          </cell>
          <cell r="G98" t="str">
            <v>RAISSA ROCHA</v>
          </cell>
          <cell r="H98" t="str">
            <v>PR</v>
          </cell>
          <cell r="I98">
            <v>332010</v>
          </cell>
          <cell r="J98" t="str">
            <v>DADOS</v>
          </cell>
          <cell r="K98" t="str">
            <v>ONT B2B BRIDGE NOKIA</v>
          </cell>
          <cell r="L98">
            <v>125</v>
          </cell>
          <cell r="M98" t="str">
            <v>NÃO</v>
          </cell>
          <cell r="N98" t="str">
            <v>SIM</v>
          </cell>
          <cell r="O98" t="str">
            <v>NÃO</v>
          </cell>
          <cell r="P98">
            <v>30</v>
          </cell>
          <cell r="Q98" t="str">
            <v>NÃO</v>
          </cell>
          <cell r="R98">
            <v>3</v>
          </cell>
          <cell r="S98">
            <v>5</v>
          </cell>
          <cell r="T98">
            <v>8</v>
          </cell>
        </row>
        <row r="99">
          <cell r="C99">
            <v>332012</v>
          </cell>
          <cell r="D99" t="str">
            <v>SWITCH DATACOM DM4370-EDD 4P 10G</v>
          </cell>
          <cell r="E99" t="str">
            <v>RS</v>
          </cell>
          <cell r="F99" t="str">
            <v>SUL</v>
          </cell>
          <cell r="G99" t="str">
            <v>RAISSA ROCHA</v>
          </cell>
          <cell r="H99" t="str">
            <v>PR</v>
          </cell>
          <cell r="I99">
            <v>332012</v>
          </cell>
          <cell r="J99" t="str">
            <v>DADOS</v>
          </cell>
          <cell r="K99" t="str">
            <v>EDD 4P 10G</v>
          </cell>
          <cell r="L99">
            <v>4692.5600000000004</v>
          </cell>
          <cell r="M99" t="str">
            <v>NÃO</v>
          </cell>
          <cell r="N99" t="str">
            <v>SIM</v>
          </cell>
          <cell r="O99" t="str">
            <v>NÃO</v>
          </cell>
          <cell r="P99">
            <v>30</v>
          </cell>
          <cell r="Q99" t="str">
            <v>NÃO</v>
          </cell>
          <cell r="R99">
            <v>1</v>
          </cell>
          <cell r="S99">
            <v>0</v>
          </cell>
          <cell r="T99">
            <v>1</v>
          </cell>
        </row>
        <row r="100">
          <cell r="C100">
            <v>332027</v>
          </cell>
          <cell r="D100" t="str">
            <v>TRANSCEIVER DATACOM SFP+ SSB13 20KM 10G</v>
          </cell>
          <cell r="E100" t="str">
            <v>RS</v>
          </cell>
          <cell r="F100" t="str">
            <v>SUL</v>
          </cell>
          <cell r="G100" t="str">
            <v>RAISSA ROCHA</v>
          </cell>
          <cell r="H100" t="str">
            <v>PR</v>
          </cell>
          <cell r="I100">
            <v>332027</v>
          </cell>
          <cell r="J100" t="str">
            <v>DADOS</v>
          </cell>
          <cell r="K100" t="str">
            <v>Transceiver</v>
          </cell>
          <cell r="L100">
            <v>310.48</v>
          </cell>
          <cell r="M100" t="str">
            <v>NÃO</v>
          </cell>
          <cell r="N100" t="str">
            <v>SIM</v>
          </cell>
          <cell r="O100" t="str">
            <v>NÃO</v>
          </cell>
          <cell r="P100">
            <v>30</v>
          </cell>
          <cell r="Q100" t="str">
            <v>NÃO</v>
          </cell>
          <cell r="R100">
            <v>1</v>
          </cell>
          <cell r="S100">
            <v>0</v>
          </cell>
          <cell r="T100">
            <v>1</v>
          </cell>
        </row>
        <row r="101">
          <cell r="C101">
            <v>332029</v>
          </cell>
          <cell r="D101" t="str">
            <v>TRANSCEIVER DATACOM SFP+ SLB13 60KM 10G</v>
          </cell>
          <cell r="E101" t="str">
            <v>RS</v>
          </cell>
          <cell r="F101" t="str">
            <v>SUL</v>
          </cell>
          <cell r="G101" t="str">
            <v>RAISSA ROCHA</v>
          </cell>
          <cell r="H101" t="str">
            <v>PR</v>
          </cell>
          <cell r="I101">
            <v>332029</v>
          </cell>
          <cell r="J101" t="str">
            <v>DADOS</v>
          </cell>
          <cell r="K101" t="str">
            <v>Transceiver</v>
          </cell>
          <cell r="L101">
            <v>719.74</v>
          </cell>
          <cell r="M101" t="str">
            <v>NÃO</v>
          </cell>
          <cell r="N101" t="str">
            <v>SIM</v>
          </cell>
          <cell r="O101" t="str">
            <v>NÃO</v>
          </cell>
          <cell r="P101">
            <v>30</v>
          </cell>
          <cell r="Q101" t="str">
            <v>NÃO</v>
          </cell>
          <cell r="R101">
            <v>1</v>
          </cell>
          <cell r="S101">
            <v>0</v>
          </cell>
          <cell r="T101">
            <v>1</v>
          </cell>
        </row>
        <row r="102">
          <cell r="C102">
            <v>332031</v>
          </cell>
          <cell r="D102" t="str">
            <v>TRANSCEIVER DATACOM SFP+ SS13 10KM 10G</v>
          </cell>
          <cell r="E102" t="str">
            <v>RS</v>
          </cell>
          <cell r="F102" t="str">
            <v>SUL</v>
          </cell>
          <cell r="G102" t="str">
            <v>RAISSA ROCHA</v>
          </cell>
          <cell r="H102" t="str">
            <v>PR</v>
          </cell>
          <cell r="I102">
            <v>332031</v>
          </cell>
          <cell r="J102" t="str">
            <v>DADOS</v>
          </cell>
          <cell r="K102" t="str">
            <v>Transceiver</v>
          </cell>
          <cell r="L102">
            <v>123.42</v>
          </cell>
          <cell r="M102" t="str">
            <v>NÃO</v>
          </cell>
          <cell r="N102" t="str">
            <v>SIM</v>
          </cell>
          <cell r="O102" t="str">
            <v>NÃO</v>
          </cell>
          <cell r="P102">
            <v>30</v>
          </cell>
          <cell r="Q102" t="str">
            <v>NÃO</v>
          </cell>
          <cell r="R102">
            <v>1</v>
          </cell>
          <cell r="S102">
            <v>0</v>
          </cell>
          <cell r="T102">
            <v>1</v>
          </cell>
        </row>
        <row r="103">
          <cell r="C103" t="str">
            <v>CDOE PREC HUB</v>
          </cell>
          <cell r="D103" t="str">
            <v>CDOE PREC HUB</v>
          </cell>
          <cell r="E103" t="str">
            <v>RS</v>
          </cell>
          <cell r="F103" t="str">
            <v>SUL</v>
          </cell>
          <cell r="G103" t="str">
            <v>JUSSARA MAFRA</v>
          </cell>
          <cell r="H103" t="str">
            <v>PR</v>
          </cell>
          <cell r="I103" t="str">
            <v>CDOE PREC HUB</v>
          </cell>
          <cell r="J103" t="str">
            <v>REDE</v>
          </cell>
          <cell r="K103" t="str">
            <v>NÃO</v>
          </cell>
          <cell r="L103">
            <v>181.95</v>
          </cell>
          <cell r="M103" t="str">
            <v>SIM</v>
          </cell>
          <cell r="N103" t="str">
            <v>NÃO</v>
          </cell>
          <cell r="O103" t="str">
            <v>NÃO</v>
          </cell>
          <cell r="P103">
            <v>45</v>
          </cell>
          <cell r="Q103" t="str">
            <v>NÃO</v>
          </cell>
          <cell r="R103">
            <v>245</v>
          </cell>
          <cell r="S103">
            <v>273</v>
          </cell>
          <cell r="T103">
            <v>518</v>
          </cell>
        </row>
        <row r="104">
          <cell r="C104">
            <v>332115</v>
          </cell>
          <cell r="D104" t="str">
            <v>KIT INSTALACAO CABO DROP FTTH</v>
          </cell>
          <cell r="E104" t="str">
            <v>RS</v>
          </cell>
          <cell r="F104" t="str">
            <v>SUL</v>
          </cell>
          <cell r="G104" t="str">
            <v>JUSSARA MAFRA</v>
          </cell>
          <cell r="H104" t="str">
            <v>PR</v>
          </cell>
          <cell r="I104">
            <v>332115</v>
          </cell>
          <cell r="J104" t="str">
            <v>REDE</v>
          </cell>
          <cell r="K104" t="str">
            <v>Kit Instalação FTTH</v>
          </cell>
          <cell r="L104">
            <v>1.91</v>
          </cell>
          <cell r="M104" t="str">
            <v>NÃO</v>
          </cell>
          <cell r="N104" t="str">
            <v>NÃO</v>
          </cell>
          <cell r="O104" t="str">
            <v>SIM</v>
          </cell>
          <cell r="P104">
            <v>45</v>
          </cell>
          <cell r="Q104" t="str">
            <v>NÃO</v>
          </cell>
          <cell r="R104">
            <v>2470.2090909090903</v>
          </cell>
          <cell r="S104">
            <v>2961.4181818181828</v>
          </cell>
          <cell r="T104">
            <v>5431.6272727272735</v>
          </cell>
        </row>
        <row r="105">
          <cell r="C105" t="str">
            <v>CDOE PREC SEL 17</v>
          </cell>
          <cell r="D105" t="str">
            <v>CDOE PREC SEL 17</v>
          </cell>
          <cell r="E105" t="str">
            <v>RS</v>
          </cell>
          <cell r="F105" t="str">
            <v>SUL</v>
          </cell>
          <cell r="G105" t="str">
            <v>JUSSARA MAFRA</v>
          </cell>
          <cell r="H105" t="str">
            <v>PR</v>
          </cell>
          <cell r="I105" t="str">
            <v>CDOE PREC SEL 17</v>
          </cell>
          <cell r="J105" t="str">
            <v>REDE</v>
          </cell>
          <cell r="K105" t="str">
            <v>NÃO</v>
          </cell>
          <cell r="L105">
            <v>325.89</v>
          </cell>
          <cell r="M105" t="str">
            <v>SIM</v>
          </cell>
          <cell r="N105" t="str">
            <v>NÃO</v>
          </cell>
          <cell r="O105" t="str">
            <v>NÃO</v>
          </cell>
          <cell r="P105">
            <v>45</v>
          </cell>
          <cell r="Q105" t="str">
            <v>NÃO</v>
          </cell>
          <cell r="R105">
            <v>30</v>
          </cell>
          <cell r="S105">
            <v>28</v>
          </cell>
          <cell r="T105">
            <v>58</v>
          </cell>
        </row>
        <row r="106">
          <cell r="C106" t="str">
            <v>CDOE PREC SEL 18</v>
          </cell>
          <cell r="D106" t="str">
            <v>CDOE PREC SEL 18</v>
          </cell>
          <cell r="E106" t="str">
            <v>RS</v>
          </cell>
          <cell r="F106" t="str">
            <v>SUL</v>
          </cell>
          <cell r="G106" t="str">
            <v>JUSSARA MAFRA</v>
          </cell>
          <cell r="H106" t="str">
            <v>PR</v>
          </cell>
          <cell r="I106" t="str">
            <v>CDOE PREC SEL 18</v>
          </cell>
          <cell r="J106" t="str">
            <v>REDE</v>
          </cell>
          <cell r="K106" t="str">
            <v>NÃO</v>
          </cell>
          <cell r="L106">
            <v>346</v>
          </cell>
          <cell r="M106" t="str">
            <v>SIM</v>
          </cell>
          <cell r="N106" t="str">
            <v>NÃO</v>
          </cell>
          <cell r="O106" t="str">
            <v>NÃO</v>
          </cell>
          <cell r="P106">
            <v>45</v>
          </cell>
          <cell r="Q106" t="str">
            <v>NÃO</v>
          </cell>
          <cell r="R106">
            <v>145</v>
          </cell>
          <cell r="S106">
            <v>142</v>
          </cell>
          <cell r="T106">
            <v>287</v>
          </cell>
        </row>
        <row r="107">
          <cell r="C107">
            <v>300089</v>
          </cell>
          <cell r="D107" t="str">
            <v>PLAQUETA REDE CABO OPTICO ADVERTENCIA</v>
          </cell>
          <cell r="E107" t="str">
            <v>RS</v>
          </cell>
          <cell r="F107" t="str">
            <v>SUL</v>
          </cell>
          <cell r="G107" t="str">
            <v>JUSSARA MAFRA</v>
          </cell>
          <cell r="H107" t="str">
            <v>PR</v>
          </cell>
          <cell r="I107">
            <v>300089</v>
          </cell>
          <cell r="J107" t="str">
            <v>REDE</v>
          </cell>
          <cell r="K107" t="str">
            <v>Plaqueta Cabo Opt</v>
          </cell>
          <cell r="L107">
            <v>3.18</v>
          </cell>
          <cell r="M107" t="str">
            <v>NÃO</v>
          </cell>
          <cell r="N107" t="str">
            <v>NÃO</v>
          </cell>
          <cell r="O107" t="str">
            <v>NÃO</v>
          </cell>
          <cell r="P107">
            <v>45</v>
          </cell>
          <cell r="Q107" t="str">
            <v>NÃO</v>
          </cell>
          <cell r="R107">
            <v>193</v>
          </cell>
          <cell r="S107">
            <v>193</v>
          </cell>
          <cell r="T107">
            <v>386</v>
          </cell>
        </row>
        <row r="108">
          <cell r="C108">
            <v>332085</v>
          </cell>
          <cell r="D108" t="str">
            <v>ONT F601 V9 BRIDGE ZTE 2GHZ</v>
          </cell>
          <cell r="E108" t="str">
            <v>RS</v>
          </cell>
          <cell r="F108" t="str">
            <v>SUL</v>
          </cell>
          <cell r="G108" t="str">
            <v>RAISSA ROCHA</v>
          </cell>
          <cell r="H108" t="str">
            <v>PR</v>
          </cell>
          <cell r="I108">
            <v>332085</v>
          </cell>
          <cell r="J108" t="str">
            <v>DADOS</v>
          </cell>
          <cell r="K108" t="str">
            <v>ONT B2B BRIDGE ZTE</v>
          </cell>
          <cell r="L108">
            <v>128.55000000000001</v>
          </cell>
          <cell r="M108" t="str">
            <v>NÃO</v>
          </cell>
          <cell r="N108" t="str">
            <v>SIM</v>
          </cell>
          <cell r="O108" t="str">
            <v>NÃO</v>
          </cell>
          <cell r="P108">
            <v>30</v>
          </cell>
          <cell r="Q108" t="str">
            <v>NÃO</v>
          </cell>
          <cell r="R108">
            <v>1</v>
          </cell>
          <cell r="S108">
            <v>0</v>
          </cell>
          <cell r="T108">
            <v>1</v>
          </cell>
        </row>
        <row r="109">
          <cell r="C109">
            <v>300303</v>
          </cell>
          <cell r="D109" t="str">
            <v>PLAQUETA IDENTIFICACAO CABO OPTICO VTAL</v>
          </cell>
          <cell r="E109" t="str">
            <v>RS</v>
          </cell>
          <cell r="F109" t="str">
            <v>SUL</v>
          </cell>
          <cell r="G109" t="str">
            <v>ANA CRISTINA</v>
          </cell>
          <cell r="H109" t="str">
            <v>PR</v>
          </cell>
          <cell r="I109">
            <v>300303</v>
          </cell>
          <cell r="J109" t="str">
            <v>HNW</v>
          </cell>
          <cell r="K109" t="str">
            <v>Plaqueta Cabo Opt</v>
          </cell>
          <cell r="L109">
            <v>1.2</v>
          </cell>
          <cell r="M109" t="str">
            <v>NÃO</v>
          </cell>
          <cell r="N109" t="str">
            <v>NÃO</v>
          </cell>
          <cell r="O109" t="str">
            <v>SIM</v>
          </cell>
          <cell r="P109">
            <v>45</v>
          </cell>
          <cell r="Q109" t="str">
            <v>SIM</v>
          </cell>
          <cell r="R109">
            <v>4637.3718181818176</v>
          </cell>
          <cell r="S109">
            <v>4357.9436363636378</v>
          </cell>
          <cell r="T109">
            <v>8995.3154545454563</v>
          </cell>
        </row>
        <row r="110">
          <cell r="C110">
            <v>332023</v>
          </cell>
          <cell r="D110" t="str">
            <v>TRANSCEIVER DATACOM SFP+ MS850 SX</v>
          </cell>
          <cell r="E110" t="str">
            <v>RS</v>
          </cell>
          <cell r="F110" t="str">
            <v>SUL</v>
          </cell>
          <cell r="G110" t="str">
            <v>RAISSA ROCHA</v>
          </cell>
          <cell r="H110" t="str">
            <v>PR</v>
          </cell>
          <cell r="I110">
            <v>332023</v>
          </cell>
          <cell r="J110" t="str">
            <v>DADOS</v>
          </cell>
          <cell r="K110" t="str">
            <v>Transceiver</v>
          </cell>
          <cell r="L110">
            <v>86.02</v>
          </cell>
          <cell r="M110" t="str">
            <v>NÃO</v>
          </cell>
          <cell r="N110" t="str">
            <v>SIM</v>
          </cell>
          <cell r="O110" t="str">
            <v>NÃO</v>
          </cell>
          <cell r="P110">
            <v>30</v>
          </cell>
          <cell r="Q110" t="str">
            <v>NÃO</v>
          </cell>
          <cell r="R110">
            <v>1</v>
          </cell>
          <cell r="S110">
            <v>0</v>
          </cell>
          <cell r="T110">
            <v>1</v>
          </cell>
        </row>
        <row r="111">
          <cell r="C111">
            <v>300940</v>
          </cell>
          <cell r="D111" t="str">
            <v>ESTICADOR FIO DP OPT GANCHO MET CUNH 5MM</v>
          </cell>
          <cell r="E111" t="str">
            <v>RS</v>
          </cell>
          <cell r="F111" t="str">
            <v>SUL</v>
          </cell>
          <cell r="G111" t="str">
            <v>JUSSARA MAFRA</v>
          </cell>
          <cell r="H111" t="str">
            <v>PR</v>
          </cell>
          <cell r="I111">
            <v>331967</v>
          </cell>
          <cell r="J111" t="str">
            <v>REDE</v>
          </cell>
          <cell r="K111" t="str">
            <v>ESTICADOR DROP</v>
          </cell>
          <cell r="L111">
            <v>1.04</v>
          </cell>
          <cell r="M111" t="str">
            <v>SIM</v>
          </cell>
          <cell r="N111" t="str">
            <v>NÃO</v>
          </cell>
          <cell r="O111" t="str">
            <v>NÃO</v>
          </cell>
          <cell r="P111">
            <v>45</v>
          </cell>
          <cell r="Q111" t="str">
            <v>NÃO</v>
          </cell>
          <cell r="R111">
            <v>12375</v>
          </cell>
          <cell r="S111">
            <v>12782</v>
          </cell>
          <cell r="T111">
            <v>25157</v>
          </cell>
        </row>
        <row r="112">
          <cell r="C112">
            <v>300392</v>
          </cell>
          <cell r="D112" t="str">
            <v>KIT DERIVAÇÃO CEO CABO DROP CIRC. 5MM</v>
          </cell>
          <cell r="E112" t="str">
            <v>RS</v>
          </cell>
          <cell r="F112" t="str">
            <v>SUL</v>
          </cell>
          <cell r="G112" t="str">
            <v>JUSSARA MAFRA</v>
          </cell>
          <cell r="H112" t="str">
            <v>PR</v>
          </cell>
          <cell r="I112">
            <v>300392</v>
          </cell>
          <cell r="J112" t="str">
            <v>REDE</v>
          </cell>
          <cell r="K112" t="str">
            <v>Kit Derivação</v>
          </cell>
          <cell r="L112">
            <v>15.66</v>
          </cell>
          <cell r="M112" t="str">
            <v>NÃO</v>
          </cell>
          <cell r="N112" t="str">
            <v>NÃO</v>
          </cell>
          <cell r="O112" t="str">
            <v>NÃO</v>
          </cell>
          <cell r="P112">
            <v>45</v>
          </cell>
          <cell r="Q112" t="str">
            <v>NÃO</v>
          </cell>
          <cell r="R112">
            <v>170.1</v>
          </cell>
          <cell r="S112">
            <v>197.2</v>
          </cell>
          <cell r="T112">
            <v>367.29999999999995</v>
          </cell>
        </row>
        <row r="113">
          <cell r="C113">
            <v>331795</v>
          </cell>
          <cell r="D113" t="str">
            <v>ESTICADOR FIO DROP OPT PLAST TIPO CUNHA</v>
          </cell>
          <cell r="E113" t="str">
            <v>RS</v>
          </cell>
          <cell r="F113" t="str">
            <v>SUL</v>
          </cell>
          <cell r="G113" t="str">
            <v>ANA CRISTINA</v>
          </cell>
          <cell r="H113" t="str">
            <v>PR</v>
          </cell>
          <cell r="I113">
            <v>310491</v>
          </cell>
          <cell r="J113" t="str">
            <v>HNW</v>
          </cell>
          <cell r="K113" t="str">
            <v>ESTICADOR TIPO CUNHA</v>
          </cell>
          <cell r="L113">
            <v>0.47</v>
          </cell>
          <cell r="M113" t="str">
            <v>NÃO</v>
          </cell>
          <cell r="N113" t="str">
            <v>NÃO</v>
          </cell>
          <cell r="O113" t="str">
            <v>SIM</v>
          </cell>
          <cell r="P113">
            <v>45</v>
          </cell>
          <cell r="Q113" t="str">
            <v>SIM</v>
          </cell>
          <cell r="R113">
            <v>29812.509090909083</v>
          </cell>
          <cell r="S113">
            <v>35706.018181818195</v>
          </cell>
          <cell r="T113">
            <v>65518.527272727282</v>
          </cell>
        </row>
        <row r="114">
          <cell r="C114">
            <v>329942</v>
          </cell>
          <cell r="D114" t="str">
            <v>TRANSCEIVER DATACOM SLB15 1 BI-DI 60K</v>
          </cell>
          <cell r="E114" t="str">
            <v>RS</v>
          </cell>
          <cell r="F114" t="str">
            <v>SUL</v>
          </cell>
          <cell r="G114" t="str">
            <v>RAISSA ROCHA</v>
          </cell>
          <cell r="H114" t="str">
            <v>PR</v>
          </cell>
          <cell r="I114">
            <v>329942</v>
          </cell>
          <cell r="J114" t="str">
            <v>DADOS</v>
          </cell>
          <cell r="K114" t="str">
            <v>Transceiver</v>
          </cell>
          <cell r="L114">
            <v>180.34</v>
          </cell>
          <cell r="M114" t="str">
            <v>NÃO</v>
          </cell>
          <cell r="N114" t="str">
            <v>SIM</v>
          </cell>
          <cell r="O114" t="str">
            <v>NÃO</v>
          </cell>
          <cell r="P114">
            <v>30</v>
          </cell>
          <cell r="Q114" t="str">
            <v>NÃO</v>
          </cell>
          <cell r="R114">
            <v>1</v>
          </cell>
          <cell r="S114">
            <v>1</v>
          </cell>
          <cell r="T114">
            <v>2</v>
          </cell>
        </row>
        <row r="115">
          <cell r="C115">
            <v>300187</v>
          </cell>
          <cell r="D115" t="str">
            <v>POSTE CONCRETO CIRCULAR 9 MTS 300 KGF</v>
          </cell>
          <cell r="E115" t="str">
            <v>RS</v>
          </cell>
          <cell r="F115" t="str">
            <v>SUL</v>
          </cell>
          <cell r="G115" t="str">
            <v>JUSSARA MAFRA</v>
          </cell>
          <cell r="H115" t="str">
            <v>PR</v>
          </cell>
          <cell r="I115">
            <v>300187</v>
          </cell>
          <cell r="J115" t="str">
            <v>REDE</v>
          </cell>
          <cell r="K115" t="str">
            <v>Poste Concreto Circular</v>
          </cell>
          <cell r="L115">
            <v>896.51</v>
          </cell>
          <cell r="M115" t="str">
            <v>NÃO</v>
          </cell>
          <cell r="N115" t="str">
            <v>NÃO</v>
          </cell>
          <cell r="O115" t="str">
            <v>NÃO</v>
          </cell>
          <cell r="P115">
            <v>45</v>
          </cell>
          <cell r="Q115" t="str">
            <v>NÃO</v>
          </cell>
          <cell r="R115">
            <v>1</v>
          </cell>
          <cell r="S115">
            <v>1</v>
          </cell>
          <cell r="T115">
            <v>2</v>
          </cell>
        </row>
        <row r="116">
          <cell r="C116">
            <v>301942</v>
          </cell>
          <cell r="D116" t="str">
            <v>POSTE CONCRETO DUPLO T 9 MTS 300 KGF</v>
          </cell>
          <cell r="E116" t="str">
            <v>RS</v>
          </cell>
          <cell r="F116" t="str">
            <v>SUL</v>
          </cell>
          <cell r="G116" t="str">
            <v>JUSSARA MAFRA</v>
          </cell>
          <cell r="H116" t="str">
            <v>PR</v>
          </cell>
          <cell r="I116">
            <v>301942</v>
          </cell>
          <cell r="J116" t="str">
            <v>REDE</v>
          </cell>
          <cell r="K116" t="str">
            <v>Poste Concreto Duplo</v>
          </cell>
          <cell r="L116">
            <v>690.16</v>
          </cell>
          <cell r="M116" t="str">
            <v>NÃO</v>
          </cell>
          <cell r="N116" t="str">
            <v>NÃO</v>
          </cell>
          <cell r="O116" t="str">
            <v>NÃO</v>
          </cell>
          <cell r="P116">
            <v>45</v>
          </cell>
          <cell r="Q116" t="str">
            <v>NÃO</v>
          </cell>
          <cell r="R116">
            <v>90</v>
          </cell>
          <cell r="S116">
            <v>2</v>
          </cell>
          <cell r="T116">
            <v>92</v>
          </cell>
        </row>
        <row r="117">
          <cell r="C117">
            <v>320485</v>
          </cell>
          <cell r="D117" t="str">
            <v>CABO TEL MET UTP-CAT5E  0,50MM 4P</v>
          </cell>
          <cell r="E117" t="str">
            <v>RS</v>
          </cell>
          <cell r="F117" t="str">
            <v>SUL</v>
          </cell>
          <cell r="G117" t="str">
            <v>RAISSA ROCHA</v>
          </cell>
          <cell r="H117" t="str">
            <v>PR</v>
          </cell>
          <cell r="I117">
            <v>320485</v>
          </cell>
          <cell r="J117" t="str">
            <v>DADOS</v>
          </cell>
          <cell r="K117" t="str">
            <v>Cabo RJ45</v>
          </cell>
          <cell r="L117">
            <v>0.79</v>
          </cell>
          <cell r="M117" t="str">
            <v>NÃO</v>
          </cell>
          <cell r="N117" t="str">
            <v>SIM</v>
          </cell>
          <cell r="O117" t="str">
            <v>NÃO</v>
          </cell>
          <cell r="P117">
            <v>30</v>
          </cell>
          <cell r="Q117" t="str">
            <v>NÃO</v>
          </cell>
          <cell r="R117">
            <v>64</v>
          </cell>
          <cell r="S117">
            <v>64</v>
          </cell>
          <cell r="T117">
            <v>128</v>
          </cell>
        </row>
        <row r="118">
          <cell r="C118">
            <v>332096</v>
          </cell>
          <cell r="D118" t="str">
            <v>TRANSCEIVER DATACOM SFP+ SLB12 60KM 10G</v>
          </cell>
          <cell r="E118" t="str">
            <v>RS</v>
          </cell>
          <cell r="F118" t="str">
            <v>SUL</v>
          </cell>
          <cell r="G118" t="str">
            <v>RAISSA ROCHA</v>
          </cell>
          <cell r="H118" t="str">
            <v>PR</v>
          </cell>
          <cell r="I118">
            <v>332096</v>
          </cell>
          <cell r="J118" t="str">
            <v>DADOS</v>
          </cell>
          <cell r="K118" t="str">
            <v>Transceiver</v>
          </cell>
          <cell r="L118">
            <v>466.07926829299998</v>
          </cell>
          <cell r="M118" t="str">
            <v>NÃO</v>
          </cell>
          <cell r="N118" t="str">
            <v>SIM</v>
          </cell>
          <cell r="O118" t="str">
            <v>NÃO</v>
          </cell>
          <cell r="P118">
            <v>30</v>
          </cell>
          <cell r="Q118" t="str">
            <v>NÃO</v>
          </cell>
          <cell r="R118">
            <v>1</v>
          </cell>
          <cell r="S118">
            <v>0</v>
          </cell>
          <cell r="T118">
            <v>1</v>
          </cell>
        </row>
        <row r="119">
          <cell r="C119">
            <v>332107</v>
          </cell>
          <cell r="D119" t="str">
            <v>TRANSCEIVER DATACOM SFP+ SSB12 20KM 10G</v>
          </cell>
          <cell r="E119" t="str">
            <v>RS</v>
          </cell>
          <cell r="F119" t="str">
            <v>SUL</v>
          </cell>
          <cell r="G119" t="str">
            <v>RAISSA ROCHA</v>
          </cell>
          <cell r="H119" t="str">
            <v>PR</v>
          </cell>
          <cell r="I119">
            <v>332107</v>
          </cell>
          <cell r="J119" t="str">
            <v>DADOS</v>
          </cell>
          <cell r="K119" t="str">
            <v>Transceiver</v>
          </cell>
          <cell r="L119">
            <v>178.68382978700001</v>
          </cell>
          <cell r="M119" t="str">
            <v>NÃO</v>
          </cell>
          <cell r="N119" t="str">
            <v>SIM</v>
          </cell>
          <cell r="O119" t="str">
            <v>NÃO</v>
          </cell>
          <cell r="P119">
            <v>30</v>
          </cell>
          <cell r="Q119" t="str">
            <v>NÃO</v>
          </cell>
          <cell r="R119">
            <v>1</v>
          </cell>
          <cell r="S119">
            <v>0</v>
          </cell>
          <cell r="T119">
            <v>1</v>
          </cell>
        </row>
        <row r="120">
          <cell r="C120">
            <v>300676</v>
          </cell>
          <cell r="D120" t="str">
            <v>CONECTOR FIO TEL IMPREGNADO FE-FE-AA-80</v>
          </cell>
          <cell r="E120" t="str">
            <v>RS</v>
          </cell>
          <cell r="F120" t="str">
            <v>SUL</v>
          </cell>
          <cell r="G120" t="str">
            <v>JUSSARA MAFRA</v>
          </cell>
          <cell r="H120" t="str">
            <v>PR</v>
          </cell>
          <cell r="I120">
            <v>300676</v>
          </cell>
          <cell r="J120" t="str">
            <v>REDE</v>
          </cell>
          <cell r="K120" t="str">
            <v/>
          </cell>
          <cell r="L120">
            <v>0</v>
          </cell>
          <cell r="M120" t="str">
            <v>NÃO</v>
          </cell>
          <cell r="N120" t="str">
            <v>NÃO</v>
          </cell>
          <cell r="O120" t="str">
            <v>NÃO</v>
          </cell>
          <cell r="P120">
            <v>45</v>
          </cell>
          <cell r="Q120" t="str">
            <v>NÃO</v>
          </cell>
          <cell r="R120">
            <v>758</v>
          </cell>
          <cell r="S120">
            <v>758</v>
          </cell>
          <cell r="T120">
            <v>1516</v>
          </cell>
        </row>
        <row r="121">
          <cell r="C121">
            <v>300684</v>
          </cell>
          <cell r="D121" t="str">
            <v>CONECTOR CB TEL IMPREG  LINE AER DIR-1P</v>
          </cell>
          <cell r="E121" t="str">
            <v>RS</v>
          </cell>
          <cell r="F121" t="str">
            <v>SUL</v>
          </cell>
          <cell r="G121" t="str">
            <v>JUSSARA MAFRA</v>
          </cell>
          <cell r="H121" t="str">
            <v>PR</v>
          </cell>
          <cell r="I121">
            <v>300684</v>
          </cell>
          <cell r="J121" t="str">
            <v>REDE</v>
          </cell>
          <cell r="K121" t="str">
            <v>Conector Metálico</v>
          </cell>
          <cell r="L121">
            <v>0.44372756699999999</v>
          </cell>
          <cell r="M121" t="str">
            <v>NÃO</v>
          </cell>
          <cell r="N121" t="str">
            <v>NÃO</v>
          </cell>
          <cell r="O121" t="str">
            <v>NÃO</v>
          </cell>
          <cell r="P121">
            <v>45</v>
          </cell>
          <cell r="Q121" t="str">
            <v>NÃO</v>
          </cell>
          <cell r="R121">
            <v>11472</v>
          </cell>
          <cell r="S121">
            <v>11472</v>
          </cell>
          <cell r="T121">
            <v>22944</v>
          </cell>
        </row>
        <row r="122">
          <cell r="C122">
            <v>300729</v>
          </cell>
          <cell r="D122" t="str">
            <v>CONJUNTO DERIVACAO CABO 20X54MM CDP-1</v>
          </cell>
          <cell r="E122" t="str">
            <v>RS</v>
          </cell>
          <cell r="F122" t="str">
            <v>SUL</v>
          </cell>
          <cell r="G122" t="str">
            <v>JUSSARA MAFRA</v>
          </cell>
          <cell r="H122" t="str">
            <v>PR</v>
          </cell>
          <cell r="I122">
            <v>300729</v>
          </cell>
          <cell r="J122" t="str">
            <v>REDE</v>
          </cell>
          <cell r="K122" t="str">
            <v/>
          </cell>
          <cell r="L122">
            <v>0</v>
          </cell>
          <cell r="M122" t="str">
            <v>NÃO</v>
          </cell>
          <cell r="N122" t="str">
            <v>NÃO</v>
          </cell>
          <cell r="O122" t="str">
            <v>NÃO</v>
          </cell>
          <cell r="P122">
            <v>45</v>
          </cell>
          <cell r="Q122" t="str">
            <v>NÃO</v>
          </cell>
          <cell r="R122">
            <v>69</v>
          </cell>
          <cell r="S122">
            <v>69</v>
          </cell>
          <cell r="T122">
            <v>138</v>
          </cell>
        </row>
        <row r="123">
          <cell r="C123">
            <v>300730</v>
          </cell>
          <cell r="D123" t="str">
            <v>CONJUNTO DERIVACAO CABO 54X90MM CDP-2</v>
          </cell>
          <cell r="E123" t="str">
            <v>RS</v>
          </cell>
          <cell r="F123" t="str">
            <v>SUL</v>
          </cell>
          <cell r="G123" t="str">
            <v>JUSSARA MAFRA</v>
          </cell>
          <cell r="H123" t="str">
            <v>PR</v>
          </cell>
          <cell r="I123">
            <v>300730</v>
          </cell>
          <cell r="J123" t="str">
            <v>REDE</v>
          </cell>
          <cell r="K123" t="str">
            <v/>
          </cell>
          <cell r="L123">
            <v>0</v>
          </cell>
          <cell r="M123" t="str">
            <v>NÃO</v>
          </cell>
          <cell r="N123" t="str">
            <v>NÃO</v>
          </cell>
          <cell r="O123" t="str">
            <v>NÃO</v>
          </cell>
          <cell r="P123">
            <v>45</v>
          </cell>
          <cell r="Q123" t="str">
            <v>NÃO</v>
          </cell>
          <cell r="R123">
            <v>29</v>
          </cell>
          <cell r="S123">
            <v>29</v>
          </cell>
          <cell r="T123">
            <v>58</v>
          </cell>
        </row>
        <row r="124">
          <cell r="C124">
            <v>300740</v>
          </cell>
          <cell r="D124" t="str">
            <v>Caixa EMEND MEC SUBT PRESS 600</v>
          </cell>
          <cell r="E124" t="str">
            <v>RS</v>
          </cell>
          <cell r="F124" t="str">
            <v>SUL</v>
          </cell>
          <cell r="G124" t="str">
            <v>JUSSARA MAFRA</v>
          </cell>
          <cell r="H124" t="str">
            <v>PR</v>
          </cell>
          <cell r="I124">
            <v>300740</v>
          </cell>
          <cell r="J124" t="str">
            <v>REDE</v>
          </cell>
          <cell r="K124" t="str">
            <v>Emenda Metálica</v>
          </cell>
          <cell r="L124">
            <v>821.329858156</v>
          </cell>
          <cell r="M124" t="str">
            <v>NÃO</v>
          </cell>
          <cell r="N124" t="str">
            <v>NÃO</v>
          </cell>
          <cell r="O124" t="str">
            <v>NÃO</v>
          </cell>
          <cell r="P124">
            <v>45</v>
          </cell>
          <cell r="Q124" t="str">
            <v>NÃO</v>
          </cell>
          <cell r="R124">
            <v>4</v>
          </cell>
          <cell r="S124">
            <v>4</v>
          </cell>
          <cell r="T124">
            <v>8</v>
          </cell>
        </row>
        <row r="125">
          <cell r="C125">
            <v>300743</v>
          </cell>
          <cell r="D125" t="str">
            <v>Caixa EMEND MEC SUBT PRESS 600-1200</v>
          </cell>
          <cell r="E125" t="str">
            <v>RS</v>
          </cell>
          <cell r="F125" t="str">
            <v>SUL</v>
          </cell>
          <cell r="G125" t="str">
            <v>JUSSARA MAFRA</v>
          </cell>
          <cell r="H125" t="str">
            <v>PR</v>
          </cell>
          <cell r="I125">
            <v>300743</v>
          </cell>
          <cell r="J125" t="str">
            <v>REDE</v>
          </cell>
          <cell r="K125" t="str">
            <v/>
          </cell>
          <cell r="L125">
            <v>0</v>
          </cell>
          <cell r="M125" t="str">
            <v>NÃO</v>
          </cell>
          <cell r="N125" t="str">
            <v>NÃO</v>
          </cell>
          <cell r="O125" t="str">
            <v>NÃO</v>
          </cell>
          <cell r="P125">
            <v>45</v>
          </cell>
          <cell r="Q125" t="str">
            <v>NÃO</v>
          </cell>
          <cell r="R125">
            <v>3</v>
          </cell>
          <cell r="S125">
            <v>3</v>
          </cell>
          <cell r="T125">
            <v>6</v>
          </cell>
        </row>
        <row r="126">
          <cell r="C126">
            <v>300747</v>
          </cell>
          <cell r="D126" t="str">
            <v>CAIXA EMEN TERMOC SUBT N/PRESS 400-900</v>
          </cell>
          <cell r="E126" t="str">
            <v>RS</v>
          </cell>
          <cell r="F126" t="str">
            <v>SUL</v>
          </cell>
          <cell r="G126" t="str">
            <v>JUSSARA MAFRA</v>
          </cell>
          <cell r="H126" t="str">
            <v>PR</v>
          </cell>
          <cell r="I126">
            <v>300747</v>
          </cell>
          <cell r="J126" t="str">
            <v>REDE</v>
          </cell>
          <cell r="K126" t="str">
            <v/>
          </cell>
          <cell r="L126">
            <v>0</v>
          </cell>
          <cell r="M126" t="str">
            <v>NÃO</v>
          </cell>
          <cell r="N126" t="str">
            <v>NÃO</v>
          </cell>
          <cell r="O126" t="str">
            <v>NÃO</v>
          </cell>
          <cell r="P126">
            <v>45</v>
          </cell>
          <cell r="Q126" t="str">
            <v>NÃO</v>
          </cell>
          <cell r="R126">
            <v>16</v>
          </cell>
          <cell r="S126">
            <v>16</v>
          </cell>
          <cell r="T126">
            <v>32</v>
          </cell>
        </row>
        <row r="127">
          <cell r="C127">
            <v>300748</v>
          </cell>
          <cell r="D127" t="str">
            <v>CAIXA EMEN TERMOC SUBT N/PRESS 1200-1500</v>
          </cell>
          <cell r="E127" t="str">
            <v>RS</v>
          </cell>
          <cell r="F127" t="str">
            <v>SUL</v>
          </cell>
          <cell r="G127" t="str">
            <v>JUSSARA MAFRA</v>
          </cell>
          <cell r="H127" t="str">
            <v>PR</v>
          </cell>
          <cell r="I127">
            <v>300748</v>
          </cell>
          <cell r="J127" t="str">
            <v>REDE</v>
          </cell>
          <cell r="K127" t="str">
            <v/>
          </cell>
          <cell r="L127">
            <v>0</v>
          </cell>
          <cell r="M127" t="str">
            <v>NÃO</v>
          </cell>
          <cell r="N127" t="str">
            <v>NÃO</v>
          </cell>
          <cell r="O127" t="str">
            <v>NÃO</v>
          </cell>
          <cell r="P127">
            <v>45</v>
          </cell>
          <cell r="Q127" t="str">
            <v>NÃO</v>
          </cell>
          <cell r="R127">
            <v>6</v>
          </cell>
          <cell r="S127">
            <v>6</v>
          </cell>
          <cell r="T127">
            <v>12</v>
          </cell>
        </row>
        <row r="128">
          <cell r="C128">
            <v>300876</v>
          </cell>
          <cell r="D128" t="str">
            <v>FIO TEL MET FDG-50X2 (PT/LJ)</v>
          </cell>
          <cell r="E128" t="str">
            <v>RS</v>
          </cell>
          <cell r="F128" t="str">
            <v>SUL</v>
          </cell>
          <cell r="G128" t="str">
            <v>JUSSARA MAFRA</v>
          </cell>
          <cell r="H128" t="str">
            <v>PR</v>
          </cell>
          <cell r="I128">
            <v>300876</v>
          </cell>
          <cell r="J128" t="str">
            <v>REDE</v>
          </cell>
          <cell r="K128" t="str">
            <v/>
          </cell>
          <cell r="L128">
            <v>0</v>
          </cell>
          <cell r="M128" t="str">
            <v>NÃO</v>
          </cell>
          <cell r="N128" t="str">
            <v>NÃO</v>
          </cell>
          <cell r="O128" t="str">
            <v>NÃO</v>
          </cell>
          <cell r="P128">
            <v>45</v>
          </cell>
          <cell r="Q128" t="str">
            <v>NÃO</v>
          </cell>
          <cell r="R128">
            <v>11472</v>
          </cell>
          <cell r="S128">
            <v>11472</v>
          </cell>
          <cell r="T128">
            <v>22944</v>
          </cell>
        </row>
        <row r="129">
          <cell r="C129">
            <v>301218</v>
          </cell>
          <cell r="D129" t="str">
            <v>CAIXA EMEN TERMOC SUBT N/PRESS 1800-2400</v>
          </cell>
          <cell r="E129" t="str">
            <v>RS</v>
          </cell>
          <cell r="F129" t="str">
            <v>SUL</v>
          </cell>
          <cell r="G129" t="str">
            <v>JUSSARA MAFRA</v>
          </cell>
          <cell r="H129" t="str">
            <v>PR</v>
          </cell>
          <cell r="I129">
            <v>301218</v>
          </cell>
          <cell r="J129" t="str">
            <v>REDE</v>
          </cell>
          <cell r="K129" t="str">
            <v/>
          </cell>
          <cell r="L129">
            <v>0</v>
          </cell>
          <cell r="M129" t="str">
            <v>NÃO</v>
          </cell>
          <cell r="N129" t="str">
            <v>NÃO</v>
          </cell>
          <cell r="O129" t="str">
            <v>NÃO</v>
          </cell>
          <cell r="P129">
            <v>45</v>
          </cell>
          <cell r="Q129" t="str">
            <v>NÃO</v>
          </cell>
          <cell r="R129">
            <v>4</v>
          </cell>
          <cell r="S129">
            <v>4</v>
          </cell>
          <cell r="T129">
            <v>8</v>
          </cell>
        </row>
        <row r="130">
          <cell r="C130">
            <v>303249</v>
          </cell>
          <cell r="D130" t="str">
            <v>FIO TELEF EXT AÇO COBREADO FE-AA-80-PEAD</v>
          </cell>
          <cell r="E130" t="str">
            <v>RS</v>
          </cell>
          <cell r="F130" t="str">
            <v>SUL</v>
          </cell>
          <cell r="G130" t="str">
            <v>JUSSARA MAFRA</v>
          </cell>
          <cell r="H130" t="str">
            <v>PR</v>
          </cell>
          <cell r="I130">
            <v>303249</v>
          </cell>
          <cell r="J130" t="str">
            <v>REDE</v>
          </cell>
          <cell r="K130" t="str">
            <v/>
          </cell>
          <cell r="L130">
            <v>0</v>
          </cell>
          <cell r="M130" t="str">
            <v>NÃO</v>
          </cell>
          <cell r="N130" t="str">
            <v>NÃO</v>
          </cell>
          <cell r="O130" t="str">
            <v>NÃO</v>
          </cell>
          <cell r="P130">
            <v>45</v>
          </cell>
          <cell r="Q130" t="str">
            <v>NÃO</v>
          </cell>
          <cell r="R130">
            <v>16365</v>
          </cell>
          <cell r="S130">
            <v>16365</v>
          </cell>
          <cell r="T130">
            <v>32730</v>
          </cell>
        </row>
        <row r="131">
          <cell r="C131">
            <v>312461</v>
          </cell>
          <cell r="D131" t="str">
            <v>CONECTOR CB TEL SECO LINE SUBT DIR-1P</v>
          </cell>
          <cell r="E131" t="str">
            <v>RS</v>
          </cell>
          <cell r="F131" t="str">
            <v>SUL</v>
          </cell>
          <cell r="G131" t="str">
            <v>JUSSARA MAFRA</v>
          </cell>
          <cell r="H131" t="str">
            <v>PR</v>
          </cell>
          <cell r="I131">
            <v>312461</v>
          </cell>
          <cell r="J131" t="str">
            <v>REDE</v>
          </cell>
          <cell r="K131" t="str">
            <v>Cabo Telefônico</v>
          </cell>
          <cell r="L131">
            <v>0.432532678</v>
          </cell>
          <cell r="M131" t="str">
            <v>NÃO</v>
          </cell>
          <cell r="N131" t="str">
            <v>NÃO</v>
          </cell>
          <cell r="O131" t="str">
            <v>NÃO</v>
          </cell>
          <cell r="P131">
            <v>45</v>
          </cell>
          <cell r="Q131" t="str">
            <v>NÃO</v>
          </cell>
          <cell r="R131">
            <v>5736</v>
          </cell>
          <cell r="S131">
            <v>5736</v>
          </cell>
          <cell r="T131">
            <v>11472</v>
          </cell>
        </row>
        <row r="132">
          <cell r="C132">
            <v>313762</v>
          </cell>
          <cell r="D132" t="str">
            <v>PLAQUETA IDENTIFICACAO CABO METALICO</v>
          </cell>
          <cell r="E132" t="str">
            <v>RS</v>
          </cell>
          <cell r="F132" t="str">
            <v>SUL</v>
          </cell>
          <cell r="G132" t="str">
            <v>JUSSARA MAFRA</v>
          </cell>
          <cell r="H132" t="str">
            <v>PR</v>
          </cell>
          <cell r="I132">
            <v>313762</v>
          </cell>
          <cell r="J132" t="str">
            <v>REDE</v>
          </cell>
          <cell r="K132" t="str">
            <v>Cabo Metálico</v>
          </cell>
          <cell r="L132">
            <v>1.63</v>
          </cell>
          <cell r="M132" t="str">
            <v>NÃO</v>
          </cell>
          <cell r="N132" t="str">
            <v>NÃO</v>
          </cell>
          <cell r="O132" t="str">
            <v>NÃO</v>
          </cell>
          <cell r="P132">
            <v>45</v>
          </cell>
          <cell r="Q132" t="str">
            <v>NÃO</v>
          </cell>
          <cell r="R132">
            <v>574</v>
          </cell>
          <cell r="S132">
            <v>574</v>
          </cell>
          <cell r="T132">
            <v>1148</v>
          </cell>
        </row>
        <row r="133">
          <cell r="C133">
            <v>327837</v>
          </cell>
          <cell r="D133" t="str">
            <v>CONJUNTO BLOQ PRESS CBP 1 REDEX</v>
          </cell>
          <cell r="E133" t="str">
            <v>RS</v>
          </cell>
          <cell r="F133" t="str">
            <v>SUL</v>
          </cell>
          <cell r="G133" t="str">
            <v>JUSSARA MAFRA</v>
          </cell>
          <cell r="H133" t="str">
            <v>PR</v>
          </cell>
          <cell r="I133">
            <v>327837</v>
          </cell>
          <cell r="J133" t="str">
            <v>REDE</v>
          </cell>
          <cell r="K133" t="str">
            <v/>
          </cell>
          <cell r="L133">
            <v>0</v>
          </cell>
          <cell r="M133" t="str">
            <v>NÃO</v>
          </cell>
          <cell r="N133" t="str">
            <v>NÃO</v>
          </cell>
          <cell r="O133" t="str">
            <v>NÃO</v>
          </cell>
          <cell r="P133">
            <v>45</v>
          </cell>
          <cell r="Q133" t="str">
            <v>NÃO</v>
          </cell>
          <cell r="R133">
            <v>4</v>
          </cell>
          <cell r="S133">
            <v>4</v>
          </cell>
          <cell r="T133">
            <v>8</v>
          </cell>
        </row>
        <row r="134">
          <cell r="C134">
            <v>327838</v>
          </cell>
          <cell r="D134" t="str">
            <v>CONJUNTO BLOQ PRESS CBP 2 REDEX</v>
          </cell>
          <cell r="E134" t="str">
            <v>RS</v>
          </cell>
          <cell r="F134" t="str">
            <v>SUL</v>
          </cell>
          <cell r="G134" t="str">
            <v>JUSSARA MAFRA</v>
          </cell>
          <cell r="H134" t="str">
            <v>PR</v>
          </cell>
          <cell r="I134">
            <v>327838</v>
          </cell>
          <cell r="J134" t="str">
            <v>REDE</v>
          </cell>
          <cell r="K134" t="str">
            <v/>
          </cell>
          <cell r="L134">
            <v>0</v>
          </cell>
          <cell r="M134" t="str">
            <v>NÃO</v>
          </cell>
          <cell r="N134" t="str">
            <v>NÃO</v>
          </cell>
          <cell r="O134" t="str">
            <v>NÃO</v>
          </cell>
          <cell r="P134">
            <v>45</v>
          </cell>
          <cell r="Q134" t="str">
            <v>NÃO</v>
          </cell>
          <cell r="R134">
            <v>3</v>
          </cell>
          <cell r="S134">
            <v>3</v>
          </cell>
          <cell r="T134">
            <v>6</v>
          </cell>
        </row>
        <row r="135">
          <cell r="C135">
            <v>326287</v>
          </cell>
          <cell r="D135" t="str">
            <v>CAIXA EMEN  MEC TERMOC AER PRESS 300-400</v>
          </cell>
          <cell r="E135" t="str">
            <v>RS</v>
          </cell>
          <cell r="F135" t="str">
            <v>SUL</v>
          </cell>
          <cell r="G135" t="str">
            <v>JUSSARA MAFRA</v>
          </cell>
          <cell r="H135" t="str">
            <v>PR</v>
          </cell>
          <cell r="I135">
            <v>326287</v>
          </cell>
          <cell r="J135" t="str">
            <v>REDE</v>
          </cell>
          <cell r="K135" t="str">
            <v/>
          </cell>
          <cell r="L135">
            <v>0</v>
          </cell>
          <cell r="M135" t="str">
            <v>NÃO</v>
          </cell>
          <cell r="N135" t="str">
            <v>NÃO</v>
          </cell>
          <cell r="O135" t="str">
            <v>NÃO</v>
          </cell>
          <cell r="P135">
            <v>45</v>
          </cell>
          <cell r="Q135" t="str">
            <v>NÃO</v>
          </cell>
          <cell r="R135">
            <v>2</v>
          </cell>
          <cell r="S135">
            <v>2</v>
          </cell>
          <cell r="T135">
            <v>4</v>
          </cell>
        </row>
        <row r="136">
          <cell r="C136">
            <v>303559</v>
          </cell>
          <cell r="D136" t="str">
            <v>CONECTOR CB TEL IMPREG  LINE AER DER-1P</v>
          </cell>
          <cell r="E136" t="str">
            <v>RS</v>
          </cell>
          <cell r="F136" t="str">
            <v>SUL</v>
          </cell>
          <cell r="G136" t="str">
            <v>JUSSARA MAFRA</v>
          </cell>
          <cell r="H136" t="str">
            <v>PR</v>
          </cell>
          <cell r="I136">
            <v>303559</v>
          </cell>
          <cell r="J136" t="str">
            <v>REDE</v>
          </cell>
          <cell r="K136" t="str">
            <v>Conector Metálico</v>
          </cell>
          <cell r="L136">
            <v>0.22</v>
          </cell>
          <cell r="M136" t="str">
            <v>NÃO</v>
          </cell>
          <cell r="N136" t="str">
            <v>NÃO</v>
          </cell>
          <cell r="O136" t="str">
            <v>NÃO</v>
          </cell>
          <cell r="P136">
            <v>45</v>
          </cell>
          <cell r="Q136" t="str">
            <v>NÃO</v>
          </cell>
          <cell r="R136">
            <v>5736</v>
          </cell>
          <cell r="S136">
            <v>5736</v>
          </cell>
          <cell r="T136">
            <v>11472</v>
          </cell>
        </row>
        <row r="137">
          <cell r="C137">
            <v>300494</v>
          </cell>
          <cell r="D137" t="str">
            <v>PLAQUETA IDENTIFIC CABO OPT VTAL OI</v>
          </cell>
          <cell r="E137" t="str">
            <v>RS</v>
          </cell>
          <cell r="F137" t="str">
            <v>SUL</v>
          </cell>
          <cell r="G137" t="str">
            <v>JUSSARA MAFRA</v>
          </cell>
          <cell r="H137" t="str">
            <v>PR</v>
          </cell>
          <cell r="I137">
            <v>300494</v>
          </cell>
          <cell r="J137" t="str">
            <v>REDE</v>
          </cell>
          <cell r="K137" t="str">
            <v>Plaqueta Cabo Opt</v>
          </cell>
          <cell r="L137">
            <v>1.18</v>
          </cell>
          <cell r="M137" t="str">
            <v>NÃO</v>
          </cell>
          <cell r="N137" t="str">
            <v>NÃO</v>
          </cell>
          <cell r="O137" t="str">
            <v>NÃO</v>
          </cell>
          <cell r="P137">
            <v>45</v>
          </cell>
          <cell r="Q137" t="str">
            <v>NÃO</v>
          </cell>
          <cell r="R137">
            <v>12600</v>
          </cell>
          <cell r="S137">
            <v>11740</v>
          </cell>
          <cell r="T137">
            <v>24340</v>
          </cell>
        </row>
        <row r="138">
          <cell r="C138">
            <v>301217</v>
          </cell>
          <cell r="D138" t="str">
            <v xml:space="preserve">CABO OPTIC DP G657 EX 4 FIBR CIR. </v>
          </cell>
          <cell r="E138" t="str">
            <v>RS</v>
          </cell>
          <cell r="F138" t="str">
            <v>SUL</v>
          </cell>
          <cell r="G138" t="str">
            <v>JUSSARA MAFRA</v>
          </cell>
          <cell r="H138" t="str">
            <v>PR</v>
          </cell>
          <cell r="I138">
            <v>301217</v>
          </cell>
          <cell r="J138" t="str">
            <v>REDE</v>
          </cell>
          <cell r="K138" t="str">
            <v>0004 FIBRAS</v>
          </cell>
          <cell r="L138">
            <v>0</v>
          </cell>
          <cell r="M138" t="str">
            <v>NÃO</v>
          </cell>
          <cell r="N138" t="str">
            <v>NÃO</v>
          </cell>
          <cell r="O138" t="str">
            <v>NÃO</v>
          </cell>
          <cell r="P138">
            <v>45</v>
          </cell>
          <cell r="Q138" t="str">
            <v>NÃO</v>
          </cell>
          <cell r="R138">
            <v>42294</v>
          </cell>
          <cell r="S138">
            <v>44040</v>
          </cell>
          <cell r="T138">
            <v>86334</v>
          </cell>
        </row>
        <row r="139">
          <cell r="C139">
            <v>301462</v>
          </cell>
          <cell r="D139" t="str">
            <v>SWITCH DATACOM DM2104G2-EDD 1GX+1GT</v>
          </cell>
          <cell r="E139" t="str">
            <v>RS</v>
          </cell>
          <cell r="F139" t="str">
            <v>SUL</v>
          </cell>
          <cell r="G139" t="str">
            <v>RAISSA ROCHA</v>
          </cell>
          <cell r="H139" t="str">
            <v>PR</v>
          </cell>
          <cell r="I139">
            <v>332012</v>
          </cell>
          <cell r="J139" t="str">
            <v>DADOS</v>
          </cell>
          <cell r="K139" t="str">
            <v>EDD 1GX+1GT</v>
          </cell>
          <cell r="L139">
            <v>4692.5600000000004</v>
          </cell>
          <cell r="M139" t="str">
            <v>NÃO</v>
          </cell>
          <cell r="N139" t="str">
            <v>SIM</v>
          </cell>
          <cell r="O139" t="str">
            <v>NÃO</v>
          </cell>
          <cell r="P139">
            <v>30</v>
          </cell>
          <cell r="Q139" t="str">
            <v>NÃO</v>
          </cell>
          <cell r="R139">
            <v>1</v>
          </cell>
          <cell r="S139">
            <v>0</v>
          </cell>
          <cell r="T139">
            <v>1</v>
          </cell>
        </row>
        <row r="140">
          <cell r="C140">
            <v>301186</v>
          </cell>
          <cell r="D140" t="str">
            <v>ONT VTAL HUAWEI HG8010 V6-10 BRIDGE</v>
          </cell>
          <cell r="E140" t="str">
            <v>RS</v>
          </cell>
          <cell r="F140" t="str">
            <v>SUL</v>
          </cell>
          <cell r="G140" t="str">
            <v>RAISSA ROCHA</v>
          </cell>
          <cell r="H140" t="str">
            <v>PR</v>
          </cell>
          <cell r="I140">
            <v>331786</v>
          </cell>
          <cell r="J140" t="str">
            <v>DADOS</v>
          </cell>
          <cell r="K140" t="str">
            <v>ONT B2B BRIDGE HUAWEI</v>
          </cell>
          <cell r="L140">
            <v>281.73</v>
          </cell>
          <cell r="M140" t="str">
            <v>NÃO</v>
          </cell>
          <cell r="N140" t="str">
            <v>SIM</v>
          </cell>
          <cell r="O140" t="str">
            <v>NÃO</v>
          </cell>
          <cell r="P140">
            <v>30</v>
          </cell>
          <cell r="Q140" t="str">
            <v>NÃO</v>
          </cell>
          <cell r="R140">
            <v>2</v>
          </cell>
          <cell r="S140">
            <v>3</v>
          </cell>
          <cell r="T140">
            <v>5</v>
          </cell>
        </row>
        <row r="141">
          <cell r="C141">
            <v>327743</v>
          </cell>
          <cell r="D141" t="str">
            <v>SUB-BASTIDOR STOH 72 FIBRAS</v>
          </cell>
          <cell r="E141" t="str">
            <v>RS</v>
          </cell>
          <cell r="F141" t="str">
            <v>SUL</v>
          </cell>
          <cell r="G141" t="str">
            <v>JUSSARA MAFRA</v>
          </cell>
          <cell r="H141" t="str">
            <v>PR</v>
          </cell>
          <cell r="I141">
            <v>327742</v>
          </cell>
          <cell r="J141" t="str">
            <v>REDE</v>
          </cell>
          <cell r="K141" t="str">
            <v>Sub-Bastidor 72 Fibras</v>
          </cell>
          <cell r="L141">
            <v>1238.29</v>
          </cell>
          <cell r="M141" t="str">
            <v>NÃO</v>
          </cell>
          <cell r="N141" t="str">
            <v>NÃO</v>
          </cell>
          <cell r="O141" t="str">
            <v>NÃO</v>
          </cell>
          <cell r="P141">
            <v>45</v>
          </cell>
          <cell r="Q141" t="str">
            <v>NÃO</v>
          </cell>
          <cell r="R141">
            <v>32</v>
          </cell>
          <cell r="S141">
            <v>0</v>
          </cell>
          <cell r="T141">
            <v>32</v>
          </cell>
        </row>
      </sheetData>
      <sheetData sheetId="1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CONSUMO%20TT%20x%20AT/VERIFICA&#199;&#195;O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UILHERME STODUTO GOMES" refreshedDate="45639.573669907404" createdVersion="7" refreshedVersion="7" minRefreshableVersion="3" recordCount="928" xr:uid="{318E0FD8-C4CA-4005-B6D6-EC3F3D1F097B}">
  <cacheSource type="worksheet">
    <worksheetSource ref="A1:U1048576" sheet="TT01" r:id="rId2"/>
  </cacheSource>
  <cacheFields count="21">
    <cacheField name="Material" numFmtId="0">
      <sharedItems containsString="0" containsBlank="1" containsNumber="1" containsInteger="1" minValue="300089" maxValue="700173" count="206">
        <n v="300089"/>
        <n v="300092"/>
        <n v="300113"/>
        <n v="300151"/>
        <n v="300178"/>
        <n v="300187"/>
        <n v="300231"/>
        <n v="300303"/>
        <n v="300342"/>
        <n v="300358"/>
        <n v="300361"/>
        <n v="300365"/>
        <n v="300369"/>
        <n v="300372"/>
        <n v="300377"/>
        <n v="300380"/>
        <n v="300384"/>
        <n v="300392"/>
        <n v="300438"/>
        <n v="300440"/>
        <n v="300441"/>
        <n v="300442"/>
        <n v="300444"/>
        <n v="300459"/>
        <n v="300461"/>
        <n v="300494"/>
        <n v="300535"/>
        <n v="300554"/>
        <n v="300672"/>
        <n v="300673"/>
        <n v="300674"/>
        <n v="300676"/>
        <n v="300684"/>
        <n v="300729"/>
        <n v="300730"/>
        <n v="300740"/>
        <n v="300743"/>
        <n v="300747"/>
        <n v="300748"/>
        <n v="300752"/>
        <n v="300756"/>
        <n v="300767"/>
        <n v="300768"/>
        <n v="300773"/>
        <n v="300778"/>
        <n v="300779"/>
        <n v="300789"/>
        <n v="300792"/>
        <n v="300798"/>
        <n v="300838"/>
        <n v="300876"/>
        <n v="300940"/>
        <n v="301013"/>
        <n v="301056"/>
        <n v="301161"/>
        <n v="301186"/>
        <n v="301193"/>
        <n v="301194"/>
        <n v="301196"/>
        <n v="301197"/>
        <n v="301198"/>
        <n v="301202"/>
        <n v="301209"/>
        <n v="301210"/>
        <n v="301212"/>
        <n v="301217"/>
        <n v="301218"/>
        <n v="301462"/>
        <n v="301566"/>
        <n v="301577"/>
        <n v="301586"/>
        <n v="301871"/>
        <n v="301874"/>
        <n v="303249"/>
        <n v="304506"/>
        <n v="312222"/>
        <n v="312461"/>
        <n v="312481"/>
        <n v="312642"/>
        <n v="312643"/>
        <n v="312644"/>
        <n v="312723"/>
        <n v="312724"/>
        <n v="312801"/>
        <n v="313762"/>
        <n v="314003"/>
        <n v="318809"/>
        <n v="319013"/>
        <n v="319014"/>
        <n v="319911"/>
        <n v="319913"/>
        <n v="319914"/>
        <n v="319915"/>
        <n v="319936"/>
        <n v="319953"/>
        <n v="319956"/>
        <n v="319958"/>
        <n v="320251"/>
        <n v="320252"/>
        <n v="320355"/>
        <n v="320426"/>
        <n v="320601"/>
        <n v="320602"/>
        <n v="321380"/>
        <n v="321408"/>
        <n v="321413"/>
        <n v="321415"/>
        <n v="321427"/>
        <n v="321429"/>
        <n v="321446"/>
        <n v="321533"/>
        <n v="321829"/>
        <n v="321834"/>
        <n v="321836"/>
        <n v="321919"/>
        <n v="321933"/>
        <n v="322149"/>
        <n v="322223"/>
        <n v="322226"/>
        <n v="322244"/>
        <n v="322245"/>
        <n v="322247"/>
        <n v="322251"/>
        <n v="322252"/>
        <n v="322261"/>
        <n v="323164"/>
        <n v="323289"/>
        <n v="323310"/>
        <n v="323314"/>
        <n v="323315"/>
        <n v="323345"/>
        <n v="324604"/>
        <n v="324605"/>
        <n v="324607"/>
        <n v="324608"/>
        <n v="324610"/>
        <n v="324624"/>
        <n v="326049"/>
        <n v="326051"/>
        <n v="326053"/>
        <n v="326115"/>
        <n v="326149"/>
        <n v="326230"/>
        <n v="326287"/>
        <n v="327703"/>
        <n v="327743"/>
        <n v="327786"/>
        <n v="327787"/>
        <n v="327788"/>
        <n v="327789"/>
        <n v="327896"/>
        <n v="328028"/>
        <n v="328444"/>
        <n v="330207"/>
        <n v="331635"/>
        <n v="331661"/>
        <n v="331683"/>
        <n v="331705"/>
        <n v="331755"/>
        <n v="331786"/>
        <n v="331795"/>
        <n v="331825"/>
        <n v="331869"/>
        <n v="331870"/>
        <n v="331875"/>
        <n v="331876"/>
        <n v="331925"/>
        <n v="331935"/>
        <n v="331941"/>
        <n v="331942"/>
        <n v="331943"/>
        <n v="331961"/>
        <n v="331967"/>
        <n v="331995"/>
        <n v="331999"/>
        <n v="332004"/>
        <n v="332006"/>
        <n v="332010"/>
        <n v="332012"/>
        <n v="332013"/>
        <n v="332014"/>
        <n v="332031"/>
        <n v="332032"/>
        <n v="332036"/>
        <n v="332038"/>
        <n v="332054"/>
        <n v="332055"/>
        <n v="332057"/>
        <n v="332061"/>
        <n v="332085"/>
        <n v="332107"/>
        <n v="332115"/>
        <n v="600191"/>
        <n v="600192"/>
        <n v="600193"/>
        <n v="600221"/>
        <n v="600341"/>
        <n v="616562"/>
        <n v="700130"/>
        <n v="700132"/>
        <n v="700160"/>
        <n v="700173"/>
        <m/>
        <n v="332060" u="1"/>
        <n v="313763" u="1"/>
        <n v="300362" u="1"/>
      </sharedItems>
    </cacheField>
    <cacheField name="Texto breve material" numFmtId="0">
      <sharedItems containsBlank="1" count="203">
        <s v="PLAQUETA REDE CABO OPTICO ADVERTENCIA"/>
        <s v="SUPORTE CABO OPTICO AEREO-1-CB"/>
        <s v="CABO TEL OPT CFOA-SM-AS-120-S-36 AEREO"/>
        <s v="DUTO REDE CORRUGADO  PEAD 124MM"/>
        <s v="POSTE CONCRETO DUPLO T 9 MTS 200 KGF"/>
        <s v="POSTE CONCRETO CIRCULAR 9 MTS 300 KGF"/>
        <s v="ANEL DISTRIBUICAO EXTERNO AGFE DUPLO"/>
        <s v="PLAQUETA IDENTIFICACAO CABO OPTICO VTAL"/>
        <s v="CONECTOR ANG SC/APC UNIV REF 2X3MM"/>
        <s v="CABO OPTIC DP G657 EX 1F CIR SL/OPT 150M"/>
        <s v="CABO OPTIC DP G657 E/I 1F F8 SL/OPT 100M"/>
        <s v="CABO OPTIC DP G657 EX 1F CIR SL/OPT 200M"/>
        <s v="CABO OPTIC DP G657 EX 1F CIR SL/OPT 100M"/>
        <s v="CABO OPTIC DP G657 E/I 1F F8 SL/OPT 150M"/>
        <s v="CABO OPTIC DP G657 EX 1F CIR SL/OPT 250M"/>
        <s v="CABO OPTIC DP G657 EX 1F CIR SL/OPT 300M"/>
        <s v="CABO OPTIC DP G657 E/I 1F F8 SL/OPT 50M"/>
        <s v="KIT DERIV P/ CX EMEND OPT CABO CIRC"/>
        <s v="CABO OPTIC DP G657 E/I 1F F8 UNIV 100M"/>
        <s v="CABO OPTIC DP G657 E/I 1F F8 UNIV 300M"/>
        <s v="CABO OPTIC DP G657 E/I 1F F8 UNIV 150M"/>
        <s v="CABO OPTIC DP G657 E/I 1F FIG8 UNIV 220M"/>
        <s v="CABO OPTIC DP G657 EX 1F CIR UNI TR 100M"/>
        <s v="CABO OPTIC DP G657 EX 1F CIR UNI TR 150M"/>
        <s v="CABO OPTIC DP G657 EX 1F CIR UNI TR 300M"/>
        <s v="PLAQUETA IDENTIFIC CABO OPT VTAL OI"/>
        <s v="CABO TEL OPT CFOA-SM-DD-S-36 SUBTERR 36F"/>
        <s v="CABO TEL OPT CFOA-SM-AS-120-S-24 AEREO"/>
        <s v="FECHO P/FITA ACO INOX 43,5X28X1,2MM"/>
        <s v="FITA ACO INOX 19,1X0,5X30000MM FAIC"/>
        <s v="FIO TEL MET ESPINAR-FEI-1,25 (PT)"/>
        <s v="CONECTOR FIO TEL IMPREGNADO FE-FE-AA-80"/>
        <s v="CONECTOR CB TEL IMPREG  LINE AER DIR-1P"/>
        <s v="CONJUNTO DERIVACAO CABO 20X54MM CDP-1"/>
        <s v="CONJUNTO DERIVACAO CABO 54X90MM CDP-2"/>
        <s v="CAIXA EMEN MEC SUBT PRESS 600"/>
        <s v="CAIXA EMEN MEC SUBT PRESS 600-1200"/>
        <s v="CAIXA EMEN TERMOC SUBT N/PRESS 400-900"/>
        <s v="CAIXA EMEN TERMOC SUBT N/PRESS 1200-1500"/>
        <s v="CAIXA EMEN OPT AER/POST ATE 12FBS 12F/A/"/>
        <s v="CAIXA EMEN OPT SUBT ATE 12FBS 12F/S"/>
        <s v="CAIXA EMEN OPT AER/POST 18-36FBS 36F/A/P"/>
        <s v="CAIXA EMEN OPT SUBT 18-36FBS 36F/S"/>
        <s v="CORDAO OPTICO SC/APC-SC/APC 20MT 2PLUG"/>
        <s v="CORDAO OPTICO SC/APC-SC/APC 10MT 2PLUG"/>
        <s v="CORDAO OPTICO SC/APC-SC/APC 5MT 2PLUG"/>
        <s v="DUTO REDE LISO ACO GALV  114MM X 6000MM"/>
        <s v="DUTO REDE LISO PVC  100MM X 6000MM"/>
        <s v="ANEL DISTRIB FIO-FE 52X44X6MM S/GUIA"/>
        <s v="ABRACADEIRA ACO BAP 4 1000X1,6X30MM"/>
        <s v="FIO TEL MET FDG-50X2 (PT/LJ)"/>
        <s v="ESTICADOR FIO DP OPT GANCHO MET CUNH 5MM"/>
        <s v="GANCHO P/ DROP FIG8 METAL TP CUNHA 3MM"/>
        <s v="DUTO PEAD 110X6,6MM SING 100M"/>
        <s v="CABO OPTIC DP G657 E/I 1F CO UNIV 200M"/>
        <s v="ONT VTAL HUAWEI HG8010 V6-10 BRIDGE"/>
        <s v="CABO OPTIC DP G657 S E/I 1F CO SL/T 300M"/>
        <s v="CABO OPTIC DP G657 S E/I 1F CO SL/T 50M"/>
        <s v="CABO OPTIC DP G657 S E/I 1F CO SL/T 150M"/>
        <s v="CABO OPTIC DP G657 S E/I 1F CO SL/T 100M"/>
        <s v="CABO OPTIC DP G657 S E/I 1F CO SL/T 200M"/>
        <s v="CABO OPTIC DP G657 S E/I 1F CO UNIV 300M"/>
        <s v="CABO OPTIC DP G657 S E/I 1F CO UNIV 50M"/>
        <s v="CABO OPTIC DP G657 S E/I 1F CO UNIV 200M"/>
        <s v="CABO OPTIC DP G657 S E/I 1F CO UNIV 100M"/>
        <s v="CABO OPTIC DP G657 EX 4 FIBR CIR"/>
        <s v="CAIXA EMEN TERMOC SUBT N/PRESS 1800-2400"/>
        <s v="SWITCH DATACOM DM2104G2-EDD 1GX+1GT"/>
        <s v="CABO TEL OPT CFOA-SM-DE-G-36 ENTERR 36F"/>
        <s v="SUPORTE FIX COMPLET C/ISOL TIPO-2"/>
        <s v="CABO TEL OPT CFOA-SM-DE-G-72 ENTERR 72F"/>
        <s v="POSTE CONCRETO DUPLO T 11 MTS 200 KGF"/>
        <s v="POSTE CONCRETO DUPLO T 11 MTS 300 KGF"/>
        <s v="FIO TEL MET FE-AA-80-X (PRETO)"/>
        <s v="CORDAO OPTICO SC/APC(BLI) 1,5MT 1PLUG"/>
        <s v="CABO TEL OPT CFOA-NZD-24/SM-48-DD-S-72"/>
        <s v="CONECTOR CB TEL SECO LINE SUBT DIR-1P"/>
        <s v="CAIXA EMEN OPT AER/CORD ATE 12FBS 12F/A/"/>
        <s v="ABRACADEIRA PLASTICA 151MM X 3,7MM X 37M"/>
        <s v="ABRACADEIRA PLAST 206MM X 4,7MM X 51M"/>
        <s v="ABRACADEIRA PLAST 398MM X 7,6MM X 110M"/>
        <s v="CAIXA EMEN OPT AER/CORD 48-72FBS 72F/A/C"/>
        <s v="CAIXA EMEN OPT SUBT 96-144FBS 144F/S"/>
        <s v="CONJUNTO RES CB OPT FIG-8 PARAF ACO GALV"/>
        <s v="PLAQUETA IDENTIFICACAO CABO METALICO"/>
        <s v="CONJUNTO CAPRE LARANJA 11,2/12,2MM CB-S"/>
        <s v="CORDOALHA RD EXT ACO ALUMINO 4,8MM 3F"/>
        <s v="CABO TEL OPT CFOA-SM-ASU-120-S-12 AEREO"/>
        <s v="CONJUNTO CAPRE AZUL 8,0/8,6MM CB-ASU"/>
        <s v="CABO TEL OPT CFOA-SM-DD-S-288 SUBTERR"/>
        <s v="CABO TEL OPT CFOI-BLI-EO-08 INT 8F"/>
        <s v="CABO TEL OPT CFOI-BLI-EO-12 INT 12F"/>
        <s v="CABO TEL OPT CFOI-BLI-UB-24 INT 24F"/>
        <s v="DIVISOR OPT 1:8  LC-APC INDIVIDUAL"/>
        <s v="CABO TEL OPT DROP-AS-CIRC-EXT-1F-G657-A1"/>
        <s v="CABO TEL OPT DROP-INT- BX/AT-1F-G657-A1"/>
        <s v="BANDEJA OPT 4 FUSÕES CEO FX-T VERMELHA"/>
        <s v="DIVISOR OPT 1:8  SC-APC INDIVIDUAL"/>
        <s v="DIVISOR OPT 1:4  SC-APC INDIVIDUAL"/>
        <s v="CORDAO OPTICO LC/APC-LC/APC 5MT 2PLUG"/>
        <s v="KIT CX EMENDA OPTICA CEOS FIST-GCO2"/>
        <s v="FITA PVC ADES VERM IDENT/REDE FTTH 19MM"/>
        <s v="IMPRESSORA PORTATIL PL300"/>
        <s v="CABO TEL OPT CFOA CFOA-SM-ARD-S-18"/>
        <s v="CAIXA EMEN OPT ATE 480F SUBT/AER FB-T"/>
        <s v="BANDEJA OPT 4 FUSÕES CEO FX-T CINZA"/>
        <s v="BANDEJA OPT 12 FUSÕES CEO FX-T CINZA"/>
        <s v="DIVISOR OPT 1:16  SC-APC INDIVIDUAL"/>
        <s v="MUDULO OPTICO DGO 288F/288-LC/APC PHB"/>
        <s v="CANETA LIMP ONE-CLICK CLEANER P/C-LC/APC"/>
        <s v="ABRACADEIRA ACO BAP 3 1200X1,6X30MM"/>
        <s v="SWITCH DAD L2 GE DATACOM/DM2104G2"/>
        <s v="TRANSCEIVER DATACOM SFP SSB13 ETH-1000"/>
        <s v="TRANSCEIVER DATACOM SFP SSB15 ETH-1000"/>
        <s v="DIVISOR OPT 1:2 SC-APC ARMARIO"/>
        <s v="CARTÃO DGO C/ 24F/24 ADAP LC/APC"/>
        <s v="MUDULO OPTICO ICX 144-ADAP-LC/APC PHB"/>
        <s v="CONJUNTO CAPRE PRETO 9,6/10,4MM CB-TS"/>
        <s v="CONJUNTO CAPRE VERM 12,8/14,2MM CB-S-72"/>
        <s v="CABO TEL OPT CFOA-SM-AS-80-TS-36 AEREO"/>
        <s v="CABO TEL OPT CFOA-SM-AS-80-TS-72 AEREO"/>
        <s v="CABO TEL OPT CFOA-SM-AS-80-TS-144 AEREO"/>
        <s v="CABO TEL OPT CFOA-SM-AS-120-TS-24 AEREO"/>
        <s v="CABO TEL OPT CFOA-SM-AS-120-TS-36 AEREO"/>
        <s v="CABO TEL OPT CFOA-SM-AS-200-TS-36 AEREO"/>
        <s v="CORDOALHA RD EXT ACO BENZINAL 4,55MM 3F"/>
        <s v="SWITCH DATACOM SWITCH 2104G2-EDD 2E1"/>
        <s v="BANDEJA P/BASTIDOR TP ADAPT DATACOM/MA01"/>
        <s v="BANDEJA DATACOM 19&quot; 01U EDD 8E1 MA-16"/>
        <s v="BANDEJA DATACOM 19&quot; 01U EDD 2E1 MA-17"/>
        <s v="CINTA REFOR INOX P/POST 19,05X0,7X1500MM"/>
        <s v="CAIXA DIST OPT CDOI 12ADAP-C/SPL_CON INT"/>
        <s v="CAIXA DIST OPT CDOI 12ADAP-SC/APC INT"/>
        <s v="CAIXA DIST OPT CDOE 48F/8D C/SPL OPTAP"/>
        <s v="CAIXA DIST OPT CDOE 48F/16D C/SPL_2_1_8"/>
        <s v="CAIXA DIST OPT CDOIA 8ADAP C/SPL_CON"/>
        <s v="DIVISOR OPT BDJ PRETA P/CEOS 2X1:8 FX T"/>
        <s v="SUPORTE BAR P/EO POR FIX AC 1200X38X6MM"/>
        <s v="SUPORTE BAR P/EO CS FIX AC 900X38X6MM"/>
        <s v="CAIXA DIST OPT CDOI-64-SC/APC-MOD INT"/>
        <s v="CABO OPTIC DROP-FIG8-BX-BLI E/I 1F"/>
        <s v="CONJUNTO CAPRE BR 16,1/17,1MM CB-TS"/>
        <s v="DISTRIBUIDOR GERAL OPTICO 19&quot; 12FIBRAS"/>
        <s v="CAIXA EMEN  MEC TERMOC AER PRESS 300-400"/>
        <s v="ISOLADOR P/CDOE CORD IPE EXT 16.5 PO"/>
        <s v="SUB-BASTIDOR STOH 72 FIBRAS"/>
        <s v="TAMPA CIRCULAR 74CM R1"/>
        <s v="TAMPA RETANGULAR 110X55CM R2"/>
        <s v="TAMPA RETANGULAR 63CMX39CM R1"/>
        <s v="TAMPA CIRCULAR 703MM R3"/>
        <s v="TAMPA CIRCULAR 703MM CHASSI"/>
        <s v="CAIXA DISTR OPT I/A 16 SC/APC I"/>
        <s v="CONJUNTO RES CB OPT CSR CORD/P/SUBT"/>
        <s v="CONECTOR ANGULAR SC/APC P/CAMPO 2X3MM"/>
        <s v="CABO TEL OPT CFOA-SM-AS-200-S-144 AEREO"/>
        <s v="CONJUNTO TAMPA CHASSI CIRC ARTIC AF"/>
        <s v="FITA PLASTICA CINTA 19X1,45X15000MM"/>
        <s v="FECHO P/FITA PLASTICA TRAVA 19MM"/>
        <s v="ROTEADOR CPE DATACOM DM2500 6 GE + 2 GC"/>
        <s v="ONT HG8010H HUAWEI BRIDGE"/>
        <s v="ESTICADOR FIO DROP OPT PLAST TIPO CUNHA"/>
        <s v="CAIXA DIST OPT CDOE-48F/8DROP FC C/SPL"/>
        <s v="CAIXA DIST OPT SEL 9 SC EXT SLIM 1:8"/>
        <s v="CAIXA DIST OPT SEL 10 SC EXT SLIM 30/70"/>
        <s v="CAIXA DIST OPT CDOE-48F/8DROP C/SPL SLIM"/>
        <s v="CAIXA DIST OPT E 8 SLIM A HUB"/>
        <s v="CAIXA DIST OPT CDOE 48F/16D SLIM SP2_1_8"/>
        <s v="CABO OPTIC DP G657 E/I 1F F8 SL TR 150M"/>
        <s v="CABO OPTIC DP G657 E/I 1F F8 SL TR 300M"/>
        <s v="CABO OPTIC DP G657 E/I 1F F8 SL TR 200M"/>
        <s v="CABO OPTIC DP G657 E/I 1F F8 SL TR 50M"/>
        <s v="CONECTOR ANG SC/APC OPTTAP REF 2X3MM"/>
        <s v="ESTICADOR CUNH PLAS 05MM GE P/ DROP"/>
        <s v="CAIXA DIST OPT SEL 9 SC EXT TAP 1:8"/>
        <s v="CABO OPTIC DP G657 EX 1F CIR TAP 50M"/>
        <s v="CABO OPTIC DP G657 EX 1F CIR TAP 150M"/>
        <s v="CABO OPTIC DP G657 EX 1F CIR TAP 100M"/>
        <s v="ONT G010G-Q BRIDGE NOKIA 2GHZ"/>
        <s v="SWITCH DATACOM DM4370-EDD 4P 10G"/>
        <s v="CAIXA DIST OPT SEL 17 SC EXT TAP 1:16"/>
        <s v="CAIXA DIST OPT SEL 18 SC EXT TAP 30/70"/>
        <s v="TRANSCEIVER DATACOM SFP+ SS13 10KM 10G"/>
        <s v="CAIXA DIST OPT E 8 TAP A HUB"/>
        <s v="CAIXA DIST OPT SEL 18 SC EXT SLIM 30/70"/>
        <s v="CAIXA DIST OPT SEL 17 SC EXT SLIM 1:16"/>
        <s v="CABO OPTIC DP G657 EX 1F CIR UNIV 5M"/>
        <s v="CABO OPTIC DP G657 EX 1F CIR UNIV 80M"/>
        <s v="CABO OPTIC DP G657 EX 1F CIR UNIV 180M"/>
        <s v="CABO OPTIC DP G657 EX 1F CIR UNIV 50M"/>
        <s v="ONT F601 V9 BRIDGE ZTE 2GHZ"/>
        <s v="TRANSCEIVER DATACOM SFP+ SSB12 20KM 10G"/>
        <s v="KIT INSTALACAO CABO DROP FTTH"/>
        <s v="ONT F670L_WL ZTE 2-5GHZ"/>
        <s v="ONT HG8145-V5-V2_WL HUAWEI 2-5GHZ"/>
        <s v="ONT G-1425-GA-WL NOKIA 2-5GHZ"/>
        <s v="ONT HG8145-V5_WL HUAWEI 2-5GHZ"/>
        <s v="ONT G-1425G-B-WL NOKIA 2-5GHZ"/>
        <s v="CORDAO OPTICO SC/APC-SC/APC 3MT 2PLUG"/>
        <s v="ONT G-1425GB-OI NOKIA 2-5GHZ"/>
        <s v="ONT TIM BLUCASTLE BCUM221E WI-FI 5"/>
        <s v="ONT TIM ZTE F6600P-WL WI-FI 6"/>
        <s v="ONT TIM SAGEM FAST5670V2 WI-FI 6"/>
        <m/>
      </sharedItems>
    </cacheField>
    <cacheField name="Centro" numFmtId="0">
      <sharedItems containsBlank="1"/>
    </cacheField>
    <cacheField name="Depósito" numFmtId="0">
      <sharedItems containsBlank="1"/>
    </cacheField>
    <cacheField name="Unid.medida básica" numFmtId="0">
      <sharedItems containsBlank="1"/>
    </cacheField>
    <cacheField name="Utilização livre" numFmtId="0">
      <sharedItems containsString="0" containsBlank="1" containsNumber="1" minValue="0.32" maxValue="32549"/>
    </cacheField>
    <cacheField name="Val.utiliz.livre" numFmtId="0">
      <sharedItems containsString="0" containsBlank="1" containsNumber="1" minValue="0" maxValue="3975874.12"/>
    </cacheField>
    <cacheField name="Lote" numFmtId="0">
      <sharedItems containsBlank="1" count="91">
        <s v="B2BA155701"/>
        <s v="B2BA156665"/>
        <s v="B2BA160519"/>
        <s v="EGT155701"/>
        <s v="EGT160519"/>
        <s v="HPM160519"/>
        <s v="KIT-154162"/>
        <s v="LID155701"/>
        <s v="LID160519"/>
        <s v="TOP156665"/>
        <s v="ECO163228"/>
        <s v="EGT155100"/>
        <s v="EGT156665"/>
        <s v="EGT163228"/>
        <s v="KIT-154100"/>
        <s v="KIT-154148"/>
        <s v="OLI155701"/>
        <s v="OLIT156244"/>
        <s v="OLIT157024"/>
        <s v="OLIT163228"/>
        <s v="RISE155100"/>
        <s v="RISE157024"/>
        <s v="TOP155100"/>
        <s v="TOP156244"/>
        <s v="TOP157024"/>
        <s v="TOP160519"/>
        <s v="EGT161958"/>
        <s v="KIT-154110"/>
        <s v="KIT-161656"/>
        <s v="OLIT161958"/>
        <s v="ENG154074"/>
        <s v="POST154074"/>
        <s v="GTECH"/>
        <s v="B2BA163228"/>
        <s v="ENG155100"/>
        <s v="ENG156244"/>
        <s v="ENG156665"/>
        <s v="IMP152208"/>
        <s v="IMP155646"/>
        <s v="OLIT155100"/>
        <s v="IMP162417"/>
        <s v="KIT-154209"/>
        <s v="KIT-154220"/>
        <s v="POST153341"/>
        <s v="ENG163228"/>
        <s v="POST156959"/>
        <s v="RISE156959"/>
        <s v="ECO156665"/>
        <s v="ECO157024"/>
        <s v="EGT157024"/>
        <s v="HPM156665"/>
        <s v="LID157024"/>
        <s v="OLIT154074"/>
        <s v="OLIT160519"/>
        <s v="TOP161958"/>
        <s v="KIT-155702"/>
        <s v="TOP163228"/>
        <s v="COB154196"/>
        <s v="COB155632"/>
        <s v="COB156198"/>
        <s v="COB156959"/>
        <s v="COB159869"/>
        <s v="COB159894"/>
        <s v="COB163536"/>
        <s v="COB163727"/>
        <s v="KIT-154073"/>
        <s v="KIT-154091"/>
        <s v="COB153728"/>
        <s v="COB153341"/>
        <s v="COB159884"/>
        <s v="KIT-154121"/>
        <s v="KIT-154234"/>
        <s v="COB153278"/>
        <s v="IMP152670"/>
        <s v="IMP154740"/>
        <s v="JBT154074"/>
        <s v="KIT-154098"/>
        <s v="COB155611"/>
        <s v="BT"/>
        <s v="IMP156244"/>
        <s v="LID163228"/>
        <s v="BOLSAO-MAN"/>
        <s v="IMP152668"/>
        <s v="IMP154096"/>
        <s v="IMP160904"/>
        <s v="KIT-156665"/>
        <s v="KIT-162417"/>
        <m/>
        <s v="POST163228" u="1"/>
        <s v="KIT-155706" u="1"/>
        <s v="TOP154091" u="1"/>
      </sharedItems>
    </cacheField>
    <cacheField name="Departamento" numFmtId="0">
      <sharedItems containsBlank="1" count="7">
        <s v="Implantação"/>
        <s v="Manutenção"/>
        <s v="GTECH"/>
        <s v="Cobre"/>
        <s v="Célula Movimentação"/>
        <s v="SEM LOTE"/>
        <m/>
      </sharedItems>
    </cacheField>
    <cacheField name="Responsável" numFmtId="0">
      <sharedItems containsBlank="1" containsMixedTypes="1" containsNumber="1" containsInteger="1" minValue="152208" maxValue="321413" count="91">
        <s v="RUDI ANDRIGO PEREIRA BALDISSERA"/>
        <s v="FLAVIO REUS FARIAS"/>
        <s v="RAFAEL SCHLABITZ BATTISTI"/>
        <s v="MAURICIO PESKE HARTWIG"/>
        <s v="DIORLI VIEIRA DE SIQUEIRA"/>
        <s v="FILIPE FELIX RIBEIRO"/>
        <s v="RAFAEL VIEGAS VERISSIMO"/>
        <s v="JOSE CARLOS BITENCOURT SILVA"/>
        <s v="RENAN CARRAVETTA SCHROEDER"/>
        <s v="ALEX SANDER COUTINHO JORDAO"/>
        <s v="RODRIGO PESENTI"/>
        <s v="JULIANO RAMOS DE SOUZA"/>
        <s v="RODRIGO GERGEN"/>
        <s v="MAICON DA ROCHA DE LIMA"/>
        <s v="HOME CONECT"/>
        <s v="DANILO GASPAR SANTANA"/>
        <s v="RICARDO DE MOURA ROCHA"/>
        <s v="GILSON BARBOSA DOS SANTO"/>
        <s v="PAULO RENATO MACIEL BROCKER"/>
        <s v="ADRIANO RAMOS CORREA"/>
        <s v="LUIS GUSTAVO OLIVEIRA DA SILVA"/>
        <s v="JONI CRISTIAN FERREIRA MANCILHA"/>
        <s v="DOUGLAS PEREIRA"/>
        <s v="THIAGO PINHEIRO CALDASSO"/>
        <s v="LISIANE SILVA MACHADO"/>
        <s v="MARCELO ANDERSON SCHUCK"/>
        <s v="MARCOS COSTA DA SILVA"/>
        <s v="ROGERIO SOARES OLIVEIRA"/>
        <s v="GILSON DOS SANTOS"/>
        <s v="SERGIO STANIESKI PINTO"/>
        <s v="JOSE CARLOS MARQUES"/>
        <s v="JAQUES MACHADO GONCALVES JUNIOR"/>
        <s v="MAXIMILIANO SAN MARTINS RODRIGUES"/>
        <s v="MARCELO QUINTANA OCHULAKI"/>
        <s v="DIOGO RODRIGUES FEIJO"/>
        <s v="LUCAS CARDOSO ROCHA"/>
        <s v="SAMUEL MARCELINO DOS SANTOS"/>
        <s v="ANTONIO CARLOS CASTRO FILHO"/>
        <s v="FELIPE AUGUSTO DE SOUZA MULLER"/>
        <s v="RONI CORREA"/>
        <s v="Célula Movimentação"/>
        <s v="MARIO TIAGO PRAZERES CARDOSO"/>
        <s v="LEANDRO CUNHA INCHAUSTE"/>
        <s v="LUIZ CARLOS DE AMORIM JUNIOR"/>
        <s v="GILSON BARBOSA DOS SANTOS "/>
        <e v="#N/A"/>
        <m/>
        <n v="155646" u="1"/>
        <n v="163536" u="1"/>
        <n v="155611" u="1"/>
        <n v="160519" u="1"/>
        <n v="154209" u="1"/>
        <n v="154121" u="1"/>
        <n v="153278" u="1"/>
        <n v="161656" u="1"/>
        <n v="155701" u="1"/>
        <n v="156198" u="1"/>
        <n v="154148" u="1"/>
        <n v="161958" u="1"/>
        <n v="157024" u="1"/>
        <n v="153341" u="1"/>
        <n v="155702" u="1"/>
        <n v="163228" u="1"/>
        <n v="154220" u="1"/>
        <n v="154096" u="1"/>
        <n v="156244" u="1"/>
        <n v="155632" u="1"/>
        <n v="152668" u="1"/>
        <n v="160904" u="1"/>
        <n v="155100" u="1"/>
        <n v="159884" u="1"/>
        <n v="163727" u="1"/>
        <n v="152660" u="1"/>
        <n v="154098" u="1"/>
        <n v="152208" u="1"/>
        <n v="154196" u="1"/>
        <n v="159894" u="1"/>
        <n v="154073" u="1"/>
        <n v="154091" u="1"/>
        <n v="154162" u="1"/>
        <n v="154100" u="1"/>
        <n v="156665" u="1"/>
        <n v="159869" u="1"/>
        <n v="154074" u="1"/>
        <n v="321413" u="1"/>
        <n v="153728" u="1"/>
        <n v="154234" u="1"/>
        <n v="154740" u="1"/>
        <n v="154110" u="1"/>
        <n v="162417" u="1"/>
        <n v="156959" u="1"/>
      </sharedItems>
    </cacheField>
    <cacheField name="Coordenador" numFmtId="0">
      <sharedItems containsBlank="1" count="51">
        <s v="MAICON DA ROCHA DE LIMA"/>
        <s v="LUCAS CARDOSO ROCHA"/>
        <s v="MARIO TIAGO PRAZERES CARDOSO"/>
        <s v="ISRAEL BATISTA DO NASCIMENTO"/>
        <s v="SAMUEL MARCELINO DOS SANTOS"/>
        <s v="MARCIO ALESSANDRO PAPKE"/>
        <s v="MARCIO BARCELOS DA SILVA MENIN"/>
        <s v="MARCIO MATSUOKA"/>
        <e v="#N/A"/>
        <m/>
        <s v="GILSON BARBOSA DOS SANTO" u="1"/>
        <s v="JONI CRISTIAN FERREIRA MANCILHA" u="1"/>
        <s v="MARCELO QUINTANA OCHULAKI" u="1"/>
        <s v="MARCOS COSTA DA SILVA" u="1"/>
        <s v="ANTONIO CARLOS CASTRO FILHO" u="1"/>
        <s v="JAQUES MACHADO GONCALVES JUNIOR" u="1"/>
        <s v="PAULO RENATO MACIEL BROCKER" u="1"/>
        <s v="RODRIGO GERGEN" u="1"/>
        <s v="MAXIMILIANO SAN MARTINS RODRIGUES" u="1"/>
        <s v="DOUGLAS PEREIRA" u="1"/>
        <s v="RODRIGO PESENTI" u="1"/>
        <s v="RAFAEL SCHLABITZ BATTISTI" u="1"/>
        <s v="RUDI ANDRIGO PEREIRA BALDISSERA" u="1"/>
        <s v="GILSON DOS SANTOS" u="1"/>
        <s v="DIOGO RODRIGUES FEIJO" u="1"/>
        <s v="SERGIO STANIESKI PINTO" u="1"/>
        <s v="MAURICIO PESKE HARTWIG" u="1"/>
        <s v="FILIPE FELIX RIBEIRO" u="1"/>
        <s v="THIAGO PINHEIRO CALDASSO" u="1"/>
        <s v="LEANDRO CUNHA INCHAUSTE" u="1"/>
        <s v="LUIS GUSTAVO OLIVEIRA DA SILVA" u="1"/>
        <s v="DANILO GASPAR SANTANA" u="1"/>
        <s v="MARCELO ANDERSON SCHUCK" u="1"/>
        <s v="JOSE CARLOS BITENCOURT SILVA" u="1"/>
        <s v="FELIPE AUGUSTO DE SOUZA MULLER" u="1"/>
        <s v="RAFAEL VIEGAS VERISSIMO" u="1"/>
        <s v="RENAN CARRAVETTA SCHROEDER" u="1"/>
        <s v="Célula Movimentação" u="1"/>
        <s v="ALEX SANDER COUTINHO JORDAO" u="1"/>
        <s v="HOME CONECT" u="1"/>
        <s v="FLAVIO REUS FARIAS" u="1"/>
        <s v="RICARDO DE MOURA ROCHA" u="1"/>
        <s v="LUIZ CARLOS DE AMORIM JUNIOR" u="1"/>
        <s v="JOSE CARLOS MARQUES" u="1"/>
        <s v="RONI CORREA" u="1"/>
        <s v="JULIANO RAMOS DE SOUZA" u="1"/>
        <s v="GILSON BARBOSA DOS SANTOS " u="1"/>
        <s v="ROGERIO SOARES OLIVEIRA" u="1"/>
        <s v="LISIANE SILVA MACHADO" u="1"/>
        <s v="ADRIANO RAMOS CORREA" u="1"/>
        <s v="DIORLI VIEIRA DE SIQUEIRA" u="1"/>
      </sharedItems>
    </cacheField>
    <cacheField name="Gerente" numFmtId="0">
      <sharedItems containsBlank="1" count="14">
        <s v="GIOVANI DAL PIZZOL"/>
        <s v="ISRAEL BATISTA DO NASCIMENTO"/>
        <s v="EDSON APARECIDO DE MIRANDA"/>
        <s v="FERNANDO BARBOSA FRANCO OLIVEIRA"/>
        <s v="WAGNER DE BRITO GAIÃO"/>
        <e v="#N/A"/>
        <m/>
        <s v="MARCIO BARCELOS DA SILVA MENIN" u="1"/>
        <s v="MARCIO MATSUOKA" u="1"/>
        <s v="MARCIO ALESSANDRO PAPKE" u="1"/>
        <s v="LUCAS CARDOSO ROCHA" u="1"/>
        <s v="MAICON DA ROCHA DE LIMA" u="1"/>
        <s v="MARIO TIAGO PRAZERES CARDOSO" u="1"/>
        <s v="SAMUEL MARCELINO DOS SANTOS" u="1"/>
      </sharedItems>
    </cacheField>
    <cacheField name="SOMA PT+TT" numFmtId="0">
      <sharedItems containsString="0" containsBlank="1" containsNumber="1" minValue="0" maxValue="180130"/>
    </cacheField>
    <cacheField name="DEM M1+M2" numFmtId="0">
      <sharedItems containsBlank="1" containsMixedTypes="1" containsNumber="1" minValue="1" maxValue="183002"/>
    </cacheField>
    <cacheField name="DIF" numFmtId="0">
      <sharedItems containsBlank="1" containsMixedTypes="1" containsNumber="1" minValue="-138492" maxValue="120556.1"/>
    </cacheField>
    <cacheField name="Estoque em trânsito" numFmtId="0">
      <sharedItems containsString="0" containsBlank="1" containsNumber="1" containsInteger="1" minValue="0" maxValue="0"/>
    </cacheField>
    <cacheField name="Valor em trânsito" numFmtId="0">
      <sharedItems containsString="0" containsBlank="1" containsNumber="1" containsInteger="1" minValue="0" maxValue="0"/>
    </cacheField>
    <cacheField name="Em contr.qualidade" numFmtId="0">
      <sharedItems containsString="0" containsBlank="1" containsNumber="1" containsInteger="1" minValue="0" maxValue="0"/>
    </cacheField>
    <cacheField name="Valor verif.qual." numFmtId="0">
      <sharedItems containsString="0" containsBlank="1" containsNumber="1" containsInteger="1" minValue="0" maxValue="0"/>
    </cacheField>
    <cacheField name="Bloqueado" numFmtId="0">
      <sharedItems containsString="0" containsBlank="1" containsNumber="1" containsInteger="1" minValue="0" maxValue="10"/>
    </cacheField>
    <cacheField name="Val.estoque bloq." numFmtId="0">
      <sharedItems containsString="0" containsBlank="1" containsNumber="1" containsInteger="1" minValue="0" maxValue="5793"/>
    </cacheField>
  </cacheFields>
  <extLst>
    <ext xmlns:x14="http://schemas.microsoft.com/office/spreadsheetml/2009/9/main" uri="{725AE2AE-9491-48be-B2B4-4EB974FC3084}">
      <x14:pivotCacheDefinition pivotCacheId="1690610793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28">
  <r>
    <x v="0"/>
    <x v="0"/>
    <s v="MIRS"/>
    <s v="TT01"/>
    <s v="UND"/>
    <n v="37"/>
    <n v="111.77"/>
    <x v="0"/>
    <x v="0"/>
    <x v="0"/>
    <x v="0"/>
    <x v="0"/>
    <n v="1172.32"/>
    <n v="386"/>
    <n v="-786.31999999999994"/>
    <n v="0"/>
    <n v="0"/>
    <n v="0"/>
    <n v="0"/>
    <n v="0"/>
    <n v="0"/>
  </r>
  <r>
    <x v="0"/>
    <x v="0"/>
    <s v="MIRS"/>
    <s v="TT01"/>
    <s v="UND"/>
    <n v="38"/>
    <n v="114.79"/>
    <x v="1"/>
    <x v="0"/>
    <x v="1"/>
    <x v="0"/>
    <x v="0"/>
    <n v="1172.32"/>
    <n v="386"/>
    <n v="-786.31999999999994"/>
    <n v="0"/>
    <n v="0"/>
    <n v="0"/>
    <n v="0"/>
    <n v="0"/>
    <n v="0"/>
  </r>
  <r>
    <x v="0"/>
    <x v="0"/>
    <s v="MIRS"/>
    <s v="TT01"/>
    <s v="UND"/>
    <n v="0.32"/>
    <n v="0.97"/>
    <x v="2"/>
    <x v="0"/>
    <x v="2"/>
    <x v="0"/>
    <x v="0"/>
    <n v="1172.32"/>
    <n v="386"/>
    <n v="-786.31999999999994"/>
    <n v="0"/>
    <n v="0"/>
    <n v="0"/>
    <n v="0"/>
    <n v="0"/>
    <n v="0"/>
  </r>
  <r>
    <x v="0"/>
    <x v="0"/>
    <s v="MIRS"/>
    <s v="TT01"/>
    <s v="UND"/>
    <n v="80"/>
    <n v="241.67"/>
    <x v="3"/>
    <x v="0"/>
    <x v="0"/>
    <x v="0"/>
    <x v="0"/>
    <n v="1172.32"/>
    <n v="386"/>
    <n v="-786.31999999999994"/>
    <n v="0"/>
    <n v="0"/>
    <n v="0"/>
    <n v="0"/>
    <n v="0"/>
    <n v="0"/>
  </r>
  <r>
    <x v="0"/>
    <x v="0"/>
    <s v="MIRS"/>
    <s v="TT01"/>
    <s v="UND"/>
    <n v="100"/>
    <n v="302.08"/>
    <x v="4"/>
    <x v="0"/>
    <x v="2"/>
    <x v="0"/>
    <x v="0"/>
    <n v="1172.32"/>
    <n v="386"/>
    <n v="-786.31999999999994"/>
    <n v="0"/>
    <n v="0"/>
    <n v="0"/>
    <n v="0"/>
    <n v="0"/>
    <n v="0"/>
  </r>
  <r>
    <x v="0"/>
    <x v="0"/>
    <s v="MIRS"/>
    <s v="TT01"/>
    <s v="UND"/>
    <n v="28"/>
    <n v="84.58"/>
    <x v="5"/>
    <x v="0"/>
    <x v="2"/>
    <x v="0"/>
    <x v="0"/>
    <n v="1172.32"/>
    <n v="386"/>
    <n v="-786.31999999999994"/>
    <n v="0"/>
    <n v="0"/>
    <n v="0"/>
    <n v="0"/>
    <n v="0"/>
    <n v="0"/>
  </r>
  <r>
    <x v="0"/>
    <x v="0"/>
    <s v="MIRS"/>
    <s v="TT01"/>
    <s v="UND"/>
    <n v="7"/>
    <n v="21.15"/>
    <x v="6"/>
    <x v="1"/>
    <x v="3"/>
    <x v="1"/>
    <x v="1"/>
    <n v="1172.32"/>
    <n v="386"/>
    <n v="-786.31999999999994"/>
    <n v="0"/>
    <n v="0"/>
    <n v="0"/>
    <n v="0"/>
    <n v="0"/>
    <n v="0"/>
  </r>
  <r>
    <x v="0"/>
    <x v="0"/>
    <s v="MIRS"/>
    <s v="TT01"/>
    <s v="UND"/>
    <n v="50"/>
    <n v="151.04"/>
    <x v="7"/>
    <x v="0"/>
    <x v="0"/>
    <x v="0"/>
    <x v="0"/>
    <n v="1172.32"/>
    <n v="386"/>
    <n v="-786.31999999999994"/>
    <n v="0"/>
    <n v="0"/>
    <n v="0"/>
    <n v="0"/>
    <n v="0"/>
    <n v="0"/>
  </r>
  <r>
    <x v="0"/>
    <x v="0"/>
    <s v="MIRS"/>
    <s v="TT01"/>
    <s v="UND"/>
    <n v="69"/>
    <n v="208.44"/>
    <x v="8"/>
    <x v="0"/>
    <x v="2"/>
    <x v="0"/>
    <x v="0"/>
    <n v="1172.32"/>
    <n v="386"/>
    <n v="-786.31999999999994"/>
    <n v="0"/>
    <n v="0"/>
    <n v="0"/>
    <n v="0"/>
    <n v="0"/>
    <n v="0"/>
  </r>
  <r>
    <x v="0"/>
    <x v="0"/>
    <s v="MIRS"/>
    <s v="TT01"/>
    <s v="UND"/>
    <n v="62"/>
    <n v="187.29"/>
    <x v="9"/>
    <x v="0"/>
    <x v="1"/>
    <x v="0"/>
    <x v="0"/>
    <n v="1172.32"/>
    <n v="386"/>
    <n v="-786.31999999999994"/>
    <n v="0"/>
    <n v="0"/>
    <n v="0"/>
    <n v="0"/>
    <n v="0"/>
    <n v="0"/>
  </r>
  <r>
    <x v="1"/>
    <x v="1"/>
    <s v="MIRS"/>
    <s v="TT01"/>
    <s v="UND"/>
    <n v="3"/>
    <n v="26.05"/>
    <x v="0"/>
    <x v="0"/>
    <x v="0"/>
    <x v="0"/>
    <x v="0"/>
    <n v="1438"/>
    <n v="2111"/>
    <n v="673"/>
    <n v="0"/>
    <n v="0"/>
    <n v="0"/>
    <n v="0"/>
    <n v="0"/>
    <n v="0"/>
  </r>
  <r>
    <x v="1"/>
    <x v="1"/>
    <s v="MIRS"/>
    <s v="TT01"/>
    <s v="UND"/>
    <n v="7"/>
    <n v="60.78"/>
    <x v="1"/>
    <x v="0"/>
    <x v="1"/>
    <x v="0"/>
    <x v="0"/>
    <n v="1438"/>
    <n v="2111"/>
    <n v="673"/>
    <n v="0"/>
    <n v="0"/>
    <n v="0"/>
    <n v="0"/>
    <n v="0"/>
    <n v="0"/>
  </r>
  <r>
    <x v="1"/>
    <x v="1"/>
    <s v="MIRS"/>
    <s v="TT01"/>
    <s v="UND"/>
    <n v="2"/>
    <n v="17.37"/>
    <x v="2"/>
    <x v="0"/>
    <x v="2"/>
    <x v="0"/>
    <x v="0"/>
    <n v="1438"/>
    <n v="2111"/>
    <n v="673"/>
    <n v="0"/>
    <n v="0"/>
    <n v="0"/>
    <n v="0"/>
    <n v="0"/>
    <n v="0"/>
  </r>
  <r>
    <x v="1"/>
    <x v="1"/>
    <s v="MIRS"/>
    <s v="TT01"/>
    <s v="UND"/>
    <n v="26"/>
    <n v="225.76"/>
    <x v="10"/>
    <x v="0"/>
    <x v="4"/>
    <x v="0"/>
    <x v="0"/>
    <n v="1438"/>
    <n v="2111"/>
    <n v="673"/>
    <n v="0"/>
    <n v="0"/>
    <n v="0"/>
    <n v="0"/>
    <n v="0"/>
    <n v="0"/>
  </r>
  <r>
    <x v="1"/>
    <x v="1"/>
    <s v="MIRS"/>
    <s v="TT01"/>
    <s v="UND"/>
    <n v="107"/>
    <n v="929.09"/>
    <x v="11"/>
    <x v="0"/>
    <x v="5"/>
    <x v="0"/>
    <x v="0"/>
    <n v="1438"/>
    <n v="2111"/>
    <n v="673"/>
    <n v="0"/>
    <n v="0"/>
    <n v="0"/>
    <n v="0"/>
    <n v="0"/>
    <n v="0"/>
  </r>
  <r>
    <x v="1"/>
    <x v="1"/>
    <s v="MIRS"/>
    <s v="TT01"/>
    <s v="UND"/>
    <n v="19"/>
    <n v="164.98"/>
    <x v="12"/>
    <x v="0"/>
    <x v="1"/>
    <x v="0"/>
    <x v="0"/>
    <n v="1438"/>
    <n v="2111"/>
    <n v="673"/>
    <n v="0"/>
    <n v="0"/>
    <n v="0"/>
    <n v="0"/>
    <n v="0"/>
    <n v="0"/>
  </r>
  <r>
    <x v="1"/>
    <x v="1"/>
    <s v="MIRS"/>
    <s v="TT01"/>
    <s v="UND"/>
    <n v="75"/>
    <n v="651.23"/>
    <x v="4"/>
    <x v="0"/>
    <x v="2"/>
    <x v="0"/>
    <x v="0"/>
    <n v="1438"/>
    <n v="2111"/>
    <n v="673"/>
    <n v="0"/>
    <n v="0"/>
    <n v="0"/>
    <n v="0"/>
    <n v="0"/>
    <n v="0"/>
  </r>
  <r>
    <x v="1"/>
    <x v="1"/>
    <s v="MIRS"/>
    <s v="TT01"/>
    <s v="UND"/>
    <n v="174"/>
    <n v="1510.85"/>
    <x v="13"/>
    <x v="0"/>
    <x v="4"/>
    <x v="0"/>
    <x v="0"/>
    <n v="1438"/>
    <n v="2111"/>
    <n v="673"/>
    <n v="0"/>
    <n v="0"/>
    <n v="0"/>
    <n v="0"/>
    <n v="0"/>
    <n v="0"/>
  </r>
  <r>
    <x v="1"/>
    <x v="1"/>
    <s v="MIRS"/>
    <s v="TT01"/>
    <s v="UND"/>
    <n v="32"/>
    <n v="277.86"/>
    <x v="14"/>
    <x v="1"/>
    <x v="6"/>
    <x v="1"/>
    <x v="1"/>
    <n v="1438"/>
    <n v="2111"/>
    <n v="673"/>
    <n v="0"/>
    <n v="0"/>
    <n v="0"/>
    <n v="0"/>
    <n v="0"/>
    <n v="0"/>
  </r>
  <r>
    <x v="1"/>
    <x v="1"/>
    <s v="MIRS"/>
    <s v="TT01"/>
    <s v="UND"/>
    <n v="1"/>
    <n v="8.68"/>
    <x v="15"/>
    <x v="1"/>
    <x v="7"/>
    <x v="2"/>
    <x v="1"/>
    <n v="1438"/>
    <n v="2111"/>
    <n v="673"/>
    <n v="0"/>
    <n v="0"/>
    <n v="0"/>
    <n v="0"/>
    <n v="0"/>
    <n v="0"/>
  </r>
  <r>
    <x v="1"/>
    <x v="1"/>
    <s v="MIRS"/>
    <s v="TT01"/>
    <s v="UND"/>
    <n v="20"/>
    <n v="173.66"/>
    <x v="16"/>
    <x v="0"/>
    <x v="0"/>
    <x v="0"/>
    <x v="0"/>
    <n v="1438"/>
    <n v="2111"/>
    <n v="673"/>
    <n v="0"/>
    <n v="0"/>
    <n v="0"/>
    <n v="0"/>
    <n v="0"/>
    <n v="0"/>
  </r>
  <r>
    <x v="1"/>
    <x v="1"/>
    <s v="MIRS"/>
    <s v="TT01"/>
    <s v="UND"/>
    <n v="28"/>
    <n v="243.13"/>
    <x v="17"/>
    <x v="0"/>
    <x v="8"/>
    <x v="0"/>
    <x v="0"/>
    <n v="1438"/>
    <n v="2111"/>
    <n v="673"/>
    <n v="0"/>
    <n v="0"/>
    <n v="0"/>
    <n v="0"/>
    <n v="0"/>
    <n v="0"/>
  </r>
  <r>
    <x v="1"/>
    <x v="1"/>
    <s v="MIRS"/>
    <s v="TT01"/>
    <s v="UND"/>
    <n v="147"/>
    <n v="1276.4100000000001"/>
    <x v="18"/>
    <x v="0"/>
    <x v="9"/>
    <x v="0"/>
    <x v="0"/>
    <n v="1438"/>
    <n v="2111"/>
    <n v="673"/>
    <n v="0"/>
    <n v="0"/>
    <n v="0"/>
    <n v="0"/>
    <n v="0"/>
    <n v="0"/>
  </r>
  <r>
    <x v="1"/>
    <x v="1"/>
    <s v="MIRS"/>
    <s v="TT01"/>
    <s v="UND"/>
    <n v="107"/>
    <n v="929.09"/>
    <x v="19"/>
    <x v="0"/>
    <x v="4"/>
    <x v="0"/>
    <x v="0"/>
    <n v="1438"/>
    <n v="2111"/>
    <n v="673"/>
    <n v="0"/>
    <n v="0"/>
    <n v="0"/>
    <n v="0"/>
    <n v="0"/>
    <n v="0"/>
  </r>
  <r>
    <x v="1"/>
    <x v="1"/>
    <s v="MIRS"/>
    <s v="TT01"/>
    <s v="UND"/>
    <n v="444"/>
    <n v="3855.28"/>
    <x v="20"/>
    <x v="0"/>
    <x v="5"/>
    <x v="0"/>
    <x v="0"/>
    <n v="1438"/>
    <n v="2111"/>
    <n v="673"/>
    <n v="0"/>
    <n v="0"/>
    <n v="0"/>
    <n v="0"/>
    <n v="0"/>
    <n v="0"/>
  </r>
  <r>
    <x v="1"/>
    <x v="1"/>
    <s v="MIRS"/>
    <s v="TT01"/>
    <s v="UND"/>
    <n v="39"/>
    <n v="338.64"/>
    <x v="21"/>
    <x v="0"/>
    <x v="9"/>
    <x v="0"/>
    <x v="0"/>
    <n v="1438"/>
    <n v="2111"/>
    <n v="673"/>
    <n v="0"/>
    <n v="0"/>
    <n v="0"/>
    <n v="0"/>
    <n v="0"/>
    <n v="0"/>
  </r>
  <r>
    <x v="1"/>
    <x v="1"/>
    <s v="MIRS"/>
    <s v="TT01"/>
    <s v="UND"/>
    <n v="50"/>
    <n v="434.15"/>
    <x v="22"/>
    <x v="0"/>
    <x v="5"/>
    <x v="0"/>
    <x v="0"/>
    <n v="1438"/>
    <n v="2111"/>
    <n v="673"/>
    <n v="0"/>
    <n v="0"/>
    <n v="0"/>
    <n v="0"/>
    <n v="0"/>
    <n v="0"/>
  </r>
  <r>
    <x v="1"/>
    <x v="1"/>
    <s v="MIRS"/>
    <s v="TT01"/>
    <s v="UND"/>
    <n v="114"/>
    <n v="989.87"/>
    <x v="23"/>
    <x v="0"/>
    <x v="8"/>
    <x v="0"/>
    <x v="0"/>
    <n v="1438"/>
    <n v="2111"/>
    <n v="673"/>
    <n v="0"/>
    <n v="0"/>
    <n v="0"/>
    <n v="0"/>
    <n v="0"/>
    <n v="0"/>
  </r>
  <r>
    <x v="1"/>
    <x v="1"/>
    <s v="MIRS"/>
    <s v="TT01"/>
    <s v="UND"/>
    <n v="14"/>
    <n v="121.56"/>
    <x v="9"/>
    <x v="0"/>
    <x v="1"/>
    <x v="0"/>
    <x v="0"/>
    <n v="1438"/>
    <n v="2111"/>
    <n v="673"/>
    <n v="0"/>
    <n v="0"/>
    <n v="0"/>
    <n v="0"/>
    <n v="0"/>
    <n v="0"/>
  </r>
  <r>
    <x v="1"/>
    <x v="1"/>
    <s v="MIRS"/>
    <s v="TT01"/>
    <s v="UND"/>
    <n v="22"/>
    <n v="191.03"/>
    <x v="24"/>
    <x v="0"/>
    <x v="9"/>
    <x v="0"/>
    <x v="0"/>
    <n v="1438"/>
    <n v="2111"/>
    <n v="673"/>
    <n v="0"/>
    <n v="0"/>
    <n v="0"/>
    <n v="0"/>
    <n v="0"/>
    <n v="0"/>
  </r>
  <r>
    <x v="1"/>
    <x v="1"/>
    <s v="MIRS"/>
    <s v="TT01"/>
    <s v="UND"/>
    <n v="7"/>
    <n v="60.78"/>
    <x v="25"/>
    <x v="0"/>
    <x v="2"/>
    <x v="0"/>
    <x v="0"/>
    <n v="1438"/>
    <n v="2111"/>
    <n v="673"/>
    <n v="0"/>
    <n v="0"/>
    <n v="0"/>
    <n v="0"/>
    <n v="0"/>
    <n v="0"/>
  </r>
  <r>
    <x v="2"/>
    <x v="2"/>
    <s v="MIRS"/>
    <s v="TT01"/>
    <s v="M"/>
    <n v="2443"/>
    <n v="8213.31"/>
    <x v="17"/>
    <x v="0"/>
    <x v="8"/>
    <x v="0"/>
    <x v="0"/>
    <n v="7872"/>
    <s v=""/>
    <s v=""/>
    <n v="0"/>
    <n v="0"/>
    <n v="0"/>
    <n v="0"/>
    <n v="0"/>
    <n v="0"/>
  </r>
  <r>
    <x v="3"/>
    <x v="3"/>
    <s v="MIRS"/>
    <s v="TT01"/>
    <s v="M"/>
    <n v="273"/>
    <n v="4445.7700000000004"/>
    <x v="26"/>
    <x v="0"/>
    <x v="10"/>
    <x v="1"/>
    <x v="1"/>
    <n v="3544"/>
    <n v="329"/>
    <n v="-3215"/>
    <n v="0"/>
    <n v="0"/>
    <n v="0"/>
    <n v="0"/>
    <n v="0"/>
    <n v="0"/>
  </r>
  <r>
    <x v="3"/>
    <x v="3"/>
    <s v="MIRS"/>
    <s v="TT01"/>
    <s v="M"/>
    <n v="100"/>
    <n v="1628.49"/>
    <x v="27"/>
    <x v="1"/>
    <x v="11"/>
    <x v="2"/>
    <x v="1"/>
    <n v="3544"/>
    <n v="329"/>
    <n v="-3215"/>
    <n v="0"/>
    <n v="0"/>
    <n v="0"/>
    <n v="0"/>
    <n v="0"/>
    <n v="0"/>
  </r>
  <r>
    <x v="3"/>
    <x v="3"/>
    <s v="MIRS"/>
    <s v="TT01"/>
    <s v="M"/>
    <n v="24"/>
    <n v="390.84"/>
    <x v="28"/>
    <x v="1"/>
    <x v="12"/>
    <x v="2"/>
    <x v="1"/>
    <n v="3544"/>
    <n v="329"/>
    <n v="-3215"/>
    <n v="0"/>
    <n v="0"/>
    <n v="0"/>
    <n v="0"/>
    <n v="0"/>
    <n v="0"/>
  </r>
  <r>
    <x v="3"/>
    <x v="3"/>
    <s v="MIRS"/>
    <s v="TT01"/>
    <s v="M"/>
    <n v="400"/>
    <n v="6513.95"/>
    <x v="29"/>
    <x v="0"/>
    <x v="10"/>
    <x v="1"/>
    <x v="1"/>
    <n v="3544"/>
    <n v="329"/>
    <n v="-3215"/>
    <n v="0"/>
    <n v="0"/>
    <n v="0"/>
    <n v="0"/>
    <n v="0"/>
    <n v="0"/>
  </r>
  <r>
    <x v="3"/>
    <x v="3"/>
    <s v="MIRS"/>
    <s v="TT01"/>
    <s v="M"/>
    <n v="57"/>
    <n v="928.24"/>
    <x v="20"/>
    <x v="0"/>
    <x v="5"/>
    <x v="0"/>
    <x v="0"/>
    <n v="3544"/>
    <n v="329"/>
    <n v="-3215"/>
    <n v="0"/>
    <n v="0"/>
    <n v="0"/>
    <n v="0"/>
    <n v="0"/>
    <n v="0"/>
  </r>
  <r>
    <x v="3"/>
    <x v="3"/>
    <s v="MIRS"/>
    <s v="TT01"/>
    <s v="M"/>
    <n v="88"/>
    <n v="1433.07"/>
    <x v="22"/>
    <x v="0"/>
    <x v="5"/>
    <x v="0"/>
    <x v="0"/>
    <n v="3544"/>
    <n v="329"/>
    <n v="-3215"/>
    <n v="0"/>
    <n v="0"/>
    <n v="0"/>
    <n v="0"/>
    <n v="0"/>
    <n v="0"/>
  </r>
  <r>
    <x v="3"/>
    <x v="3"/>
    <s v="MIRS"/>
    <s v="TT01"/>
    <s v="M"/>
    <n v="30"/>
    <n v="488.55"/>
    <x v="9"/>
    <x v="0"/>
    <x v="1"/>
    <x v="0"/>
    <x v="0"/>
    <n v="3544"/>
    <n v="329"/>
    <n v="-3215"/>
    <n v="0"/>
    <n v="0"/>
    <n v="0"/>
    <n v="0"/>
    <n v="0"/>
    <n v="0"/>
  </r>
  <r>
    <x v="3"/>
    <x v="3"/>
    <s v="MIRS"/>
    <s v="TT01"/>
    <s v="M"/>
    <n v="72"/>
    <n v="1172.51"/>
    <x v="24"/>
    <x v="0"/>
    <x v="9"/>
    <x v="0"/>
    <x v="0"/>
    <n v="3544"/>
    <n v="329"/>
    <n v="-3215"/>
    <n v="0"/>
    <n v="0"/>
    <n v="0"/>
    <n v="0"/>
    <n v="0"/>
    <n v="0"/>
  </r>
  <r>
    <x v="4"/>
    <x v="4"/>
    <s v="MIRS"/>
    <s v="TT01"/>
    <s v="UND"/>
    <n v="26"/>
    <n v="13115.84"/>
    <x v="30"/>
    <x v="0"/>
    <x v="13"/>
    <x v="0"/>
    <x v="0"/>
    <n v="150"/>
    <s v=""/>
    <s v=""/>
    <n v="0"/>
    <n v="0"/>
    <n v="0"/>
    <n v="0"/>
    <n v="0"/>
    <n v="0"/>
  </r>
  <r>
    <x v="4"/>
    <x v="4"/>
    <s v="MIRS"/>
    <s v="TT01"/>
    <s v="UND"/>
    <n v="1"/>
    <n v="504.46"/>
    <x v="28"/>
    <x v="1"/>
    <x v="12"/>
    <x v="2"/>
    <x v="1"/>
    <n v="150"/>
    <s v=""/>
    <s v=""/>
    <n v="0"/>
    <n v="0"/>
    <n v="0"/>
    <n v="0"/>
    <n v="0"/>
    <n v="0"/>
  </r>
  <r>
    <x v="4"/>
    <x v="4"/>
    <s v="MIRS"/>
    <s v="TT01"/>
    <s v="UND"/>
    <n v="123"/>
    <n v="62048.02"/>
    <x v="31"/>
    <x v="0"/>
    <x v="13"/>
    <x v="0"/>
    <x v="0"/>
    <n v="150"/>
    <s v=""/>
    <s v=""/>
    <n v="0"/>
    <n v="0"/>
    <n v="0"/>
    <n v="0"/>
    <n v="0"/>
    <n v="0"/>
  </r>
  <r>
    <x v="5"/>
    <x v="5"/>
    <s v="MIRS"/>
    <s v="TT01"/>
    <s v="UND"/>
    <n v="4"/>
    <n v="3690.81"/>
    <x v="30"/>
    <x v="0"/>
    <x v="13"/>
    <x v="0"/>
    <x v="0"/>
    <n v="5"/>
    <n v="2"/>
    <n v="-3"/>
    <n v="0"/>
    <n v="0"/>
    <n v="0"/>
    <n v="0"/>
    <n v="0"/>
    <n v="0"/>
  </r>
  <r>
    <x v="5"/>
    <x v="5"/>
    <s v="MIRS"/>
    <s v="TT01"/>
    <s v="UND"/>
    <n v="1"/>
    <n v="922.7"/>
    <x v="31"/>
    <x v="0"/>
    <x v="13"/>
    <x v="0"/>
    <x v="0"/>
    <n v="5"/>
    <n v="2"/>
    <n v="-3"/>
    <n v="0"/>
    <n v="0"/>
    <n v="0"/>
    <n v="0"/>
    <n v="0"/>
    <n v="0"/>
  </r>
  <r>
    <x v="6"/>
    <x v="6"/>
    <s v="MIRS"/>
    <s v="TT01"/>
    <s v="UN"/>
    <n v="155"/>
    <n v="158.79"/>
    <x v="32"/>
    <x v="2"/>
    <x v="14"/>
    <x v="3"/>
    <x v="1"/>
    <n v="1100"/>
    <s v=""/>
    <s v=""/>
    <n v="0"/>
    <n v="0"/>
    <n v="0"/>
    <n v="0"/>
    <n v="0"/>
    <n v="0"/>
  </r>
  <r>
    <x v="7"/>
    <x v="7"/>
    <s v="MIRS"/>
    <s v="TT01"/>
    <s v="UND"/>
    <n v="60"/>
    <n v="70.959999999999994"/>
    <x v="1"/>
    <x v="0"/>
    <x v="1"/>
    <x v="0"/>
    <x v="0"/>
    <n v="7720"/>
    <n v="8995.3154545454563"/>
    <n v="1275.3154545454563"/>
    <n v="0"/>
    <n v="0"/>
    <n v="0"/>
    <n v="0"/>
    <n v="0"/>
    <n v="0"/>
  </r>
  <r>
    <x v="7"/>
    <x v="7"/>
    <s v="MIRS"/>
    <s v="TT01"/>
    <s v="UND"/>
    <n v="300"/>
    <n v="354.82"/>
    <x v="33"/>
    <x v="0"/>
    <x v="4"/>
    <x v="0"/>
    <x v="0"/>
    <n v="7720"/>
    <n v="8995.3154545454563"/>
    <n v="1275.3154545454563"/>
    <n v="0"/>
    <n v="0"/>
    <n v="0"/>
    <n v="0"/>
    <n v="0"/>
    <n v="0"/>
  </r>
  <r>
    <x v="7"/>
    <x v="7"/>
    <s v="MIRS"/>
    <s v="TT01"/>
    <s v="UND"/>
    <n v="200"/>
    <n v="236.55"/>
    <x v="13"/>
    <x v="0"/>
    <x v="4"/>
    <x v="0"/>
    <x v="0"/>
    <n v="7720"/>
    <n v="8995.3154545454563"/>
    <n v="1275.3154545454563"/>
    <n v="0"/>
    <n v="0"/>
    <n v="0"/>
    <n v="0"/>
    <n v="0"/>
    <n v="0"/>
  </r>
  <r>
    <x v="7"/>
    <x v="7"/>
    <s v="MIRS"/>
    <s v="TT01"/>
    <s v="UND"/>
    <n v="300"/>
    <n v="354.82"/>
    <x v="34"/>
    <x v="0"/>
    <x v="5"/>
    <x v="0"/>
    <x v="0"/>
    <n v="7720"/>
    <n v="8995.3154545454563"/>
    <n v="1275.3154545454563"/>
    <n v="0"/>
    <n v="0"/>
    <n v="0"/>
    <n v="0"/>
    <n v="0"/>
    <n v="0"/>
  </r>
  <r>
    <x v="7"/>
    <x v="7"/>
    <s v="MIRS"/>
    <s v="TT01"/>
    <s v="UND"/>
    <n v="200"/>
    <n v="236.55"/>
    <x v="35"/>
    <x v="0"/>
    <x v="8"/>
    <x v="0"/>
    <x v="0"/>
    <n v="7720"/>
    <n v="8995.3154545454563"/>
    <n v="1275.3154545454563"/>
    <n v="0"/>
    <n v="0"/>
    <n v="0"/>
    <n v="0"/>
    <n v="0"/>
    <n v="0"/>
  </r>
  <r>
    <x v="7"/>
    <x v="7"/>
    <s v="MIRS"/>
    <s v="TT01"/>
    <s v="UND"/>
    <n v="30"/>
    <n v="35.479999999999997"/>
    <x v="36"/>
    <x v="0"/>
    <x v="1"/>
    <x v="0"/>
    <x v="0"/>
    <n v="7720"/>
    <n v="8995.3154545454563"/>
    <n v="1275.3154545454563"/>
    <n v="0"/>
    <n v="0"/>
    <n v="0"/>
    <n v="0"/>
    <n v="0"/>
    <n v="0"/>
  </r>
  <r>
    <x v="7"/>
    <x v="7"/>
    <s v="MIRS"/>
    <s v="TT01"/>
    <s v="UND"/>
    <n v="1329"/>
    <n v="1571.86"/>
    <x v="32"/>
    <x v="2"/>
    <x v="14"/>
    <x v="3"/>
    <x v="1"/>
    <n v="7720"/>
    <n v="8995.3154545454563"/>
    <n v="1275.3154545454563"/>
    <n v="0"/>
    <n v="0"/>
    <n v="0"/>
    <n v="0"/>
    <n v="0"/>
    <n v="0"/>
  </r>
  <r>
    <x v="7"/>
    <x v="7"/>
    <s v="MIRS"/>
    <s v="TT01"/>
    <s v="UND"/>
    <n v="1000"/>
    <n v="1182.74"/>
    <x v="37"/>
    <x v="0"/>
    <x v="15"/>
    <x v="2"/>
    <x v="1"/>
    <n v="7720"/>
    <n v="8995.3154545454563"/>
    <n v="1275.3154545454563"/>
    <n v="0"/>
    <n v="0"/>
    <n v="0"/>
    <n v="0"/>
    <n v="0"/>
    <n v="0"/>
  </r>
  <r>
    <x v="7"/>
    <x v="7"/>
    <s v="MIRS"/>
    <s v="TT01"/>
    <s v="UND"/>
    <n v="1000"/>
    <n v="1182.74"/>
    <x v="38"/>
    <x v="0"/>
    <x v="16"/>
    <x v="4"/>
    <x v="2"/>
    <n v="7720"/>
    <n v="8995.3154545454563"/>
    <n v="1275.3154545454563"/>
    <n v="0"/>
    <n v="0"/>
    <n v="0"/>
    <n v="0"/>
    <n v="0"/>
    <n v="0"/>
  </r>
  <r>
    <x v="7"/>
    <x v="7"/>
    <s v="MIRS"/>
    <s v="TT01"/>
    <s v="UND"/>
    <n v="150"/>
    <n v="177.41"/>
    <x v="39"/>
    <x v="0"/>
    <x v="5"/>
    <x v="0"/>
    <x v="0"/>
    <n v="7720"/>
    <n v="8995.3154545454563"/>
    <n v="1275.3154545454563"/>
    <n v="0"/>
    <n v="0"/>
    <n v="0"/>
    <n v="0"/>
    <n v="0"/>
    <n v="0"/>
  </r>
  <r>
    <x v="7"/>
    <x v="7"/>
    <s v="MIRS"/>
    <s v="TT01"/>
    <s v="UND"/>
    <n v="200"/>
    <n v="236.55"/>
    <x v="17"/>
    <x v="0"/>
    <x v="8"/>
    <x v="0"/>
    <x v="0"/>
    <n v="7720"/>
    <n v="8995.3154545454563"/>
    <n v="1275.3154545454563"/>
    <n v="0"/>
    <n v="0"/>
    <n v="0"/>
    <n v="0"/>
    <n v="0"/>
    <n v="0"/>
  </r>
  <r>
    <x v="7"/>
    <x v="7"/>
    <s v="MIRS"/>
    <s v="TT01"/>
    <s v="UND"/>
    <n v="100"/>
    <n v="118.27"/>
    <x v="29"/>
    <x v="0"/>
    <x v="10"/>
    <x v="1"/>
    <x v="1"/>
    <n v="7720"/>
    <n v="8995.3154545454563"/>
    <n v="1275.3154545454563"/>
    <n v="0"/>
    <n v="0"/>
    <n v="0"/>
    <n v="0"/>
    <n v="0"/>
    <n v="0"/>
  </r>
  <r>
    <x v="7"/>
    <x v="7"/>
    <s v="MIRS"/>
    <s v="TT01"/>
    <s v="UND"/>
    <n v="120"/>
    <n v="141.93"/>
    <x v="19"/>
    <x v="0"/>
    <x v="4"/>
    <x v="0"/>
    <x v="0"/>
    <n v="7720"/>
    <n v="8995.3154545454563"/>
    <n v="1275.3154545454563"/>
    <n v="0"/>
    <n v="0"/>
    <n v="0"/>
    <n v="0"/>
    <n v="0"/>
    <n v="0"/>
  </r>
  <r>
    <x v="8"/>
    <x v="8"/>
    <s v="MIRS"/>
    <s v="TT01"/>
    <s v="UND"/>
    <n v="166"/>
    <n v="3404.03"/>
    <x v="32"/>
    <x v="2"/>
    <x v="14"/>
    <x v="3"/>
    <x v="1"/>
    <n v="734"/>
    <s v=""/>
    <s v=""/>
    <n v="0"/>
    <n v="0"/>
    <n v="0"/>
    <n v="0"/>
    <n v="0"/>
    <n v="0"/>
  </r>
  <r>
    <x v="9"/>
    <x v="9"/>
    <s v="MIRS"/>
    <s v="TT01"/>
    <s v="UND"/>
    <n v="4"/>
    <n v="1030.1199999999999"/>
    <x v="26"/>
    <x v="0"/>
    <x v="10"/>
    <x v="1"/>
    <x v="1"/>
    <n v="133"/>
    <s v=""/>
    <s v=""/>
    <n v="0"/>
    <n v="0"/>
    <n v="0"/>
    <n v="0"/>
    <n v="0"/>
    <n v="0"/>
  </r>
  <r>
    <x v="9"/>
    <x v="9"/>
    <s v="MIRS"/>
    <s v="TT01"/>
    <s v="UND"/>
    <n v="20"/>
    <n v="5150.62"/>
    <x v="40"/>
    <x v="0"/>
    <x v="17"/>
    <x v="1"/>
    <x v="1"/>
    <n v="133"/>
    <s v=""/>
    <s v=""/>
    <n v="0"/>
    <n v="0"/>
    <n v="0"/>
    <n v="0"/>
    <n v="0"/>
    <n v="0"/>
  </r>
  <r>
    <x v="9"/>
    <x v="9"/>
    <s v="MIRS"/>
    <s v="TT01"/>
    <s v="UND"/>
    <n v="11"/>
    <n v="2832.84"/>
    <x v="41"/>
    <x v="1"/>
    <x v="18"/>
    <x v="2"/>
    <x v="1"/>
    <n v="133"/>
    <s v=""/>
    <s v=""/>
    <n v="0"/>
    <n v="0"/>
    <n v="0"/>
    <n v="0"/>
    <n v="0"/>
    <n v="0"/>
  </r>
  <r>
    <x v="9"/>
    <x v="9"/>
    <s v="MIRS"/>
    <s v="TT01"/>
    <s v="UND"/>
    <n v="25"/>
    <n v="6438.27"/>
    <x v="42"/>
    <x v="1"/>
    <x v="19"/>
    <x v="2"/>
    <x v="1"/>
    <n v="133"/>
    <s v=""/>
    <s v=""/>
    <n v="0"/>
    <n v="0"/>
    <n v="0"/>
    <n v="0"/>
    <n v="0"/>
    <n v="0"/>
  </r>
  <r>
    <x v="9"/>
    <x v="9"/>
    <s v="MIRS"/>
    <s v="TT01"/>
    <s v="UND"/>
    <n v="29"/>
    <n v="7468.4"/>
    <x v="28"/>
    <x v="1"/>
    <x v="12"/>
    <x v="2"/>
    <x v="1"/>
    <n v="133"/>
    <s v=""/>
    <s v=""/>
    <n v="0"/>
    <n v="0"/>
    <n v="0"/>
    <n v="0"/>
    <n v="0"/>
    <n v="0"/>
  </r>
  <r>
    <x v="9"/>
    <x v="9"/>
    <s v="MIRS"/>
    <s v="TT01"/>
    <s v="UND"/>
    <n v="40"/>
    <n v="10301.24"/>
    <x v="43"/>
    <x v="0"/>
    <x v="20"/>
    <x v="2"/>
    <x v="1"/>
    <n v="133"/>
    <s v=""/>
    <s v=""/>
    <n v="0"/>
    <n v="0"/>
    <n v="0"/>
    <n v="0"/>
    <n v="0"/>
    <n v="0"/>
  </r>
  <r>
    <x v="10"/>
    <x v="10"/>
    <s v="MIRS"/>
    <s v="TT01"/>
    <s v="UND"/>
    <n v="13"/>
    <n v="989.33"/>
    <x v="32"/>
    <x v="2"/>
    <x v="14"/>
    <x v="3"/>
    <x v="1"/>
    <n v="13"/>
    <s v=""/>
    <s v=""/>
    <n v="0"/>
    <n v="0"/>
    <n v="0"/>
    <n v="0"/>
    <n v="0"/>
    <n v="0"/>
  </r>
  <r>
    <x v="11"/>
    <x v="11"/>
    <s v="MIRS"/>
    <s v="TT01"/>
    <s v="UND"/>
    <n v="1"/>
    <n v="321.74"/>
    <x v="26"/>
    <x v="0"/>
    <x v="10"/>
    <x v="1"/>
    <x v="1"/>
    <n v="119"/>
    <s v=""/>
    <s v=""/>
    <n v="0"/>
    <n v="0"/>
    <n v="0"/>
    <n v="0"/>
    <n v="0"/>
    <n v="0"/>
  </r>
  <r>
    <x v="11"/>
    <x v="11"/>
    <s v="MIRS"/>
    <s v="TT01"/>
    <s v="UND"/>
    <n v="19"/>
    <n v="6113.01"/>
    <x v="43"/>
    <x v="0"/>
    <x v="20"/>
    <x v="2"/>
    <x v="1"/>
    <n v="119"/>
    <s v=""/>
    <s v=""/>
    <n v="0"/>
    <n v="0"/>
    <n v="0"/>
    <n v="0"/>
    <n v="0"/>
    <n v="0"/>
  </r>
  <r>
    <x v="12"/>
    <x v="12"/>
    <s v="MIRS"/>
    <s v="TT01"/>
    <s v="UND"/>
    <n v="8"/>
    <n v="1562.22"/>
    <x v="42"/>
    <x v="1"/>
    <x v="19"/>
    <x v="2"/>
    <x v="1"/>
    <n v="37"/>
    <s v=""/>
    <s v=""/>
    <n v="0"/>
    <n v="0"/>
    <n v="0"/>
    <n v="0"/>
    <n v="0"/>
    <n v="0"/>
  </r>
  <r>
    <x v="12"/>
    <x v="12"/>
    <s v="MIRS"/>
    <s v="TT01"/>
    <s v="UND"/>
    <n v="29"/>
    <n v="5663.05"/>
    <x v="43"/>
    <x v="0"/>
    <x v="20"/>
    <x v="2"/>
    <x v="1"/>
    <n v="37"/>
    <s v=""/>
    <s v=""/>
    <n v="0"/>
    <n v="0"/>
    <n v="0"/>
    <n v="0"/>
    <n v="0"/>
    <n v="0"/>
  </r>
  <r>
    <x v="13"/>
    <x v="13"/>
    <s v="MIRS"/>
    <s v="TT01"/>
    <s v="UND"/>
    <n v="8"/>
    <n v="773.53"/>
    <x v="32"/>
    <x v="2"/>
    <x v="14"/>
    <x v="3"/>
    <x v="1"/>
    <n v="8"/>
    <s v=""/>
    <s v=""/>
    <n v="0"/>
    <n v="0"/>
    <n v="0"/>
    <n v="0"/>
    <n v="0"/>
    <n v="0"/>
  </r>
  <r>
    <x v="14"/>
    <x v="14"/>
    <s v="MIRS"/>
    <s v="TT01"/>
    <s v="UND"/>
    <n v="1"/>
    <n v="407.06"/>
    <x v="26"/>
    <x v="0"/>
    <x v="10"/>
    <x v="1"/>
    <x v="1"/>
    <n v="52"/>
    <s v=""/>
    <s v=""/>
    <n v="0"/>
    <n v="0"/>
    <n v="0"/>
    <n v="0"/>
    <n v="0"/>
    <n v="0"/>
  </r>
  <r>
    <x v="14"/>
    <x v="14"/>
    <s v="MIRS"/>
    <s v="TT01"/>
    <s v="UND"/>
    <n v="1"/>
    <n v="407.06"/>
    <x v="14"/>
    <x v="1"/>
    <x v="6"/>
    <x v="1"/>
    <x v="1"/>
    <n v="52"/>
    <s v=""/>
    <s v=""/>
    <n v="0"/>
    <n v="0"/>
    <n v="0"/>
    <n v="0"/>
    <n v="0"/>
    <n v="0"/>
  </r>
  <r>
    <x v="15"/>
    <x v="15"/>
    <s v="MIRS"/>
    <s v="TT01"/>
    <s v="UND"/>
    <n v="1"/>
    <n v="450.75"/>
    <x v="26"/>
    <x v="0"/>
    <x v="10"/>
    <x v="1"/>
    <x v="1"/>
    <n v="57"/>
    <s v=""/>
    <s v=""/>
    <n v="0"/>
    <n v="0"/>
    <n v="0"/>
    <n v="0"/>
    <n v="0"/>
    <n v="0"/>
  </r>
  <r>
    <x v="16"/>
    <x v="16"/>
    <s v="MIRS"/>
    <s v="TT01"/>
    <s v="UND"/>
    <n v="130"/>
    <n v="6358.19"/>
    <x v="32"/>
    <x v="2"/>
    <x v="14"/>
    <x v="3"/>
    <x v="1"/>
    <n v="130"/>
    <s v=""/>
    <s v=""/>
    <n v="0"/>
    <n v="0"/>
    <n v="0"/>
    <n v="0"/>
    <n v="0"/>
    <n v="0"/>
  </r>
  <r>
    <x v="17"/>
    <x v="17"/>
    <s v="MIRS"/>
    <s v="TT01"/>
    <s v="UND"/>
    <n v="2"/>
    <n v="31.26"/>
    <x v="2"/>
    <x v="0"/>
    <x v="2"/>
    <x v="0"/>
    <x v="0"/>
    <n v="303"/>
    <n v="367.29999999999995"/>
    <n v="64.299999999999955"/>
    <n v="0"/>
    <n v="0"/>
    <n v="0"/>
    <n v="0"/>
    <n v="0"/>
    <n v="0"/>
  </r>
  <r>
    <x v="17"/>
    <x v="17"/>
    <s v="MIRS"/>
    <s v="TT01"/>
    <s v="UND"/>
    <n v="2"/>
    <n v="31.26"/>
    <x v="3"/>
    <x v="0"/>
    <x v="0"/>
    <x v="0"/>
    <x v="0"/>
    <n v="303"/>
    <n v="367.29999999999995"/>
    <n v="64.299999999999955"/>
    <n v="0"/>
    <n v="0"/>
    <n v="0"/>
    <n v="0"/>
    <n v="0"/>
    <n v="0"/>
  </r>
  <r>
    <x v="17"/>
    <x v="17"/>
    <s v="MIRS"/>
    <s v="TT01"/>
    <s v="UND"/>
    <n v="3"/>
    <n v="46.89"/>
    <x v="4"/>
    <x v="0"/>
    <x v="2"/>
    <x v="0"/>
    <x v="0"/>
    <n v="303"/>
    <n v="367.29999999999995"/>
    <n v="64.299999999999955"/>
    <n v="0"/>
    <n v="0"/>
    <n v="0"/>
    <n v="0"/>
    <n v="0"/>
    <n v="0"/>
  </r>
  <r>
    <x v="17"/>
    <x v="17"/>
    <s v="MIRS"/>
    <s v="TT01"/>
    <s v="UND"/>
    <n v="2"/>
    <n v="31.26"/>
    <x v="44"/>
    <x v="0"/>
    <x v="4"/>
    <x v="0"/>
    <x v="0"/>
    <n v="303"/>
    <n v="367.29999999999995"/>
    <n v="64.299999999999955"/>
    <n v="0"/>
    <n v="0"/>
    <n v="0"/>
    <n v="0"/>
    <n v="0"/>
    <n v="0"/>
  </r>
  <r>
    <x v="17"/>
    <x v="17"/>
    <s v="MIRS"/>
    <s v="TT01"/>
    <s v="UND"/>
    <n v="6"/>
    <n v="93.78"/>
    <x v="7"/>
    <x v="0"/>
    <x v="0"/>
    <x v="0"/>
    <x v="0"/>
    <n v="303"/>
    <n v="367.29999999999995"/>
    <n v="64.299999999999955"/>
    <n v="0"/>
    <n v="0"/>
    <n v="0"/>
    <n v="0"/>
    <n v="0"/>
    <n v="0"/>
  </r>
  <r>
    <x v="17"/>
    <x v="17"/>
    <s v="MIRS"/>
    <s v="TT01"/>
    <s v="UND"/>
    <n v="10"/>
    <n v="156.30000000000001"/>
    <x v="8"/>
    <x v="0"/>
    <x v="2"/>
    <x v="0"/>
    <x v="0"/>
    <n v="303"/>
    <n v="367.29999999999995"/>
    <n v="64.299999999999955"/>
    <n v="0"/>
    <n v="0"/>
    <n v="0"/>
    <n v="0"/>
    <n v="0"/>
    <n v="0"/>
  </r>
  <r>
    <x v="17"/>
    <x v="17"/>
    <s v="MIRS"/>
    <s v="TT01"/>
    <s v="UND"/>
    <n v="1"/>
    <n v="15.63"/>
    <x v="18"/>
    <x v="0"/>
    <x v="9"/>
    <x v="0"/>
    <x v="0"/>
    <n v="303"/>
    <n v="367.29999999999995"/>
    <n v="64.299999999999955"/>
    <n v="0"/>
    <n v="0"/>
    <n v="0"/>
    <n v="0"/>
    <n v="0"/>
    <n v="0"/>
  </r>
  <r>
    <x v="18"/>
    <x v="18"/>
    <s v="MIRS"/>
    <s v="TT01"/>
    <s v="UND"/>
    <n v="27"/>
    <n v="2054.5500000000002"/>
    <x v="32"/>
    <x v="2"/>
    <x v="14"/>
    <x v="3"/>
    <x v="1"/>
    <n v="27"/>
    <s v=""/>
    <s v=""/>
    <n v="0"/>
    <n v="0"/>
    <n v="0"/>
    <n v="0"/>
    <n v="0"/>
    <n v="0"/>
  </r>
  <r>
    <x v="19"/>
    <x v="19"/>
    <s v="MIRS"/>
    <s v="TT01"/>
    <s v="UND"/>
    <n v="23"/>
    <n v="3807.76"/>
    <x v="32"/>
    <x v="2"/>
    <x v="14"/>
    <x v="3"/>
    <x v="1"/>
    <n v="23"/>
    <s v=""/>
    <s v=""/>
    <n v="0"/>
    <n v="0"/>
    <n v="0"/>
    <n v="0"/>
    <n v="0"/>
    <n v="0"/>
  </r>
  <r>
    <x v="20"/>
    <x v="20"/>
    <s v="MIRS"/>
    <s v="TT01"/>
    <s v="UND"/>
    <n v="9"/>
    <n v="871.76"/>
    <x v="32"/>
    <x v="2"/>
    <x v="14"/>
    <x v="3"/>
    <x v="1"/>
    <n v="9"/>
    <s v=""/>
    <s v=""/>
    <n v="0"/>
    <n v="0"/>
    <n v="0"/>
    <n v="0"/>
    <n v="0"/>
    <n v="0"/>
  </r>
  <r>
    <x v="21"/>
    <x v="21"/>
    <s v="MIRS"/>
    <s v="TT01"/>
    <s v="UND"/>
    <n v="51"/>
    <n v="6319.67"/>
    <x v="32"/>
    <x v="2"/>
    <x v="14"/>
    <x v="3"/>
    <x v="1"/>
    <n v="51"/>
    <s v=""/>
    <s v=""/>
    <n v="0"/>
    <n v="0"/>
    <n v="0"/>
    <n v="0"/>
    <n v="0"/>
    <n v="0"/>
  </r>
  <r>
    <x v="22"/>
    <x v="22"/>
    <s v="MIRS"/>
    <s v="TT01"/>
    <s v="UND"/>
    <n v="15"/>
    <n v="2572.16"/>
    <x v="40"/>
    <x v="0"/>
    <x v="17"/>
    <x v="1"/>
    <x v="1"/>
    <n v="37"/>
    <s v=""/>
    <s v=""/>
    <n v="0"/>
    <n v="0"/>
    <n v="0"/>
    <n v="0"/>
    <n v="0"/>
    <n v="0"/>
  </r>
  <r>
    <x v="22"/>
    <x v="22"/>
    <s v="MIRS"/>
    <s v="TT01"/>
    <s v="UND"/>
    <n v="22"/>
    <n v="3772.5"/>
    <x v="28"/>
    <x v="1"/>
    <x v="12"/>
    <x v="2"/>
    <x v="1"/>
    <n v="37"/>
    <s v=""/>
    <s v=""/>
    <n v="0"/>
    <n v="0"/>
    <n v="0"/>
    <n v="0"/>
    <n v="0"/>
    <n v="0"/>
  </r>
  <r>
    <x v="23"/>
    <x v="23"/>
    <s v="MIRS"/>
    <s v="TT01"/>
    <s v="UND"/>
    <n v="5"/>
    <n v="1166.77"/>
    <x v="45"/>
    <x v="0"/>
    <x v="21"/>
    <x v="0"/>
    <x v="0"/>
    <n v="6"/>
    <s v=""/>
    <s v=""/>
    <n v="0"/>
    <n v="0"/>
    <n v="0"/>
    <n v="0"/>
    <n v="0"/>
    <n v="0"/>
  </r>
  <r>
    <x v="23"/>
    <x v="23"/>
    <s v="MIRS"/>
    <s v="TT01"/>
    <s v="UND"/>
    <n v="1"/>
    <n v="233.35"/>
    <x v="46"/>
    <x v="0"/>
    <x v="21"/>
    <x v="0"/>
    <x v="0"/>
    <n v="6"/>
    <s v=""/>
    <s v=""/>
    <n v="0"/>
    <n v="0"/>
    <n v="0"/>
    <n v="0"/>
    <n v="0"/>
    <n v="0"/>
  </r>
  <r>
    <x v="24"/>
    <x v="24"/>
    <s v="MIRS"/>
    <s v="TT01"/>
    <s v="UND"/>
    <n v="10"/>
    <n v="4275.83"/>
    <x v="40"/>
    <x v="0"/>
    <x v="17"/>
    <x v="1"/>
    <x v="1"/>
    <n v="26"/>
    <s v=""/>
    <s v=""/>
    <n v="0"/>
    <n v="0"/>
    <n v="0"/>
    <n v="0"/>
    <n v="0"/>
    <n v="0"/>
  </r>
  <r>
    <x v="24"/>
    <x v="24"/>
    <s v="MIRS"/>
    <s v="TT01"/>
    <s v="UND"/>
    <n v="7"/>
    <n v="2993.08"/>
    <x v="46"/>
    <x v="0"/>
    <x v="21"/>
    <x v="0"/>
    <x v="0"/>
    <n v="26"/>
    <s v=""/>
    <s v=""/>
    <n v="0"/>
    <n v="0"/>
    <n v="0"/>
    <n v="0"/>
    <n v="0"/>
    <n v="0"/>
  </r>
  <r>
    <x v="25"/>
    <x v="25"/>
    <s v="MIRS"/>
    <s v="TT01"/>
    <s v="UND"/>
    <n v="5"/>
    <n v="5.86"/>
    <x v="47"/>
    <x v="0"/>
    <x v="1"/>
    <x v="0"/>
    <x v="0"/>
    <n v="11579"/>
    <n v="24340"/>
    <n v="12761"/>
    <n v="0"/>
    <n v="0"/>
    <n v="0"/>
    <n v="0"/>
    <n v="0"/>
    <n v="0"/>
  </r>
  <r>
    <x v="25"/>
    <x v="25"/>
    <s v="MIRS"/>
    <s v="TT01"/>
    <s v="UND"/>
    <n v="54"/>
    <n v="63.34"/>
    <x v="48"/>
    <x v="0"/>
    <x v="9"/>
    <x v="0"/>
    <x v="0"/>
    <n v="11579"/>
    <n v="24340"/>
    <n v="12761"/>
    <n v="0"/>
    <n v="0"/>
    <n v="0"/>
    <n v="0"/>
    <n v="0"/>
    <n v="0"/>
  </r>
  <r>
    <x v="25"/>
    <x v="25"/>
    <s v="MIRS"/>
    <s v="TT01"/>
    <s v="UND"/>
    <n v="67"/>
    <n v="78.59"/>
    <x v="11"/>
    <x v="0"/>
    <x v="5"/>
    <x v="0"/>
    <x v="0"/>
    <n v="11579"/>
    <n v="24340"/>
    <n v="12761"/>
    <n v="0"/>
    <n v="0"/>
    <n v="0"/>
    <n v="0"/>
    <n v="0"/>
    <n v="0"/>
  </r>
  <r>
    <x v="25"/>
    <x v="25"/>
    <s v="MIRS"/>
    <s v="TT01"/>
    <s v="UND"/>
    <n v="3"/>
    <n v="3.52"/>
    <x v="12"/>
    <x v="0"/>
    <x v="1"/>
    <x v="0"/>
    <x v="0"/>
    <n v="11579"/>
    <n v="24340"/>
    <n v="12761"/>
    <n v="0"/>
    <n v="0"/>
    <n v="0"/>
    <n v="0"/>
    <n v="0"/>
    <n v="0"/>
  </r>
  <r>
    <x v="25"/>
    <x v="25"/>
    <s v="MIRS"/>
    <s v="TT01"/>
    <s v="UND"/>
    <n v="54"/>
    <n v="63.34"/>
    <x v="49"/>
    <x v="0"/>
    <x v="9"/>
    <x v="0"/>
    <x v="0"/>
    <n v="11579"/>
    <n v="24340"/>
    <n v="12761"/>
    <n v="0"/>
    <n v="0"/>
    <n v="0"/>
    <n v="0"/>
    <n v="0"/>
    <n v="0"/>
  </r>
  <r>
    <x v="25"/>
    <x v="25"/>
    <s v="MIRS"/>
    <s v="TT01"/>
    <s v="UND"/>
    <n v="4"/>
    <n v="4.6900000000000004"/>
    <x v="50"/>
    <x v="0"/>
    <x v="1"/>
    <x v="0"/>
    <x v="0"/>
    <n v="11579"/>
    <n v="24340"/>
    <n v="12761"/>
    <n v="0"/>
    <n v="0"/>
    <n v="0"/>
    <n v="0"/>
    <n v="0"/>
    <n v="0"/>
  </r>
  <r>
    <x v="25"/>
    <x v="25"/>
    <s v="MIRS"/>
    <s v="TT01"/>
    <s v="UND"/>
    <n v="30"/>
    <n v="35.19"/>
    <x v="5"/>
    <x v="0"/>
    <x v="2"/>
    <x v="0"/>
    <x v="0"/>
    <n v="11579"/>
    <n v="24340"/>
    <n v="12761"/>
    <n v="0"/>
    <n v="0"/>
    <n v="0"/>
    <n v="0"/>
    <n v="0"/>
    <n v="0"/>
  </r>
  <r>
    <x v="25"/>
    <x v="25"/>
    <s v="MIRS"/>
    <s v="TT01"/>
    <s v="UND"/>
    <n v="1500"/>
    <n v="1759.43"/>
    <x v="37"/>
    <x v="0"/>
    <x v="15"/>
    <x v="2"/>
    <x v="1"/>
    <n v="11579"/>
    <n v="24340"/>
    <n v="12761"/>
    <n v="0"/>
    <n v="0"/>
    <n v="0"/>
    <n v="0"/>
    <n v="0"/>
    <n v="0"/>
  </r>
  <r>
    <x v="25"/>
    <x v="25"/>
    <s v="MIRS"/>
    <s v="TT01"/>
    <s v="UND"/>
    <n v="1"/>
    <n v="1.17"/>
    <x v="27"/>
    <x v="1"/>
    <x v="11"/>
    <x v="2"/>
    <x v="1"/>
    <n v="11579"/>
    <n v="24340"/>
    <n v="12761"/>
    <n v="0"/>
    <n v="0"/>
    <n v="0"/>
    <n v="0"/>
    <n v="0"/>
    <n v="0"/>
  </r>
  <r>
    <x v="25"/>
    <x v="25"/>
    <s v="MIRS"/>
    <s v="TT01"/>
    <s v="UND"/>
    <n v="9"/>
    <n v="10.56"/>
    <x v="7"/>
    <x v="0"/>
    <x v="0"/>
    <x v="0"/>
    <x v="0"/>
    <n v="11579"/>
    <n v="24340"/>
    <n v="12761"/>
    <n v="0"/>
    <n v="0"/>
    <n v="0"/>
    <n v="0"/>
    <n v="0"/>
    <n v="0"/>
  </r>
  <r>
    <x v="25"/>
    <x v="25"/>
    <s v="MIRS"/>
    <s v="TT01"/>
    <s v="UND"/>
    <n v="18"/>
    <n v="21.11"/>
    <x v="51"/>
    <x v="0"/>
    <x v="9"/>
    <x v="0"/>
    <x v="0"/>
    <n v="11579"/>
    <n v="24340"/>
    <n v="12761"/>
    <n v="0"/>
    <n v="0"/>
    <n v="0"/>
    <n v="0"/>
    <n v="0"/>
    <n v="0"/>
  </r>
  <r>
    <x v="25"/>
    <x v="25"/>
    <s v="MIRS"/>
    <s v="TT01"/>
    <s v="UND"/>
    <n v="10"/>
    <n v="11.73"/>
    <x v="52"/>
    <x v="0"/>
    <x v="13"/>
    <x v="0"/>
    <x v="0"/>
    <n v="11579"/>
    <n v="24340"/>
    <n v="12761"/>
    <n v="0"/>
    <n v="0"/>
    <n v="0"/>
    <n v="0"/>
    <n v="0"/>
    <n v="0"/>
  </r>
  <r>
    <x v="25"/>
    <x v="25"/>
    <s v="MIRS"/>
    <s v="TT01"/>
    <s v="UND"/>
    <n v="195"/>
    <n v="228.73"/>
    <x v="18"/>
    <x v="0"/>
    <x v="9"/>
    <x v="0"/>
    <x v="0"/>
    <n v="11579"/>
    <n v="24340"/>
    <n v="12761"/>
    <n v="0"/>
    <n v="0"/>
    <n v="0"/>
    <n v="0"/>
    <n v="0"/>
    <n v="0"/>
  </r>
  <r>
    <x v="25"/>
    <x v="25"/>
    <s v="MIRS"/>
    <s v="TT01"/>
    <s v="UND"/>
    <n v="59"/>
    <n v="69.2"/>
    <x v="53"/>
    <x v="0"/>
    <x v="2"/>
    <x v="0"/>
    <x v="0"/>
    <n v="11579"/>
    <n v="24340"/>
    <n v="12761"/>
    <n v="0"/>
    <n v="0"/>
    <n v="0"/>
    <n v="0"/>
    <n v="0"/>
    <n v="0"/>
  </r>
  <r>
    <x v="25"/>
    <x v="25"/>
    <s v="MIRS"/>
    <s v="TT01"/>
    <s v="UND"/>
    <n v="749"/>
    <n v="878.54"/>
    <x v="20"/>
    <x v="0"/>
    <x v="5"/>
    <x v="0"/>
    <x v="0"/>
    <n v="11579"/>
    <n v="24340"/>
    <n v="12761"/>
    <n v="0"/>
    <n v="0"/>
    <n v="0"/>
    <n v="0"/>
    <n v="0"/>
    <n v="0"/>
  </r>
  <r>
    <x v="25"/>
    <x v="25"/>
    <s v="MIRS"/>
    <s v="TT01"/>
    <s v="UND"/>
    <n v="1"/>
    <n v="1.17"/>
    <x v="21"/>
    <x v="0"/>
    <x v="9"/>
    <x v="0"/>
    <x v="0"/>
    <n v="11579"/>
    <n v="24340"/>
    <n v="12761"/>
    <n v="0"/>
    <n v="0"/>
    <n v="0"/>
    <n v="0"/>
    <n v="0"/>
    <n v="0"/>
  </r>
  <r>
    <x v="25"/>
    <x v="25"/>
    <s v="MIRS"/>
    <s v="TT01"/>
    <s v="UND"/>
    <n v="43"/>
    <n v="50.44"/>
    <x v="22"/>
    <x v="0"/>
    <x v="5"/>
    <x v="0"/>
    <x v="0"/>
    <n v="11579"/>
    <n v="24340"/>
    <n v="12761"/>
    <n v="0"/>
    <n v="0"/>
    <n v="0"/>
    <n v="0"/>
    <n v="0"/>
    <n v="0"/>
  </r>
  <r>
    <x v="25"/>
    <x v="25"/>
    <s v="MIRS"/>
    <s v="TT01"/>
    <s v="UND"/>
    <n v="67"/>
    <n v="78.59"/>
    <x v="23"/>
    <x v="0"/>
    <x v="8"/>
    <x v="0"/>
    <x v="0"/>
    <n v="11579"/>
    <n v="24340"/>
    <n v="12761"/>
    <n v="0"/>
    <n v="0"/>
    <n v="0"/>
    <n v="0"/>
    <n v="0"/>
    <n v="0"/>
  </r>
  <r>
    <x v="25"/>
    <x v="25"/>
    <s v="MIRS"/>
    <s v="TT01"/>
    <s v="UND"/>
    <n v="97"/>
    <n v="113.78"/>
    <x v="24"/>
    <x v="0"/>
    <x v="9"/>
    <x v="0"/>
    <x v="0"/>
    <n v="11579"/>
    <n v="24340"/>
    <n v="12761"/>
    <n v="0"/>
    <n v="0"/>
    <n v="0"/>
    <n v="0"/>
    <n v="0"/>
    <n v="0"/>
  </r>
  <r>
    <x v="25"/>
    <x v="25"/>
    <s v="MIRS"/>
    <s v="TT01"/>
    <s v="UND"/>
    <n v="63"/>
    <n v="73.900000000000006"/>
    <x v="25"/>
    <x v="0"/>
    <x v="2"/>
    <x v="0"/>
    <x v="0"/>
    <n v="11579"/>
    <n v="24340"/>
    <n v="12761"/>
    <n v="0"/>
    <n v="0"/>
    <n v="0"/>
    <n v="0"/>
    <n v="0"/>
    <n v="0"/>
  </r>
  <r>
    <x v="25"/>
    <x v="25"/>
    <s v="MIRS"/>
    <s v="TT01"/>
    <s v="UND"/>
    <n v="50"/>
    <n v="58.65"/>
    <x v="54"/>
    <x v="0"/>
    <x v="10"/>
    <x v="1"/>
    <x v="1"/>
    <n v="11579"/>
    <n v="24340"/>
    <n v="12761"/>
    <n v="0"/>
    <n v="0"/>
    <n v="0"/>
    <n v="0"/>
    <n v="0"/>
    <n v="0"/>
  </r>
  <r>
    <x v="26"/>
    <x v="26"/>
    <s v="MIRS"/>
    <s v="TT01"/>
    <s v="M"/>
    <n v="140"/>
    <n v="419.72"/>
    <x v="1"/>
    <x v="0"/>
    <x v="1"/>
    <x v="0"/>
    <x v="0"/>
    <n v="3864"/>
    <s v=""/>
    <s v=""/>
    <n v="0"/>
    <n v="0"/>
    <n v="0"/>
    <n v="0"/>
    <n v="0"/>
    <n v="0"/>
  </r>
  <r>
    <x v="27"/>
    <x v="27"/>
    <s v="MIRS"/>
    <s v="TT01"/>
    <s v="M"/>
    <n v="325"/>
    <n v="810.47"/>
    <x v="27"/>
    <x v="1"/>
    <x v="11"/>
    <x v="2"/>
    <x v="1"/>
    <n v="325"/>
    <s v=""/>
    <s v=""/>
    <n v="0"/>
    <n v="0"/>
    <n v="0"/>
    <n v="0"/>
    <n v="0"/>
    <n v="0"/>
  </r>
  <r>
    <x v="28"/>
    <x v="28"/>
    <s v="MIRS"/>
    <s v="TT01"/>
    <s v="UND"/>
    <n v="2603"/>
    <n v="2064.88"/>
    <x v="0"/>
    <x v="0"/>
    <x v="0"/>
    <x v="0"/>
    <x v="0"/>
    <n v="11271"/>
    <n v="13311.50181818182"/>
    <n v="2040.5018181818195"/>
    <n v="0"/>
    <n v="0"/>
    <n v="0"/>
    <n v="0"/>
    <n v="0"/>
    <n v="0"/>
  </r>
  <r>
    <x v="28"/>
    <x v="28"/>
    <s v="MIRS"/>
    <s v="TT01"/>
    <s v="UND"/>
    <n v="58"/>
    <n v="46.01"/>
    <x v="2"/>
    <x v="0"/>
    <x v="2"/>
    <x v="0"/>
    <x v="0"/>
    <n v="11271"/>
    <n v="13311.50181818182"/>
    <n v="2040.5018181818195"/>
    <n v="0"/>
    <n v="0"/>
    <n v="0"/>
    <n v="0"/>
    <n v="0"/>
    <n v="0"/>
  </r>
  <r>
    <x v="28"/>
    <x v="28"/>
    <s v="MIRS"/>
    <s v="TT01"/>
    <s v="UND"/>
    <n v="6"/>
    <n v="4.76"/>
    <x v="33"/>
    <x v="0"/>
    <x v="4"/>
    <x v="0"/>
    <x v="0"/>
    <n v="11271"/>
    <n v="13311.50181818182"/>
    <n v="2040.5018181818195"/>
    <n v="0"/>
    <n v="0"/>
    <n v="0"/>
    <n v="0"/>
    <n v="0"/>
    <n v="0"/>
  </r>
  <r>
    <x v="28"/>
    <x v="28"/>
    <s v="MIRS"/>
    <s v="TT01"/>
    <s v="UND"/>
    <n v="3"/>
    <n v="2.38"/>
    <x v="47"/>
    <x v="0"/>
    <x v="1"/>
    <x v="0"/>
    <x v="0"/>
    <n v="11271"/>
    <n v="13311.50181818182"/>
    <n v="2040.5018181818195"/>
    <n v="0"/>
    <n v="0"/>
    <n v="0"/>
    <n v="0"/>
    <n v="0"/>
    <n v="0"/>
  </r>
  <r>
    <x v="28"/>
    <x v="28"/>
    <s v="MIRS"/>
    <s v="TT01"/>
    <s v="UND"/>
    <n v="312"/>
    <n v="247.5"/>
    <x v="3"/>
    <x v="0"/>
    <x v="0"/>
    <x v="0"/>
    <x v="0"/>
    <n v="11271"/>
    <n v="13311.50181818182"/>
    <n v="2040.5018181818195"/>
    <n v="0"/>
    <n v="0"/>
    <n v="0"/>
    <n v="0"/>
    <n v="0"/>
    <n v="0"/>
  </r>
  <r>
    <x v="28"/>
    <x v="28"/>
    <s v="MIRS"/>
    <s v="TT01"/>
    <s v="UND"/>
    <n v="439"/>
    <n v="348.25"/>
    <x v="4"/>
    <x v="0"/>
    <x v="2"/>
    <x v="0"/>
    <x v="0"/>
    <n v="11271"/>
    <n v="13311.50181818182"/>
    <n v="2040.5018181818195"/>
    <n v="0"/>
    <n v="0"/>
    <n v="0"/>
    <n v="0"/>
    <n v="0"/>
    <n v="0"/>
  </r>
  <r>
    <x v="28"/>
    <x v="28"/>
    <s v="MIRS"/>
    <s v="TT01"/>
    <s v="UND"/>
    <n v="100"/>
    <n v="79.33"/>
    <x v="26"/>
    <x v="0"/>
    <x v="10"/>
    <x v="1"/>
    <x v="1"/>
    <n v="11271"/>
    <n v="13311.50181818182"/>
    <n v="2040.5018181818195"/>
    <n v="0"/>
    <n v="0"/>
    <n v="0"/>
    <n v="0"/>
    <n v="0"/>
    <n v="0"/>
  </r>
  <r>
    <x v="28"/>
    <x v="28"/>
    <s v="MIRS"/>
    <s v="TT01"/>
    <s v="UND"/>
    <n v="203"/>
    <n v="161.03"/>
    <x v="44"/>
    <x v="0"/>
    <x v="4"/>
    <x v="0"/>
    <x v="0"/>
    <n v="11271"/>
    <n v="13311.50181818182"/>
    <n v="2040.5018181818195"/>
    <n v="0"/>
    <n v="0"/>
    <n v="0"/>
    <n v="0"/>
    <n v="0"/>
    <n v="0"/>
  </r>
  <r>
    <x v="28"/>
    <x v="28"/>
    <s v="MIRS"/>
    <s v="TT01"/>
    <s v="UND"/>
    <n v="779"/>
    <n v="617.96"/>
    <x v="32"/>
    <x v="2"/>
    <x v="14"/>
    <x v="3"/>
    <x v="1"/>
    <n v="11271"/>
    <n v="13311.50181818182"/>
    <n v="2040.5018181818195"/>
    <n v="0"/>
    <n v="0"/>
    <n v="0"/>
    <n v="0"/>
    <n v="0"/>
    <n v="0"/>
  </r>
  <r>
    <x v="28"/>
    <x v="28"/>
    <s v="MIRS"/>
    <s v="TT01"/>
    <s v="UND"/>
    <n v="55"/>
    <n v="43.63"/>
    <x v="15"/>
    <x v="1"/>
    <x v="7"/>
    <x v="2"/>
    <x v="1"/>
    <n v="11271"/>
    <n v="13311.50181818182"/>
    <n v="2040.5018181818195"/>
    <n v="0"/>
    <n v="0"/>
    <n v="0"/>
    <n v="0"/>
    <n v="0"/>
    <n v="0"/>
  </r>
  <r>
    <x v="28"/>
    <x v="28"/>
    <s v="MIRS"/>
    <s v="TT01"/>
    <s v="UND"/>
    <n v="82"/>
    <n v="65.05"/>
    <x v="41"/>
    <x v="1"/>
    <x v="18"/>
    <x v="2"/>
    <x v="1"/>
    <n v="11271"/>
    <n v="13311.50181818182"/>
    <n v="2040.5018181818195"/>
    <n v="0"/>
    <n v="0"/>
    <n v="0"/>
    <n v="0"/>
    <n v="0"/>
    <n v="0"/>
  </r>
  <r>
    <x v="28"/>
    <x v="28"/>
    <s v="MIRS"/>
    <s v="TT01"/>
    <s v="UND"/>
    <n v="200"/>
    <n v="158.65"/>
    <x v="42"/>
    <x v="1"/>
    <x v="19"/>
    <x v="2"/>
    <x v="1"/>
    <n v="11271"/>
    <n v="13311.50181818182"/>
    <n v="2040.5018181818195"/>
    <n v="0"/>
    <n v="0"/>
    <n v="0"/>
    <n v="0"/>
    <n v="0"/>
    <n v="0"/>
  </r>
  <r>
    <x v="28"/>
    <x v="28"/>
    <s v="MIRS"/>
    <s v="TT01"/>
    <s v="UND"/>
    <n v="98"/>
    <n v="77.739999999999995"/>
    <x v="55"/>
    <x v="1"/>
    <x v="22"/>
    <x v="2"/>
    <x v="1"/>
    <n v="11271"/>
    <n v="13311.50181818182"/>
    <n v="2040.5018181818195"/>
    <n v="0"/>
    <n v="0"/>
    <n v="0"/>
    <n v="0"/>
    <n v="0"/>
    <n v="0"/>
  </r>
  <r>
    <x v="28"/>
    <x v="28"/>
    <s v="MIRS"/>
    <s v="TT01"/>
    <s v="UND"/>
    <n v="291"/>
    <n v="230.84"/>
    <x v="28"/>
    <x v="1"/>
    <x v="12"/>
    <x v="2"/>
    <x v="1"/>
    <n v="11271"/>
    <n v="13311.50181818182"/>
    <n v="2040.5018181818195"/>
    <n v="0"/>
    <n v="0"/>
    <n v="0"/>
    <n v="0"/>
    <n v="0"/>
    <n v="0"/>
  </r>
  <r>
    <x v="28"/>
    <x v="28"/>
    <s v="MIRS"/>
    <s v="TT01"/>
    <s v="UND"/>
    <n v="314"/>
    <n v="249.09"/>
    <x v="8"/>
    <x v="0"/>
    <x v="2"/>
    <x v="0"/>
    <x v="0"/>
    <n v="11271"/>
    <n v="13311.50181818182"/>
    <n v="2040.5018181818195"/>
    <n v="0"/>
    <n v="0"/>
    <n v="0"/>
    <n v="0"/>
    <n v="0"/>
    <n v="0"/>
  </r>
  <r>
    <x v="28"/>
    <x v="28"/>
    <s v="MIRS"/>
    <s v="TT01"/>
    <s v="UND"/>
    <n v="66"/>
    <n v="52.36"/>
    <x v="16"/>
    <x v="0"/>
    <x v="0"/>
    <x v="0"/>
    <x v="0"/>
    <n v="11271"/>
    <n v="13311.50181818182"/>
    <n v="2040.5018181818195"/>
    <n v="0"/>
    <n v="0"/>
    <n v="0"/>
    <n v="0"/>
    <n v="0"/>
    <n v="0"/>
  </r>
  <r>
    <x v="28"/>
    <x v="28"/>
    <s v="MIRS"/>
    <s v="TT01"/>
    <s v="UND"/>
    <n v="1"/>
    <n v="0.79"/>
    <x v="18"/>
    <x v="0"/>
    <x v="9"/>
    <x v="0"/>
    <x v="0"/>
    <n v="11271"/>
    <n v="13311.50181818182"/>
    <n v="2040.5018181818195"/>
    <n v="0"/>
    <n v="0"/>
    <n v="0"/>
    <n v="0"/>
    <n v="0"/>
    <n v="0"/>
  </r>
  <r>
    <x v="28"/>
    <x v="28"/>
    <s v="MIRS"/>
    <s v="TT01"/>
    <s v="UND"/>
    <n v="887"/>
    <n v="703.63"/>
    <x v="43"/>
    <x v="0"/>
    <x v="20"/>
    <x v="2"/>
    <x v="1"/>
    <n v="11271"/>
    <n v="13311.50181818182"/>
    <n v="2040.5018181818195"/>
    <n v="0"/>
    <n v="0"/>
    <n v="0"/>
    <n v="0"/>
    <n v="0"/>
    <n v="0"/>
  </r>
  <r>
    <x v="28"/>
    <x v="28"/>
    <s v="MIRS"/>
    <s v="TT01"/>
    <s v="UND"/>
    <n v="1268"/>
    <n v="1005.87"/>
    <x v="45"/>
    <x v="0"/>
    <x v="21"/>
    <x v="0"/>
    <x v="0"/>
    <n v="11271"/>
    <n v="13311.50181818182"/>
    <n v="2040.5018181818195"/>
    <n v="0"/>
    <n v="0"/>
    <n v="0"/>
    <n v="0"/>
    <n v="0"/>
    <n v="0"/>
  </r>
  <r>
    <x v="28"/>
    <x v="28"/>
    <s v="MIRS"/>
    <s v="TT01"/>
    <s v="UND"/>
    <n v="1"/>
    <n v="0.79"/>
    <x v="56"/>
    <x v="0"/>
    <x v="4"/>
    <x v="0"/>
    <x v="0"/>
    <n v="11271"/>
    <n v="13311.50181818182"/>
    <n v="2040.5018181818195"/>
    <n v="0"/>
    <n v="0"/>
    <n v="0"/>
    <n v="0"/>
    <n v="0"/>
    <n v="0"/>
  </r>
  <r>
    <x v="29"/>
    <x v="29"/>
    <s v="MIRS"/>
    <s v="TT01"/>
    <s v="ROL"/>
    <n v="2"/>
    <n v="207.45"/>
    <x v="26"/>
    <x v="0"/>
    <x v="10"/>
    <x v="1"/>
    <x v="1"/>
    <n v="974"/>
    <n v="1127.7939090909092"/>
    <n v="153.79390909090921"/>
    <n v="0"/>
    <n v="0"/>
    <n v="0"/>
    <n v="0"/>
    <n v="0"/>
    <n v="0"/>
  </r>
  <r>
    <x v="29"/>
    <x v="29"/>
    <s v="MIRS"/>
    <s v="TT01"/>
    <s v="ROL"/>
    <n v="1"/>
    <n v="103.73"/>
    <x v="13"/>
    <x v="0"/>
    <x v="4"/>
    <x v="0"/>
    <x v="0"/>
    <n v="974"/>
    <n v="1127.7939090909092"/>
    <n v="153.79390909090921"/>
    <n v="0"/>
    <n v="0"/>
    <n v="0"/>
    <n v="0"/>
    <n v="0"/>
    <n v="0"/>
  </r>
  <r>
    <x v="29"/>
    <x v="29"/>
    <s v="MIRS"/>
    <s v="TT01"/>
    <s v="ROL"/>
    <n v="26"/>
    <n v="2696.88"/>
    <x v="32"/>
    <x v="2"/>
    <x v="14"/>
    <x v="3"/>
    <x v="1"/>
    <n v="974"/>
    <n v="1127.7939090909092"/>
    <n v="153.79390909090921"/>
    <n v="0"/>
    <n v="0"/>
    <n v="0"/>
    <n v="0"/>
    <n v="0"/>
    <n v="0"/>
  </r>
  <r>
    <x v="29"/>
    <x v="29"/>
    <s v="MIRS"/>
    <s v="TT01"/>
    <s v="ROL"/>
    <n v="15"/>
    <n v="1555.89"/>
    <x v="28"/>
    <x v="1"/>
    <x v="12"/>
    <x v="2"/>
    <x v="1"/>
    <n v="974"/>
    <n v="1127.7939090909092"/>
    <n v="153.79390909090921"/>
    <n v="0"/>
    <n v="0"/>
    <n v="0"/>
    <n v="0"/>
    <n v="0"/>
    <n v="0"/>
  </r>
  <r>
    <x v="29"/>
    <x v="29"/>
    <s v="MIRS"/>
    <s v="TT01"/>
    <s v="ROL"/>
    <n v="7"/>
    <n v="726.08"/>
    <x v="29"/>
    <x v="0"/>
    <x v="10"/>
    <x v="1"/>
    <x v="1"/>
    <n v="974"/>
    <n v="1127.7939090909092"/>
    <n v="153.79390909090921"/>
    <n v="0"/>
    <n v="0"/>
    <n v="0"/>
    <n v="0"/>
    <n v="0"/>
    <n v="0"/>
  </r>
  <r>
    <x v="29"/>
    <x v="29"/>
    <s v="MIRS"/>
    <s v="TT01"/>
    <s v="ROL"/>
    <n v="42"/>
    <n v="4356.49"/>
    <x v="43"/>
    <x v="0"/>
    <x v="20"/>
    <x v="2"/>
    <x v="1"/>
    <n v="974"/>
    <n v="1127.7939090909092"/>
    <n v="153.79390909090921"/>
    <n v="0"/>
    <n v="0"/>
    <n v="0"/>
    <n v="0"/>
    <n v="0"/>
    <n v="0"/>
  </r>
  <r>
    <x v="30"/>
    <x v="30"/>
    <s v="MIRS"/>
    <s v="TT01"/>
    <s v="ROL"/>
    <n v="80"/>
    <n v="2360.73"/>
    <x v="57"/>
    <x v="3"/>
    <x v="23"/>
    <x v="5"/>
    <x v="3"/>
    <n v="2068"/>
    <n v="905.09999999999991"/>
    <n v="-1162.9000000000001"/>
    <n v="0"/>
    <n v="0"/>
    <n v="0"/>
    <n v="0"/>
    <n v="0"/>
    <n v="0"/>
  </r>
  <r>
    <x v="30"/>
    <x v="30"/>
    <s v="MIRS"/>
    <s v="TT01"/>
    <s v="ROL"/>
    <n v="6"/>
    <n v="177.05"/>
    <x v="58"/>
    <x v="3"/>
    <x v="24"/>
    <x v="5"/>
    <x v="3"/>
    <n v="2068"/>
    <n v="905.09999999999991"/>
    <n v="-1162.9000000000001"/>
    <n v="0"/>
    <n v="0"/>
    <n v="0"/>
    <n v="0"/>
    <n v="0"/>
    <n v="0"/>
  </r>
  <r>
    <x v="30"/>
    <x v="30"/>
    <s v="MIRS"/>
    <s v="TT01"/>
    <s v="ROL"/>
    <n v="28"/>
    <n v="826.26"/>
    <x v="59"/>
    <x v="3"/>
    <x v="25"/>
    <x v="5"/>
    <x v="3"/>
    <n v="2068"/>
    <n v="905.09999999999991"/>
    <n v="-1162.9000000000001"/>
    <n v="0"/>
    <n v="0"/>
    <n v="0"/>
    <n v="0"/>
    <n v="0"/>
    <n v="0"/>
  </r>
  <r>
    <x v="30"/>
    <x v="30"/>
    <s v="MIRS"/>
    <s v="TT01"/>
    <s v="ROL"/>
    <n v="54"/>
    <n v="1593.49"/>
    <x v="60"/>
    <x v="3"/>
    <x v="21"/>
    <x v="0"/>
    <x v="0"/>
    <n v="2068"/>
    <n v="905.09999999999991"/>
    <n v="-1162.9000000000001"/>
    <n v="0"/>
    <n v="0"/>
    <n v="0"/>
    <n v="0"/>
    <n v="0"/>
    <n v="0"/>
  </r>
  <r>
    <x v="30"/>
    <x v="30"/>
    <s v="MIRS"/>
    <s v="TT01"/>
    <s v="ROL"/>
    <n v="2"/>
    <n v="59.02"/>
    <x v="61"/>
    <x v="3"/>
    <x v="26"/>
    <x v="5"/>
    <x v="3"/>
    <n v="2068"/>
    <n v="905.09999999999991"/>
    <n v="-1162.9000000000001"/>
    <n v="0"/>
    <n v="0"/>
    <n v="0"/>
    <n v="0"/>
    <n v="0"/>
    <n v="0"/>
  </r>
  <r>
    <x v="30"/>
    <x v="30"/>
    <s v="MIRS"/>
    <s v="TT01"/>
    <s v="ROL"/>
    <n v="94"/>
    <n v="2773.86"/>
    <x v="62"/>
    <x v="3"/>
    <x v="27"/>
    <x v="5"/>
    <x v="3"/>
    <n v="2068"/>
    <n v="905.09999999999991"/>
    <n v="-1162.9000000000001"/>
    <n v="0"/>
    <n v="0"/>
    <n v="0"/>
    <n v="0"/>
    <n v="0"/>
    <n v="0"/>
  </r>
  <r>
    <x v="30"/>
    <x v="30"/>
    <s v="MIRS"/>
    <s v="TT01"/>
    <s v="ROL"/>
    <n v="240"/>
    <n v="7082.19"/>
    <x v="63"/>
    <x v="3"/>
    <x v="28"/>
    <x v="5"/>
    <x v="3"/>
    <n v="2068"/>
    <n v="905.09999999999991"/>
    <n v="-1162.9000000000001"/>
    <n v="0"/>
    <n v="0"/>
    <n v="0"/>
    <n v="0"/>
    <n v="0"/>
    <n v="0"/>
  </r>
  <r>
    <x v="30"/>
    <x v="30"/>
    <s v="MIRS"/>
    <s v="TT01"/>
    <s v="ROL"/>
    <n v="60"/>
    <n v="1770.55"/>
    <x v="64"/>
    <x v="3"/>
    <x v="29"/>
    <x v="5"/>
    <x v="3"/>
    <n v="2068"/>
    <n v="905.09999999999991"/>
    <n v="-1162.9000000000001"/>
    <n v="0"/>
    <n v="0"/>
    <n v="0"/>
    <n v="0"/>
    <n v="0"/>
    <n v="0"/>
  </r>
  <r>
    <x v="30"/>
    <x v="30"/>
    <s v="MIRS"/>
    <s v="TT01"/>
    <s v="ROL"/>
    <n v="2"/>
    <n v="59.02"/>
    <x v="26"/>
    <x v="0"/>
    <x v="10"/>
    <x v="1"/>
    <x v="1"/>
    <n v="2068"/>
    <n v="905.09999999999991"/>
    <n v="-1162.9000000000001"/>
    <n v="0"/>
    <n v="0"/>
    <n v="0"/>
    <n v="0"/>
    <n v="0"/>
    <n v="0"/>
  </r>
  <r>
    <x v="30"/>
    <x v="30"/>
    <s v="MIRS"/>
    <s v="TT01"/>
    <s v="ROL"/>
    <n v="6"/>
    <n v="177.05"/>
    <x v="13"/>
    <x v="0"/>
    <x v="4"/>
    <x v="0"/>
    <x v="0"/>
    <n v="2068"/>
    <n v="905.09999999999991"/>
    <n v="-1162.9000000000001"/>
    <n v="0"/>
    <n v="0"/>
    <n v="0"/>
    <n v="0"/>
    <n v="0"/>
    <n v="0"/>
  </r>
  <r>
    <x v="30"/>
    <x v="30"/>
    <s v="MIRS"/>
    <s v="TT01"/>
    <s v="ROL"/>
    <n v="2"/>
    <n v="59.02"/>
    <x v="44"/>
    <x v="0"/>
    <x v="4"/>
    <x v="0"/>
    <x v="0"/>
    <n v="2068"/>
    <n v="905.09999999999991"/>
    <n v="-1162.9000000000001"/>
    <n v="0"/>
    <n v="0"/>
    <n v="0"/>
    <n v="0"/>
    <n v="0"/>
    <n v="0"/>
  </r>
  <r>
    <x v="30"/>
    <x v="30"/>
    <s v="MIRS"/>
    <s v="TT01"/>
    <s v="ROL"/>
    <n v="60"/>
    <n v="1770.55"/>
    <x v="65"/>
    <x v="1"/>
    <x v="30"/>
    <x v="1"/>
    <x v="1"/>
    <n v="2068"/>
    <n v="905.09999999999991"/>
    <n v="-1162.9000000000001"/>
    <n v="0"/>
    <n v="0"/>
    <n v="0"/>
    <n v="0"/>
    <n v="0"/>
    <n v="0"/>
  </r>
  <r>
    <x v="30"/>
    <x v="30"/>
    <s v="MIRS"/>
    <s v="TT01"/>
    <s v="ROL"/>
    <n v="38"/>
    <n v="1121.3499999999999"/>
    <x v="66"/>
    <x v="1"/>
    <x v="31"/>
    <x v="1"/>
    <x v="1"/>
    <n v="2068"/>
    <n v="905.09999999999991"/>
    <n v="-1162.9000000000001"/>
    <n v="0"/>
    <n v="0"/>
    <n v="0"/>
    <n v="0"/>
    <n v="0"/>
    <n v="0"/>
  </r>
  <r>
    <x v="30"/>
    <x v="30"/>
    <s v="MIRS"/>
    <s v="TT01"/>
    <s v="ROL"/>
    <n v="28"/>
    <n v="826.26"/>
    <x v="14"/>
    <x v="1"/>
    <x v="6"/>
    <x v="1"/>
    <x v="1"/>
    <n v="2068"/>
    <n v="905.09999999999991"/>
    <n v="-1162.9000000000001"/>
    <n v="0"/>
    <n v="0"/>
    <n v="0"/>
    <n v="0"/>
    <n v="0"/>
    <n v="0"/>
  </r>
  <r>
    <x v="30"/>
    <x v="30"/>
    <s v="MIRS"/>
    <s v="TT01"/>
    <s v="ROL"/>
    <n v="32"/>
    <n v="944.29"/>
    <x v="27"/>
    <x v="1"/>
    <x v="11"/>
    <x v="2"/>
    <x v="1"/>
    <n v="2068"/>
    <n v="905.09999999999991"/>
    <n v="-1162.9000000000001"/>
    <n v="0"/>
    <n v="0"/>
    <n v="0"/>
    <n v="0"/>
    <n v="0"/>
    <n v="0"/>
  </r>
  <r>
    <x v="30"/>
    <x v="30"/>
    <s v="MIRS"/>
    <s v="TT01"/>
    <s v="ROL"/>
    <n v="93"/>
    <n v="2744.35"/>
    <x v="41"/>
    <x v="1"/>
    <x v="18"/>
    <x v="2"/>
    <x v="1"/>
    <n v="2068"/>
    <n v="905.09999999999991"/>
    <n v="-1162.9000000000001"/>
    <n v="0"/>
    <n v="0"/>
    <n v="0"/>
    <n v="0"/>
    <n v="0"/>
    <n v="0"/>
  </r>
  <r>
    <x v="30"/>
    <x v="30"/>
    <s v="MIRS"/>
    <s v="TT01"/>
    <s v="ROL"/>
    <n v="46"/>
    <n v="1357.42"/>
    <x v="42"/>
    <x v="1"/>
    <x v="19"/>
    <x v="2"/>
    <x v="1"/>
    <n v="2068"/>
    <n v="905.09999999999991"/>
    <n v="-1162.9000000000001"/>
    <n v="0"/>
    <n v="0"/>
    <n v="0"/>
    <n v="0"/>
    <n v="0"/>
    <n v="0"/>
  </r>
  <r>
    <x v="30"/>
    <x v="30"/>
    <s v="MIRS"/>
    <s v="TT01"/>
    <s v="ROL"/>
    <n v="14"/>
    <n v="413.13"/>
    <x v="55"/>
    <x v="1"/>
    <x v="22"/>
    <x v="2"/>
    <x v="1"/>
    <n v="2068"/>
    <n v="905.09999999999991"/>
    <n v="-1162.9000000000001"/>
    <n v="0"/>
    <n v="0"/>
    <n v="0"/>
    <n v="0"/>
    <n v="0"/>
    <n v="0"/>
  </r>
  <r>
    <x v="30"/>
    <x v="30"/>
    <s v="MIRS"/>
    <s v="TT01"/>
    <s v="ROL"/>
    <n v="222"/>
    <n v="6551.02"/>
    <x v="28"/>
    <x v="1"/>
    <x v="12"/>
    <x v="2"/>
    <x v="1"/>
    <n v="2068"/>
    <n v="905.09999999999991"/>
    <n v="-1162.9000000000001"/>
    <n v="0"/>
    <n v="0"/>
    <n v="0"/>
    <n v="0"/>
    <n v="0"/>
    <n v="0"/>
  </r>
  <r>
    <x v="30"/>
    <x v="30"/>
    <s v="MIRS"/>
    <s v="TT01"/>
    <s v="ROL"/>
    <n v="2"/>
    <n v="59.02"/>
    <x v="29"/>
    <x v="0"/>
    <x v="10"/>
    <x v="1"/>
    <x v="1"/>
    <n v="2068"/>
    <n v="905.09999999999991"/>
    <n v="-1162.9000000000001"/>
    <n v="0"/>
    <n v="0"/>
    <n v="0"/>
    <n v="0"/>
    <n v="0"/>
    <n v="0"/>
  </r>
  <r>
    <x v="30"/>
    <x v="30"/>
    <s v="MIRS"/>
    <s v="TT01"/>
    <s v="ROL"/>
    <n v="50"/>
    <n v="1475.46"/>
    <x v="43"/>
    <x v="0"/>
    <x v="20"/>
    <x v="2"/>
    <x v="1"/>
    <n v="2068"/>
    <n v="905.09999999999991"/>
    <n v="-1162.9000000000001"/>
    <n v="0"/>
    <n v="0"/>
    <n v="0"/>
    <n v="0"/>
    <n v="0"/>
    <n v="0"/>
  </r>
  <r>
    <x v="31"/>
    <x v="31"/>
    <s v="MIRS"/>
    <s v="TT01"/>
    <s v="UND"/>
    <n v="1000"/>
    <n v="821.74"/>
    <x v="67"/>
    <x v="3"/>
    <x v="32"/>
    <x v="5"/>
    <x v="3"/>
    <n v="1600"/>
    <n v="1516"/>
    <n v="-84"/>
    <n v="0"/>
    <n v="0"/>
    <n v="0"/>
    <n v="0"/>
    <n v="0"/>
    <n v="0"/>
  </r>
  <r>
    <x v="32"/>
    <x v="32"/>
    <s v="MIRS"/>
    <s v="TT01"/>
    <s v="UND"/>
    <n v="3634"/>
    <n v="1616.82"/>
    <x v="67"/>
    <x v="3"/>
    <x v="32"/>
    <x v="5"/>
    <x v="3"/>
    <n v="4989"/>
    <n v="22944"/>
    <n v="17955"/>
    <n v="0"/>
    <n v="0"/>
    <n v="0"/>
    <n v="0"/>
    <n v="0"/>
    <n v="0"/>
  </r>
  <r>
    <x v="32"/>
    <x v="32"/>
    <s v="MIRS"/>
    <s v="TT01"/>
    <s v="UND"/>
    <n v="395"/>
    <n v="175.74"/>
    <x v="58"/>
    <x v="3"/>
    <x v="24"/>
    <x v="5"/>
    <x v="3"/>
    <n v="4989"/>
    <n v="22944"/>
    <n v="17955"/>
    <n v="0"/>
    <n v="0"/>
    <n v="0"/>
    <n v="0"/>
    <n v="0"/>
    <n v="0"/>
  </r>
  <r>
    <x v="32"/>
    <x v="32"/>
    <s v="MIRS"/>
    <s v="TT01"/>
    <s v="UND"/>
    <n v="760"/>
    <n v="338.14"/>
    <x v="61"/>
    <x v="3"/>
    <x v="26"/>
    <x v="5"/>
    <x v="3"/>
    <n v="4989"/>
    <n v="22944"/>
    <n v="17955"/>
    <n v="0"/>
    <n v="0"/>
    <n v="0"/>
    <n v="0"/>
    <n v="0"/>
    <n v="0"/>
  </r>
  <r>
    <x v="32"/>
    <x v="32"/>
    <s v="MIRS"/>
    <s v="TT01"/>
    <s v="UND"/>
    <n v="200"/>
    <n v="88.98"/>
    <x v="62"/>
    <x v="3"/>
    <x v="27"/>
    <x v="5"/>
    <x v="3"/>
    <n v="4989"/>
    <n v="22944"/>
    <n v="17955"/>
    <n v="0"/>
    <n v="0"/>
    <n v="0"/>
    <n v="0"/>
    <n v="0"/>
    <n v="0"/>
  </r>
  <r>
    <x v="33"/>
    <x v="33"/>
    <s v="MIRS"/>
    <s v="TT01"/>
    <s v="CJ"/>
    <n v="3"/>
    <n v="103.79"/>
    <x v="67"/>
    <x v="3"/>
    <x v="32"/>
    <x v="5"/>
    <x v="3"/>
    <n v="137"/>
    <n v="138"/>
    <n v="1"/>
    <n v="0"/>
    <n v="0"/>
    <n v="0"/>
    <n v="0"/>
    <n v="0"/>
    <n v="0"/>
  </r>
  <r>
    <x v="33"/>
    <x v="33"/>
    <s v="MIRS"/>
    <s v="TT01"/>
    <s v="CJ"/>
    <n v="110"/>
    <n v="3805.5"/>
    <x v="58"/>
    <x v="3"/>
    <x v="24"/>
    <x v="5"/>
    <x v="3"/>
    <n v="137"/>
    <n v="138"/>
    <n v="1"/>
    <n v="0"/>
    <n v="0"/>
    <n v="0"/>
    <n v="0"/>
    <n v="0"/>
    <n v="0"/>
  </r>
  <r>
    <x v="33"/>
    <x v="33"/>
    <s v="MIRS"/>
    <s v="TT01"/>
    <s v="CJ"/>
    <n v="24"/>
    <n v="830.29"/>
    <x v="61"/>
    <x v="3"/>
    <x v="26"/>
    <x v="5"/>
    <x v="3"/>
    <n v="137"/>
    <n v="138"/>
    <n v="1"/>
    <n v="0"/>
    <n v="0"/>
    <n v="0"/>
    <n v="0"/>
    <n v="0"/>
    <n v="0"/>
  </r>
  <r>
    <x v="34"/>
    <x v="34"/>
    <s v="MIRS"/>
    <s v="TT01"/>
    <s v="CJ"/>
    <n v="2"/>
    <n v="73.28"/>
    <x v="0"/>
    <x v="0"/>
    <x v="0"/>
    <x v="0"/>
    <x v="0"/>
    <n v="64"/>
    <n v="58"/>
    <n v="-6"/>
    <n v="0"/>
    <n v="0"/>
    <n v="0"/>
    <n v="0"/>
    <n v="0"/>
    <n v="0"/>
  </r>
  <r>
    <x v="34"/>
    <x v="34"/>
    <s v="MIRS"/>
    <s v="TT01"/>
    <s v="CJ"/>
    <n v="4"/>
    <n v="146.56"/>
    <x v="68"/>
    <x v="3"/>
    <x v="20"/>
    <x v="2"/>
    <x v="1"/>
    <n v="64"/>
    <n v="58"/>
    <n v="-6"/>
    <n v="0"/>
    <n v="0"/>
    <n v="0"/>
    <n v="0"/>
    <n v="0"/>
    <n v="0"/>
  </r>
  <r>
    <x v="34"/>
    <x v="34"/>
    <s v="MIRS"/>
    <s v="TT01"/>
    <s v="CJ"/>
    <n v="4"/>
    <n v="146.56"/>
    <x v="67"/>
    <x v="3"/>
    <x v="32"/>
    <x v="5"/>
    <x v="3"/>
    <n v="64"/>
    <n v="58"/>
    <n v="-6"/>
    <n v="0"/>
    <n v="0"/>
    <n v="0"/>
    <n v="0"/>
    <n v="0"/>
    <n v="0"/>
  </r>
  <r>
    <x v="34"/>
    <x v="34"/>
    <s v="MIRS"/>
    <s v="TT01"/>
    <s v="CJ"/>
    <n v="4"/>
    <n v="146.56"/>
    <x v="57"/>
    <x v="3"/>
    <x v="23"/>
    <x v="5"/>
    <x v="3"/>
    <n v="64"/>
    <n v="58"/>
    <n v="-6"/>
    <n v="0"/>
    <n v="0"/>
    <n v="0"/>
    <n v="0"/>
    <n v="0"/>
    <n v="0"/>
  </r>
  <r>
    <x v="34"/>
    <x v="34"/>
    <s v="MIRS"/>
    <s v="TT01"/>
    <s v="CJ"/>
    <n v="32"/>
    <n v="1172.49"/>
    <x v="58"/>
    <x v="3"/>
    <x v="24"/>
    <x v="5"/>
    <x v="3"/>
    <n v="64"/>
    <n v="58"/>
    <n v="-6"/>
    <n v="0"/>
    <n v="0"/>
    <n v="0"/>
    <n v="0"/>
    <n v="0"/>
    <n v="0"/>
  </r>
  <r>
    <x v="34"/>
    <x v="34"/>
    <s v="MIRS"/>
    <s v="TT01"/>
    <s v="CJ"/>
    <n v="2"/>
    <n v="73.28"/>
    <x v="60"/>
    <x v="3"/>
    <x v="21"/>
    <x v="0"/>
    <x v="0"/>
    <n v="64"/>
    <n v="58"/>
    <n v="-6"/>
    <n v="0"/>
    <n v="0"/>
    <n v="0"/>
    <n v="0"/>
    <n v="0"/>
    <n v="0"/>
  </r>
  <r>
    <x v="34"/>
    <x v="34"/>
    <s v="MIRS"/>
    <s v="TT01"/>
    <s v="CJ"/>
    <n v="12"/>
    <n v="439.68"/>
    <x v="61"/>
    <x v="3"/>
    <x v="26"/>
    <x v="5"/>
    <x v="3"/>
    <n v="64"/>
    <n v="58"/>
    <n v="-6"/>
    <n v="0"/>
    <n v="0"/>
    <n v="0"/>
    <n v="0"/>
    <n v="0"/>
    <n v="0"/>
  </r>
  <r>
    <x v="34"/>
    <x v="34"/>
    <s v="MIRS"/>
    <s v="TT01"/>
    <s v="CJ"/>
    <n v="2"/>
    <n v="73.28"/>
    <x v="69"/>
    <x v="3"/>
    <x v="33"/>
    <x v="5"/>
    <x v="3"/>
    <n v="64"/>
    <n v="58"/>
    <n v="-6"/>
    <n v="0"/>
    <n v="0"/>
    <n v="0"/>
    <n v="0"/>
    <n v="0"/>
    <n v="0"/>
  </r>
  <r>
    <x v="34"/>
    <x v="34"/>
    <s v="MIRS"/>
    <s v="TT01"/>
    <s v="CJ"/>
    <n v="2"/>
    <n v="73.28"/>
    <x v="62"/>
    <x v="3"/>
    <x v="27"/>
    <x v="5"/>
    <x v="3"/>
    <n v="64"/>
    <n v="58"/>
    <n v="-6"/>
    <n v="0"/>
    <n v="0"/>
    <n v="0"/>
    <n v="0"/>
    <n v="0"/>
    <n v="0"/>
  </r>
  <r>
    <x v="35"/>
    <x v="35"/>
    <s v="MIRS"/>
    <s v="TT01"/>
    <s v="CJ"/>
    <n v="2"/>
    <n v="1642.87"/>
    <x v="67"/>
    <x v="3"/>
    <x v="32"/>
    <x v="5"/>
    <x v="3"/>
    <n v="8"/>
    <n v="8"/>
    <n v="0"/>
    <n v="0"/>
    <n v="0"/>
    <n v="0"/>
    <n v="0"/>
    <n v="0"/>
    <n v="0"/>
  </r>
  <r>
    <x v="35"/>
    <x v="35"/>
    <s v="MIRS"/>
    <s v="TT01"/>
    <s v="CJ"/>
    <n v="6"/>
    <n v="4928.62"/>
    <x v="58"/>
    <x v="3"/>
    <x v="24"/>
    <x v="5"/>
    <x v="3"/>
    <n v="8"/>
    <n v="8"/>
    <n v="0"/>
    <n v="0"/>
    <n v="0"/>
    <n v="0"/>
    <n v="0"/>
    <n v="0"/>
    <n v="0"/>
  </r>
  <r>
    <x v="36"/>
    <x v="36"/>
    <s v="MIRS"/>
    <s v="TT01"/>
    <s v="CJ"/>
    <n v="6"/>
    <n v="5924.54"/>
    <x v="67"/>
    <x v="3"/>
    <x v="32"/>
    <x v="5"/>
    <x v="3"/>
    <n v="6"/>
    <n v="6"/>
    <n v="0"/>
    <n v="0"/>
    <n v="0"/>
    <n v="0"/>
    <n v="0"/>
    <n v="0"/>
    <n v="0"/>
  </r>
  <r>
    <x v="37"/>
    <x v="37"/>
    <s v="MIRS"/>
    <s v="TT01"/>
    <s v="CJ"/>
    <n v="11"/>
    <n v="1316.2"/>
    <x v="67"/>
    <x v="3"/>
    <x v="32"/>
    <x v="5"/>
    <x v="3"/>
    <n v="29"/>
    <n v="32"/>
    <n v="3"/>
    <n v="0"/>
    <n v="0"/>
    <n v="0"/>
    <n v="0"/>
    <n v="0"/>
    <n v="0"/>
  </r>
  <r>
    <x v="37"/>
    <x v="37"/>
    <s v="MIRS"/>
    <s v="TT01"/>
    <s v="CJ"/>
    <n v="6"/>
    <n v="717.93"/>
    <x v="58"/>
    <x v="3"/>
    <x v="24"/>
    <x v="5"/>
    <x v="3"/>
    <n v="29"/>
    <n v="32"/>
    <n v="3"/>
    <n v="0"/>
    <n v="0"/>
    <n v="0"/>
    <n v="0"/>
    <n v="0"/>
    <n v="0"/>
  </r>
  <r>
    <x v="37"/>
    <x v="37"/>
    <s v="MIRS"/>
    <s v="TT01"/>
    <s v="CJ"/>
    <n v="8"/>
    <n v="957.24"/>
    <x v="61"/>
    <x v="3"/>
    <x v="26"/>
    <x v="5"/>
    <x v="3"/>
    <n v="29"/>
    <n v="32"/>
    <n v="3"/>
    <n v="0"/>
    <n v="0"/>
    <n v="0"/>
    <n v="0"/>
    <n v="0"/>
    <n v="0"/>
  </r>
  <r>
    <x v="38"/>
    <x v="38"/>
    <s v="MIRS"/>
    <s v="TT01"/>
    <s v="CJ"/>
    <n v="5"/>
    <n v="1168.93"/>
    <x v="67"/>
    <x v="3"/>
    <x v="32"/>
    <x v="5"/>
    <x v="3"/>
    <n v="12"/>
    <n v="12"/>
    <n v="0"/>
    <n v="0"/>
    <n v="0"/>
    <n v="0"/>
    <n v="0"/>
    <n v="0"/>
    <n v="0"/>
  </r>
  <r>
    <x v="38"/>
    <x v="38"/>
    <s v="MIRS"/>
    <s v="TT01"/>
    <s v="CJ"/>
    <n v="5"/>
    <n v="1168.93"/>
    <x v="61"/>
    <x v="3"/>
    <x v="26"/>
    <x v="5"/>
    <x v="3"/>
    <n v="12"/>
    <n v="12"/>
    <n v="0"/>
    <n v="0"/>
    <n v="0"/>
    <n v="0"/>
    <n v="0"/>
    <n v="0"/>
    <n v="0"/>
  </r>
  <r>
    <x v="39"/>
    <x v="39"/>
    <s v="MIRS"/>
    <s v="TT01"/>
    <s v="CJ"/>
    <n v="58"/>
    <n v="7896.5"/>
    <x v="65"/>
    <x v="1"/>
    <x v="30"/>
    <x v="1"/>
    <x v="1"/>
    <n v="192"/>
    <n v="215"/>
    <n v="23"/>
    <n v="0"/>
    <n v="0"/>
    <n v="0"/>
    <n v="0"/>
    <n v="0"/>
    <n v="0"/>
  </r>
  <r>
    <x v="39"/>
    <x v="39"/>
    <s v="MIRS"/>
    <s v="TT01"/>
    <s v="CJ"/>
    <n v="52"/>
    <n v="7079.62"/>
    <x v="66"/>
    <x v="1"/>
    <x v="31"/>
    <x v="1"/>
    <x v="1"/>
    <n v="192"/>
    <n v="215"/>
    <n v="23"/>
    <n v="0"/>
    <n v="0"/>
    <n v="0"/>
    <n v="0"/>
    <n v="0"/>
    <n v="0"/>
  </r>
  <r>
    <x v="39"/>
    <x v="39"/>
    <s v="MIRS"/>
    <s v="TT01"/>
    <s v="CJ"/>
    <n v="18"/>
    <n v="2450.64"/>
    <x v="14"/>
    <x v="1"/>
    <x v="6"/>
    <x v="1"/>
    <x v="1"/>
    <n v="192"/>
    <n v="215"/>
    <n v="23"/>
    <n v="0"/>
    <n v="0"/>
    <n v="0"/>
    <n v="0"/>
    <n v="0"/>
    <n v="0"/>
  </r>
  <r>
    <x v="39"/>
    <x v="39"/>
    <s v="MIRS"/>
    <s v="TT01"/>
    <s v="CJ"/>
    <n v="28"/>
    <n v="3812.1"/>
    <x v="27"/>
    <x v="1"/>
    <x v="11"/>
    <x v="2"/>
    <x v="1"/>
    <n v="192"/>
    <n v="215"/>
    <n v="23"/>
    <n v="0"/>
    <n v="0"/>
    <n v="0"/>
    <n v="0"/>
    <n v="0"/>
    <n v="0"/>
  </r>
  <r>
    <x v="39"/>
    <x v="39"/>
    <s v="MIRS"/>
    <s v="TT01"/>
    <s v="CJ"/>
    <n v="34"/>
    <n v="4628.9799999999996"/>
    <x v="70"/>
    <x v="1"/>
    <x v="34"/>
    <x v="1"/>
    <x v="1"/>
    <n v="192"/>
    <n v="215"/>
    <n v="23"/>
    <n v="0"/>
    <n v="0"/>
    <n v="0"/>
    <n v="0"/>
    <n v="0"/>
    <n v="0"/>
  </r>
  <r>
    <x v="39"/>
    <x v="39"/>
    <s v="MIRS"/>
    <s v="TT01"/>
    <s v="CJ"/>
    <n v="2"/>
    <n v="272.29000000000002"/>
    <x v="17"/>
    <x v="0"/>
    <x v="8"/>
    <x v="0"/>
    <x v="0"/>
    <n v="192"/>
    <n v="215"/>
    <n v="23"/>
    <n v="0"/>
    <n v="0"/>
    <n v="0"/>
    <n v="0"/>
    <n v="0"/>
    <n v="0"/>
  </r>
  <r>
    <x v="40"/>
    <x v="40"/>
    <s v="MIRS"/>
    <s v="TT01"/>
    <s v="CJ"/>
    <n v="9"/>
    <n v="1453.55"/>
    <x v="65"/>
    <x v="1"/>
    <x v="30"/>
    <x v="1"/>
    <x v="1"/>
    <n v="31"/>
    <n v="140"/>
    <n v="109"/>
    <n v="0"/>
    <n v="0"/>
    <n v="0"/>
    <n v="0"/>
    <n v="0"/>
    <n v="0"/>
  </r>
  <r>
    <x v="40"/>
    <x v="40"/>
    <s v="MIRS"/>
    <s v="TT01"/>
    <s v="CJ"/>
    <n v="5"/>
    <n v="807.53"/>
    <x v="66"/>
    <x v="1"/>
    <x v="31"/>
    <x v="1"/>
    <x v="1"/>
    <n v="31"/>
    <n v="140"/>
    <n v="109"/>
    <n v="0"/>
    <n v="0"/>
    <n v="0"/>
    <n v="0"/>
    <n v="0"/>
    <n v="0"/>
  </r>
  <r>
    <x v="40"/>
    <x v="40"/>
    <s v="MIRS"/>
    <s v="TT01"/>
    <s v="CJ"/>
    <n v="2"/>
    <n v="323.01"/>
    <x v="27"/>
    <x v="1"/>
    <x v="11"/>
    <x v="2"/>
    <x v="1"/>
    <n v="31"/>
    <n v="140"/>
    <n v="109"/>
    <n v="0"/>
    <n v="0"/>
    <n v="0"/>
    <n v="0"/>
    <n v="0"/>
    <n v="0"/>
  </r>
  <r>
    <x v="40"/>
    <x v="40"/>
    <s v="MIRS"/>
    <s v="TT01"/>
    <s v="CJ"/>
    <n v="13"/>
    <n v="2099.5700000000002"/>
    <x v="70"/>
    <x v="1"/>
    <x v="34"/>
    <x v="1"/>
    <x v="1"/>
    <n v="31"/>
    <n v="140"/>
    <n v="109"/>
    <n v="0"/>
    <n v="0"/>
    <n v="0"/>
    <n v="0"/>
    <n v="0"/>
    <n v="0"/>
  </r>
  <r>
    <x v="40"/>
    <x v="40"/>
    <s v="MIRS"/>
    <s v="TT01"/>
    <s v="CJ"/>
    <n v="2"/>
    <n v="323.01"/>
    <x v="20"/>
    <x v="0"/>
    <x v="5"/>
    <x v="0"/>
    <x v="0"/>
    <n v="31"/>
    <n v="140"/>
    <n v="109"/>
    <n v="0"/>
    <n v="0"/>
    <n v="0"/>
    <n v="0"/>
    <n v="0"/>
    <n v="0"/>
  </r>
  <r>
    <x v="41"/>
    <x v="41"/>
    <s v="MIRS"/>
    <s v="TT01"/>
    <s v="CJ"/>
    <n v="5"/>
    <n v="751.95"/>
    <x v="65"/>
    <x v="1"/>
    <x v="30"/>
    <x v="1"/>
    <x v="1"/>
    <n v="12"/>
    <n v="197"/>
    <n v="185"/>
    <n v="0"/>
    <n v="0"/>
    <n v="0"/>
    <n v="0"/>
    <n v="0"/>
    <n v="0"/>
  </r>
  <r>
    <x v="41"/>
    <x v="41"/>
    <s v="MIRS"/>
    <s v="TT01"/>
    <s v="CJ"/>
    <n v="2"/>
    <n v="300.77999999999997"/>
    <x v="14"/>
    <x v="1"/>
    <x v="6"/>
    <x v="1"/>
    <x v="1"/>
    <n v="12"/>
    <n v="197"/>
    <n v="185"/>
    <n v="0"/>
    <n v="0"/>
    <n v="0"/>
    <n v="0"/>
    <n v="0"/>
    <n v="0"/>
  </r>
  <r>
    <x v="41"/>
    <x v="41"/>
    <s v="MIRS"/>
    <s v="TT01"/>
    <s v="CJ"/>
    <n v="5"/>
    <n v="751.95"/>
    <x v="70"/>
    <x v="1"/>
    <x v="34"/>
    <x v="1"/>
    <x v="1"/>
    <n v="12"/>
    <n v="197"/>
    <n v="185"/>
    <n v="0"/>
    <n v="0"/>
    <n v="0"/>
    <n v="0"/>
    <n v="0"/>
    <n v="0"/>
  </r>
  <r>
    <x v="42"/>
    <x v="42"/>
    <s v="MIRS"/>
    <s v="TT01"/>
    <s v="CJ"/>
    <n v="24"/>
    <n v="4098.04"/>
    <x v="65"/>
    <x v="1"/>
    <x v="30"/>
    <x v="1"/>
    <x v="1"/>
    <n v="47"/>
    <n v="227"/>
    <n v="180"/>
    <n v="0"/>
    <n v="0"/>
    <n v="0"/>
    <n v="0"/>
    <n v="0"/>
    <n v="0"/>
  </r>
  <r>
    <x v="42"/>
    <x v="42"/>
    <s v="MIRS"/>
    <s v="TT01"/>
    <s v="CJ"/>
    <n v="22"/>
    <n v="3756.54"/>
    <x v="6"/>
    <x v="1"/>
    <x v="3"/>
    <x v="1"/>
    <x v="1"/>
    <n v="47"/>
    <n v="227"/>
    <n v="180"/>
    <n v="0"/>
    <n v="0"/>
    <n v="0"/>
    <n v="0"/>
    <n v="0"/>
    <n v="0"/>
  </r>
  <r>
    <x v="42"/>
    <x v="42"/>
    <s v="MIRS"/>
    <s v="TT01"/>
    <s v="CJ"/>
    <n v="1"/>
    <n v="170.75"/>
    <x v="17"/>
    <x v="0"/>
    <x v="8"/>
    <x v="0"/>
    <x v="0"/>
    <n v="47"/>
    <n v="227"/>
    <n v="180"/>
    <n v="0"/>
    <n v="0"/>
    <n v="0"/>
    <n v="0"/>
    <n v="0"/>
    <n v="0"/>
  </r>
  <r>
    <x v="43"/>
    <x v="43"/>
    <s v="MIRS"/>
    <s v="TT01"/>
    <s v="UND"/>
    <n v="10"/>
    <n v="193.19"/>
    <x v="35"/>
    <x v="0"/>
    <x v="8"/>
    <x v="0"/>
    <x v="0"/>
    <n v="70"/>
    <n v="134"/>
    <n v="64"/>
    <n v="0"/>
    <n v="0"/>
    <n v="0"/>
    <n v="0"/>
    <n v="0"/>
    <n v="0"/>
  </r>
  <r>
    <x v="43"/>
    <x v="43"/>
    <s v="MIRS"/>
    <s v="TT01"/>
    <s v="UND"/>
    <n v="38"/>
    <n v="734.11"/>
    <x v="65"/>
    <x v="1"/>
    <x v="30"/>
    <x v="1"/>
    <x v="1"/>
    <n v="70"/>
    <n v="134"/>
    <n v="64"/>
    <n v="0"/>
    <n v="0"/>
    <n v="0"/>
    <n v="0"/>
    <n v="0"/>
    <n v="0"/>
  </r>
  <r>
    <x v="43"/>
    <x v="43"/>
    <s v="MIRS"/>
    <s v="TT01"/>
    <s v="UND"/>
    <n v="1.4"/>
    <n v="27.05"/>
    <x v="70"/>
    <x v="1"/>
    <x v="34"/>
    <x v="1"/>
    <x v="1"/>
    <n v="70"/>
    <n v="134"/>
    <n v="64"/>
    <n v="0"/>
    <n v="0"/>
    <n v="0"/>
    <n v="0"/>
    <n v="0"/>
    <n v="0"/>
  </r>
  <r>
    <x v="43"/>
    <x v="43"/>
    <s v="MIRS"/>
    <s v="TT01"/>
    <s v="UND"/>
    <n v="0.6"/>
    <n v="11.59"/>
    <x v="15"/>
    <x v="1"/>
    <x v="7"/>
    <x v="2"/>
    <x v="1"/>
    <n v="70"/>
    <n v="134"/>
    <n v="64"/>
    <n v="0"/>
    <n v="0"/>
    <n v="0"/>
    <n v="0"/>
    <n v="0"/>
    <n v="0"/>
  </r>
  <r>
    <x v="43"/>
    <x v="43"/>
    <s v="MIRS"/>
    <s v="TT01"/>
    <s v="UND"/>
    <n v="20"/>
    <n v="386.38"/>
    <x v="71"/>
    <x v="1"/>
    <x v="35"/>
    <x v="1"/>
    <x v="1"/>
    <n v="70"/>
    <n v="134"/>
    <n v="64"/>
    <n v="0"/>
    <n v="0"/>
    <n v="0"/>
    <n v="0"/>
    <n v="0"/>
    <n v="0"/>
  </r>
  <r>
    <x v="44"/>
    <x v="44"/>
    <s v="MIRS"/>
    <s v="TT01"/>
    <s v="UND"/>
    <n v="8"/>
    <n v="117.9"/>
    <x v="35"/>
    <x v="0"/>
    <x v="8"/>
    <x v="0"/>
    <x v="0"/>
    <n v="36"/>
    <n v="55"/>
    <n v="19"/>
    <n v="0"/>
    <n v="0"/>
    <n v="0"/>
    <n v="0"/>
    <n v="0"/>
    <n v="0"/>
  </r>
  <r>
    <x v="44"/>
    <x v="44"/>
    <s v="MIRS"/>
    <s v="TT01"/>
    <s v="UND"/>
    <n v="2"/>
    <n v="29.47"/>
    <x v="44"/>
    <x v="0"/>
    <x v="4"/>
    <x v="0"/>
    <x v="0"/>
    <n v="36"/>
    <n v="55"/>
    <n v="19"/>
    <n v="0"/>
    <n v="0"/>
    <n v="0"/>
    <n v="0"/>
    <n v="0"/>
    <n v="0"/>
  </r>
  <r>
    <x v="44"/>
    <x v="44"/>
    <s v="MIRS"/>
    <s v="TT01"/>
    <s v="UND"/>
    <n v="13"/>
    <n v="191.58"/>
    <x v="66"/>
    <x v="1"/>
    <x v="31"/>
    <x v="1"/>
    <x v="1"/>
    <n v="36"/>
    <n v="55"/>
    <n v="19"/>
    <n v="0"/>
    <n v="0"/>
    <n v="0"/>
    <n v="0"/>
    <n v="0"/>
    <n v="0"/>
  </r>
  <r>
    <x v="44"/>
    <x v="44"/>
    <s v="MIRS"/>
    <s v="TT01"/>
    <s v="UND"/>
    <n v="13"/>
    <n v="191.58"/>
    <x v="41"/>
    <x v="1"/>
    <x v="18"/>
    <x v="2"/>
    <x v="1"/>
    <n v="36"/>
    <n v="55"/>
    <n v="19"/>
    <n v="0"/>
    <n v="0"/>
    <n v="0"/>
    <n v="0"/>
    <n v="0"/>
    <n v="0"/>
  </r>
  <r>
    <x v="45"/>
    <x v="45"/>
    <s v="MIRS"/>
    <s v="TT01"/>
    <s v="UND"/>
    <n v="33"/>
    <n v="404.87"/>
    <x v="33"/>
    <x v="0"/>
    <x v="4"/>
    <x v="0"/>
    <x v="0"/>
    <n v="48"/>
    <n v="11"/>
    <n v="-37"/>
    <n v="0"/>
    <n v="0"/>
    <n v="0"/>
    <n v="0"/>
    <n v="0"/>
    <n v="0"/>
  </r>
  <r>
    <x v="45"/>
    <x v="45"/>
    <s v="MIRS"/>
    <s v="TT01"/>
    <s v="UND"/>
    <n v="15"/>
    <n v="184.03"/>
    <x v="21"/>
    <x v="0"/>
    <x v="9"/>
    <x v="0"/>
    <x v="0"/>
    <n v="48"/>
    <n v="11"/>
    <n v="-37"/>
    <n v="0"/>
    <n v="0"/>
    <n v="0"/>
    <n v="0"/>
    <n v="0"/>
    <n v="0"/>
  </r>
  <r>
    <x v="46"/>
    <x v="46"/>
    <s v="MIRS"/>
    <s v="TT01"/>
    <s v="UND"/>
    <n v="2"/>
    <n v="2751.44"/>
    <x v="0"/>
    <x v="0"/>
    <x v="0"/>
    <x v="0"/>
    <x v="0"/>
    <n v="2"/>
    <s v=""/>
    <s v=""/>
    <n v="0"/>
    <n v="0"/>
    <n v="0"/>
    <n v="0"/>
    <n v="0"/>
    <n v="0"/>
  </r>
  <r>
    <x v="47"/>
    <x v="47"/>
    <s v="MIRS"/>
    <s v="TT01"/>
    <s v="UND"/>
    <n v="3"/>
    <n v="487.3"/>
    <x v="33"/>
    <x v="0"/>
    <x v="4"/>
    <x v="0"/>
    <x v="0"/>
    <n v="3"/>
    <n v="21"/>
    <n v="18"/>
    <n v="0"/>
    <n v="0"/>
    <n v="0"/>
    <n v="0"/>
    <n v="0"/>
    <n v="0"/>
  </r>
  <r>
    <x v="48"/>
    <x v="48"/>
    <s v="MIRS"/>
    <s v="TT01"/>
    <s v="UND"/>
    <n v="280"/>
    <n v="154.82"/>
    <x v="26"/>
    <x v="0"/>
    <x v="10"/>
    <x v="1"/>
    <x v="1"/>
    <n v="18183"/>
    <n v="23623.752727272727"/>
    <n v="5440.7527272727275"/>
    <n v="0"/>
    <n v="0"/>
    <n v="0"/>
    <n v="0"/>
    <n v="0"/>
    <n v="0"/>
  </r>
  <r>
    <x v="48"/>
    <x v="48"/>
    <s v="MIRS"/>
    <s v="TT01"/>
    <s v="UND"/>
    <n v="402"/>
    <n v="222.28"/>
    <x v="32"/>
    <x v="2"/>
    <x v="14"/>
    <x v="3"/>
    <x v="1"/>
    <n v="18183"/>
    <n v="23623.752727272727"/>
    <n v="5440.7527272727275"/>
    <n v="0"/>
    <n v="0"/>
    <n v="0"/>
    <n v="0"/>
    <n v="0"/>
    <n v="0"/>
  </r>
  <r>
    <x v="48"/>
    <x v="48"/>
    <s v="MIRS"/>
    <s v="TT01"/>
    <s v="UND"/>
    <n v="38"/>
    <n v="21.01"/>
    <x v="41"/>
    <x v="1"/>
    <x v="18"/>
    <x v="2"/>
    <x v="1"/>
    <n v="18183"/>
    <n v="23623.752727272727"/>
    <n v="5440.7527272727275"/>
    <n v="0"/>
    <n v="0"/>
    <n v="0"/>
    <n v="0"/>
    <n v="0"/>
    <n v="0"/>
  </r>
  <r>
    <x v="48"/>
    <x v="48"/>
    <s v="MIRS"/>
    <s v="TT01"/>
    <s v="UND"/>
    <n v="89"/>
    <n v="49.21"/>
    <x v="28"/>
    <x v="1"/>
    <x v="12"/>
    <x v="2"/>
    <x v="1"/>
    <n v="18183"/>
    <n v="23623.752727272727"/>
    <n v="5440.7527272727275"/>
    <n v="0"/>
    <n v="0"/>
    <n v="0"/>
    <n v="0"/>
    <n v="0"/>
    <n v="0"/>
  </r>
  <r>
    <x v="48"/>
    <x v="48"/>
    <s v="MIRS"/>
    <s v="TT01"/>
    <s v="UND"/>
    <n v="328"/>
    <n v="181.36"/>
    <x v="43"/>
    <x v="0"/>
    <x v="20"/>
    <x v="2"/>
    <x v="1"/>
    <n v="18183"/>
    <n v="23623.752727272727"/>
    <n v="5440.7527272727275"/>
    <n v="0"/>
    <n v="0"/>
    <n v="0"/>
    <n v="0"/>
    <n v="0"/>
    <n v="0"/>
  </r>
  <r>
    <x v="49"/>
    <x v="49"/>
    <s v="MIRS"/>
    <s v="TT01"/>
    <s v="CJ"/>
    <n v="25"/>
    <n v="279.8"/>
    <x v="44"/>
    <x v="0"/>
    <x v="4"/>
    <x v="0"/>
    <x v="0"/>
    <n v="25"/>
    <s v=""/>
    <s v=""/>
    <n v="0"/>
    <n v="0"/>
    <n v="0"/>
    <n v="0"/>
    <n v="0"/>
    <n v="0"/>
  </r>
  <r>
    <x v="50"/>
    <x v="50"/>
    <s v="MIRS"/>
    <s v="TT01"/>
    <s v="M"/>
    <n v="8266"/>
    <n v="5099.08"/>
    <x v="72"/>
    <x v="3"/>
    <x v="32"/>
    <x v="5"/>
    <x v="3"/>
    <n v="13266"/>
    <n v="22944"/>
    <n v="9678"/>
    <n v="0"/>
    <n v="0"/>
    <n v="0"/>
    <n v="0"/>
    <n v="0"/>
    <n v="0"/>
  </r>
  <r>
    <x v="51"/>
    <x v="51"/>
    <s v="MIRS"/>
    <s v="TT01"/>
    <s v="UND"/>
    <n v="94"/>
    <n v="98.01"/>
    <x v="0"/>
    <x v="0"/>
    <x v="0"/>
    <x v="0"/>
    <x v="0"/>
    <n v="5387"/>
    <n v="25157"/>
    <n v="19770"/>
    <n v="0"/>
    <n v="0"/>
    <n v="0"/>
    <n v="0"/>
    <n v="0"/>
    <n v="0"/>
  </r>
  <r>
    <x v="51"/>
    <x v="51"/>
    <s v="MIRS"/>
    <s v="TT01"/>
    <s v="UND"/>
    <n v="271"/>
    <n v="282.55"/>
    <x v="1"/>
    <x v="0"/>
    <x v="1"/>
    <x v="0"/>
    <x v="0"/>
    <n v="5387"/>
    <n v="25157"/>
    <n v="19770"/>
    <n v="0"/>
    <n v="0"/>
    <n v="0"/>
    <n v="0"/>
    <n v="0"/>
    <n v="0"/>
  </r>
  <r>
    <x v="51"/>
    <x v="51"/>
    <s v="MIRS"/>
    <s v="TT01"/>
    <s v="UND"/>
    <n v="176"/>
    <n v="183.5"/>
    <x v="2"/>
    <x v="0"/>
    <x v="2"/>
    <x v="0"/>
    <x v="0"/>
    <n v="5387"/>
    <n v="25157"/>
    <n v="19770"/>
    <n v="0"/>
    <n v="0"/>
    <n v="0"/>
    <n v="0"/>
    <n v="0"/>
    <n v="0"/>
  </r>
  <r>
    <x v="51"/>
    <x v="51"/>
    <s v="MIRS"/>
    <s v="TT01"/>
    <s v="UND"/>
    <n v="201"/>
    <n v="209.57"/>
    <x v="47"/>
    <x v="0"/>
    <x v="1"/>
    <x v="0"/>
    <x v="0"/>
    <n v="5387"/>
    <n v="25157"/>
    <n v="19770"/>
    <n v="0"/>
    <n v="0"/>
    <n v="0"/>
    <n v="0"/>
    <n v="0"/>
    <n v="0"/>
  </r>
  <r>
    <x v="51"/>
    <x v="51"/>
    <s v="MIRS"/>
    <s v="TT01"/>
    <s v="UND"/>
    <n v="191"/>
    <n v="199.14"/>
    <x v="3"/>
    <x v="0"/>
    <x v="0"/>
    <x v="0"/>
    <x v="0"/>
    <n v="5387"/>
    <n v="25157"/>
    <n v="19770"/>
    <n v="0"/>
    <n v="0"/>
    <n v="0"/>
    <n v="0"/>
    <n v="0"/>
    <n v="0"/>
  </r>
  <r>
    <x v="51"/>
    <x v="51"/>
    <s v="MIRS"/>
    <s v="TT01"/>
    <s v="UND"/>
    <n v="66"/>
    <n v="68.81"/>
    <x v="12"/>
    <x v="0"/>
    <x v="1"/>
    <x v="0"/>
    <x v="0"/>
    <n v="5387"/>
    <n v="25157"/>
    <n v="19770"/>
    <n v="0"/>
    <n v="0"/>
    <n v="0"/>
    <n v="0"/>
    <n v="0"/>
    <n v="0"/>
  </r>
  <r>
    <x v="51"/>
    <x v="51"/>
    <s v="MIRS"/>
    <s v="TT01"/>
    <s v="UND"/>
    <n v="878"/>
    <n v="915.43"/>
    <x v="4"/>
    <x v="0"/>
    <x v="2"/>
    <x v="0"/>
    <x v="0"/>
    <n v="5387"/>
    <n v="25157"/>
    <n v="19770"/>
    <n v="0"/>
    <n v="0"/>
    <n v="0"/>
    <n v="0"/>
    <n v="0"/>
    <n v="0"/>
  </r>
  <r>
    <x v="51"/>
    <x v="51"/>
    <s v="MIRS"/>
    <s v="TT01"/>
    <s v="UND"/>
    <n v="36"/>
    <n v="37.53"/>
    <x v="50"/>
    <x v="0"/>
    <x v="1"/>
    <x v="0"/>
    <x v="0"/>
    <n v="5387"/>
    <n v="25157"/>
    <n v="19770"/>
    <n v="0"/>
    <n v="0"/>
    <n v="0"/>
    <n v="0"/>
    <n v="0"/>
    <n v="0"/>
  </r>
  <r>
    <x v="51"/>
    <x v="51"/>
    <s v="MIRS"/>
    <s v="TT01"/>
    <s v="UND"/>
    <n v="195"/>
    <n v="203.31"/>
    <x v="5"/>
    <x v="0"/>
    <x v="2"/>
    <x v="0"/>
    <x v="0"/>
    <n v="5387"/>
    <n v="25157"/>
    <n v="19770"/>
    <n v="0"/>
    <n v="0"/>
    <n v="0"/>
    <n v="0"/>
    <n v="0"/>
    <n v="0"/>
  </r>
  <r>
    <x v="51"/>
    <x v="51"/>
    <s v="MIRS"/>
    <s v="TT01"/>
    <s v="UND"/>
    <n v="900"/>
    <n v="938.37"/>
    <x v="37"/>
    <x v="0"/>
    <x v="15"/>
    <x v="2"/>
    <x v="1"/>
    <n v="5387"/>
    <n v="25157"/>
    <n v="19770"/>
    <n v="0"/>
    <n v="0"/>
    <n v="0"/>
    <n v="0"/>
    <n v="0"/>
    <n v="0"/>
  </r>
  <r>
    <x v="51"/>
    <x v="51"/>
    <s v="MIRS"/>
    <s v="TT01"/>
    <s v="UND"/>
    <n v="172"/>
    <n v="179.33"/>
    <x v="7"/>
    <x v="0"/>
    <x v="0"/>
    <x v="0"/>
    <x v="0"/>
    <n v="5387"/>
    <n v="25157"/>
    <n v="19770"/>
    <n v="0"/>
    <n v="0"/>
    <n v="0"/>
    <n v="0"/>
    <n v="0"/>
    <n v="0"/>
  </r>
  <r>
    <x v="51"/>
    <x v="51"/>
    <s v="MIRS"/>
    <s v="TT01"/>
    <s v="UND"/>
    <n v="648"/>
    <n v="675.63"/>
    <x v="8"/>
    <x v="0"/>
    <x v="2"/>
    <x v="0"/>
    <x v="0"/>
    <n v="5387"/>
    <n v="25157"/>
    <n v="19770"/>
    <n v="0"/>
    <n v="0"/>
    <n v="0"/>
    <n v="0"/>
    <n v="0"/>
    <n v="0"/>
  </r>
  <r>
    <x v="51"/>
    <x v="51"/>
    <s v="MIRS"/>
    <s v="TT01"/>
    <s v="UND"/>
    <n v="92"/>
    <n v="95.92"/>
    <x v="16"/>
    <x v="0"/>
    <x v="0"/>
    <x v="0"/>
    <x v="0"/>
    <n v="5387"/>
    <n v="25157"/>
    <n v="19770"/>
    <n v="0"/>
    <n v="0"/>
    <n v="0"/>
    <n v="0"/>
    <n v="0"/>
    <n v="0"/>
  </r>
  <r>
    <x v="51"/>
    <x v="51"/>
    <s v="MIRS"/>
    <s v="TT01"/>
    <s v="UND"/>
    <n v="100"/>
    <n v="104.26"/>
    <x v="53"/>
    <x v="0"/>
    <x v="2"/>
    <x v="0"/>
    <x v="0"/>
    <n v="5387"/>
    <n v="25157"/>
    <n v="19770"/>
    <n v="0"/>
    <n v="0"/>
    <n v="0"/>
    <n v="0"/>
    <n v="0"/>
    <n v="0"/>
  </r>
  <r>
    <x v="51"/>
    <x v="51"/>
    <s v="MIRS"/>
    <s v="TT01"/>
    <s v="UND"/>
    <n v="847"/>
    <n v="883.11"/>
    <x v="43"/>
    <x v="0"/>
    <x v="20"/>
    <x v="2"/>
    <x v="1"/>
    <n v="5387"/>
    <n v="25157"/>
    <n v="19770"/>
    <n v="0"/>
    <n v="0"/>
    <n v="0"/>
    <n v="0"/>
    <n v="0"/>
    <n v="0"/>
  </r>
  <r>
    <x v="51"/>
    <x v="51"/>
    <s v="MIRS"/>
    <s v="TT01"/>
    <s v="UND"/>
    <n v="355"/>
    <n v="370.14"/>
    <x v="9"/>
    <x v="0"/>
    <x v="1"/>
    <x v="0"/>
    <x v="0"/>
    <n v="5387"/>
    <n v="25157"/>
    <n v="19770"/>
    <n v="0"/>
    <n v="0"/>
    <n v="0"/>
    <n v="0"/>
    <n v="0"/>
    <n v="0"/>
  </r>
  <r>
    <x v="51"/>
    <x v="51"/>
    <s v="MIRS"/>
    <s v="TT01"/>
    <s v="UND"/>
    <n v="165"/>
    <n v="172.03"/>
    <x v="25"/>
    <x v="0"/>
    <x v="2"/>
    <x v="0"/>
    <x v="0"/>
    <n v="5387"/>
    <n v="25157"/>
    <n v="19770"/>
    <n v="0"/>
    <n v="0"/>
    <n v="0"/>
    <n v="0"/>
    <n v="0"/>
    <n v="0"/>
  </r>
  <r>
    <x v="52"/>
    <x v="52"/>
    <s v="MIRS"/>
    <s v="TT01"/>
    <s v="UND"/>
    <n v="45"/>
    <n v="13.3"/>
    <x v="1"/>
    <x v="0"/>
    <x v="1"/>
    <x v="0"/>
    <x v="0"/>
    <n v="3912"/>
    <s v=""/>
    <s v=""/>
    <n v="0"/>
    <n v="0"/>
    <n v="0"/>
    <n v="0"/>
    <n v="0"/>
    <n v="0"/>
  </r>
  <r>
    <x v="52"/>
    <x v="52"/>
    <s v="MIRS"/>
    <s v="TT01"/>
    <s v="UND"/>
    <n v="118"/>
    <n v="34.869999999999997"/>
    <x v="32"/>
    <x v="2"/>
    <x v="14"/>
    <x v="3"/>
    <x v="1"/>
    <n v="3912"/>
    <s v=""/>
    <s v=""/>
    <n v="0"/>
    <n v="0"/>
    <n v="0"/>
    <n v="0"/>
    <n v="0"/>
    <n v="0"/>
  </r>
  <r>
    <x v="53"/>
    <x v="53"/>
    <s v="MIRS"/>
    <s v="TT01"/>
    <s v="M"/>
    <n v="100"/>
    <n v="3514"/>
    <x v="26"/>
    <x v="0"/>
    <x v="10"/>
    <x v="1"/>
    <x v="1"/>
    <n v="1994"/>
    <s v=""/>
    <s v=""/>
    <n v="0"/>
    <n v="0"/>
    <n v="0"/>
    <n v="0"/>
    <n v="0"/>
    <n v="0"/>
  </r>
  <r>
    <x v="53"/>
    <x v="53"/>
    <s v="MIRS"/>
    <s v="TT01"/>
    <s v="M"/>
    <n v="63"/>
    <n v="2213.8200000000002"/>
    <x v="22"/>
    <x v="0"/>
    <x v="5"/>
    <x v="0"/>
    <x v="0"/>
    <n v="1994"/>
    <s v=""/>
    <s v=""/>
    <n v="0"/>
    <n v="0"/>
    <n v="0"/>
    <n v="0"/>
    <n v="0"/>
    <n v="0"/>
  </r>
  <r>
    <x v="53"/>
    <x v="53"/>
    <s v="MIRS"/>
    <s v="TT01"/>
    <s v="M"/>
    <n v="300"/>
    <n v="10542"/>
    <x v="9"/>
    <x v="0"/>
    <x v="1"/>
    <x v="0"/>
    <x v="0"/>
    <n v="1994"/>
    <s v=""/>
    <s v=""/>
    <n v="0"/>
    <n v="0"/>
    <n v="0"/>
    <n v="0"/>
    <n v="0"/>
    <n v="0"/>
  </r>
  <r>
    <x v="53"/>
    <x v="53"/>
    <s v="MIRS"/>
    <s v="TT01"/>
    <s v="M"/>
    <n v="894"/>
    <n v="31415.16"/>
    <x v="54"/>
    <x v="0"/>
    <x v="10"/>
    <x v="1"/>
    <x v="1"/>
    <n v="1994"/>
    <s v=""/>
    <s v=""/>
    <n v="0"/>
    <n v="0"/>
    <n v="0"/>
    <n v="0"/>
    <n v="0"/>
    <n v="0"/>
  </r>
  <r>
    <x v="54"/>
    <x v="54"/>
    <s v="MIRS"/>
    <s v="TT01"/>
    <s v="UND"/>
    <n v="4"/>
    <n v="416.22"/>
    <x v="32"/>
    <x v="2"/>
    <x v="14"/>
    <x v="3"/>
    <x v="1"/>
    <n v="4"/>
    <s v=""/>
    <s v=""/>
    <n v="0"/>
    <n v="0"/>
    <n v="0"/>
    <n v="0"/>
    <n v="0"/>
    <n v="0"/>
  </r>
  <r>
    <x v="55"/>
    <x v="55"/>
    <s v="MIRS"/>
    <s v="TT01"/>
    <s v="UND"/>
    <n v="1"/>
    <n v="129.47999999999999"/>
    <x v="32"/>
    <x v="2"/>
    <x v="14"/>
    <x v="3"/>
    <x v="1"/>
    <n v="18"/>
    <n v="5"/>
    <n v="-13"/>
    <n v="0"/>
    <n v="0"/>
    <n v="0"/>
    <n v="0"/>
    <n v="0"/>
    <n v="0"/>
  </r>
  <r>
    <x v="56"/>
    <x v="56"/>
    <s v="MIRS"/>
    <s v="TT01"/>
    <s v="UND"/>
    <n v="55"/>
    <n v="7986.32"/>
    <x v="32"/>
    <x v="2"/>
    <x v="14"/>
    <x v="3"/>
    <x v="1"/>
    <n v="84"/>
    <s v=""/>
    <s v=""/>
    <n v="0"/>
    <n v="0"/>
    <n v="0"/>
    <n v="0"/>
    <n v="0"/>
    <n v="0"/>
  </r>
  <r>
    <x v="57"/>
    <x v="57"/>
    <s v="MIRS"/>
    <s v="TT01"/>
    <s v="UND"/>
    <n v="396"/>
    <n v="16665.2"/>
    <x v="32"/>
    <x v="2"/>
    <x v="14"/>
    <x v="3"/>
    <x v="1"/>
    <n v="468"/>
    <s v=""/>
    <s v=""/>
    <n v="0"/>
    <n v="0"/>
    <n v="0"/>
    <n v="0"/>
    <n v="0"/>
    <n v="0"/>
  </r>
  <r>
    <x v="58"/>
    <x v="58"/>
    <s v="MIRS"/>
    <s v="TT01"/>
    <s v="UND"/>
    <n v="725"/>
    <n v="60098.23"/>
    <x v="32"/>
    <x v="2"/>
    <x v="14"/>
    <x v="3"/>
    <x v="1"/>
    <n v="1203"/>
    <s v=""/>
    <s v=""/>
    <n v="0"/>
    <n v="0"/>
    <n v="0"/>
    <n v="0"/>
    <n v="0"/>
    <n v="0"/>
  </r>
  <r>
    <x v="59"/>
    <x v="59"/>
    <s v="MIRS"/>
    <s v="TT01"/>
    <s v="UND"/>
    <n v="495"/>
    <n v="30784.35"/>
    <x v="32"/>
    <x v="2"/>
    <x v="14"/>
    <x v="3"/>
    <x v="1"/>
    <n v="495"/>
    <s v=""/>
    <s v=""/>
    <n v="0"/>
    <n v="0"/>
    <n v="0"/>
    <n v="0"/>
    <n v="0"/>
    <n v="0"/>
  </r>
  <r>
    <x v="60"/>
    <x v="60"/>
    <s v="MIRS"/>
    <s v="TT01"/>
    <s v="UND"/>
    <n v="335"/>
    <n v="35225.300000000003"/>
    <x v="32"/>
    <x v="2"/>
    <x v="14"/>
    <x v="3"/>
    <x v="1"/>
    <n v="452"/>
    <s v=""/>
    <s v=""/>
    <n v="0"/>
    <n v="0"/>
    <n v="0"/>
    <n v="0"/>
    <n v="0"/>
    <n v="0"/>
  </r>
  <r>
    <x v="61"/>
    <x v="61"/>
    <s v="MIRS"/>
    <s v="TT01"/>
    <s v="UND"/>
    <n v="4"/>
    <n v="578.42999999999995"/>
    <x v="32"/>
    <x v="2"/>
    <x v="14"/>
    <x v="3"/>
    <x v="1"/>
    <n v="4"/>
    <s v=""/>
    <s v=""/>
    <n v="0"/>
    <n v="0"/>
    <n v="0"/>
    <n v="0"/>
    <n v="0"/>
    <n v="0"/>
  </r>
  <r>
    <x v="62"/>
    <x v="62"/>
    <s v="MIRS"/>
    <s v="TT01"/>
    <s v="UND"/>
    <n v="2"/>
    <n v="83.29"/>
    <x v="32"/>
    <x v="2"/>
    <x v="14"/>
    <x v="3"/>
    <x v="1"/>
    <n v="2"/>
    <s v=""/>
    <s v=""/>
    <n v="0"/>
    <n v="0"/>
    <n v="0"/>
    <n v="0"/>
    <n v="0"/>
    <n v="0"/>
  </r>
  <r>
    <x v="63"/>
    <x v="63"/>
    <s v="MIRS"/>
    <s v="TT01"/>
    <s v="UND"/>
    <n v="15"/>
    <n v="1600.05"/>
    <x v="32"/>
    <x v="2"/>
    <x v="14"/>
    <x v="3"/>
    <x v="1"/>
    <n v="15"/>
    <s v=""/>
    <s v=""/>
    <n v="0"/>
    <n v="0"/>
    <n v="0"/>
    <n v="0"/>
    <n v="0"/>
    <n v="0"/>
  </r>
  <r>
    <x v="64"/>
    <x v="64"/>
    <s v="MIRS"/>
    <s v="TT01"/>
    <s v="UND"/>
    <n v="20"/>
    <n v="1236.03"/>
    <x v="32"/>
    <x v="2"/>
    <x v="14"/>
    <x v="3"/>
    <x v="1"/>
    <n v="20"/>
    <s v=""/>
    <s v=""/>
    <n v="0"/>
    <n v="0"/>
    <n v="0"/>
    <n v="0"/>
    <n v="0"/>
    <n v="0"/>
  </r>
  <r>
    <x v="65"/>
    <x v="65"/>
    <s v="MIRS"/>
    <s v="TT01"/>
    <s v="M"/>
    <n v="4004"/>
    <n v="4436.46"/>
    <x v="0"/>
    <x v="0"/>
    <x v="0"/>
    <x v="0"/>
    <x v="0"/>
    <n v="61070"/>
    <n v="86334"/>
    <n v="25264"/>
    <n v="0"/>
    <n v="0"/>
    <n v="0"/>
    <n v="0"/>
    <n v="0"/>
    <n v="0"/>
  </r>
  <r>
    <x v="65"/>
    <x v="65"/>
    <s v="MIRS"/>
    <s v="TT01"/>
    <s v="M"/>
    <n v="3830"/>
    <n v="4243.67"/>
    <x v="1"/>
    <x v="0"/>
    <x v="1"/>
    <x v="0"/>
    <x v="0"/>
    <n v="61070"/>
    <n v="86334"/>
    <n v="25264"/>
    <n v="0"/>
    <n v="0"/>
    <n v="0"/>
    <n v="0"/>
    <n v="0"/>
    <n v="0"/>
  </r>
  <r>
    <x v="65"/>
    <x v="65"/>
    <s v="MIRS"/>
    <s v="TT01"/>
    <s v="M"/>
    <n v="20734"/>
    <n v="22973.439999999999"/>
    <x v="2"/>
    <x v="0"/>
    <x v="2"/>
    <x v="0"/>
    <x v="0"/>
    <n v="61070"/>
    <n v="86334"/>
    <n v="25264"/>
    <n v="0"/>
    <n v="0"/>
    <n v="0"/>
    <n v="0"/>
    <n v="0"/>
    <n v="0"/>
  </r>
  <r>
    <x v="65"/>
    <x v="65"/>
    <s v="MIRS"/>
    <s v="TT01"/>
    <s v="M"/>
    <n v="2686"/>
    <n v="2976.11"/>
    <x v="3"/>
    <x v="0"/>
    <x v="0"/>
    <x v="0"/>
    <x v="0"/>
    <n v="61070"/>
    <n v="86334"/>
    <n v="25264"/>
    <n v="0"/>
    <n v="0"/>
    <n v="0"/>
    <n v="0"/>
    <n v="0"/>
    <n v="0"/>
  </r>
  <r>
    <x v="65"/>
    <x v="65"/>
    <s v="MIRS"/>
    <s v="TT01"/>
    <s v="M"/>
    <n v="2805"/>
    <n v="3107.96"/>
    <x v="12"/>
    <x v="0"/>
    <x v="1"/>
    <x v="0"/>
    <x v="0"/>
    <n v="61070"/>
    <n v="86334"/>
    <n v="25264"/>
    <n v="0"/>
    <n v="0"/>
    <n v="0"/>
    <n v="0"/>
    <n v="0"/>
    <n v="0"/>
  </r>
  <r>
    <x v="65"/>
    <x v="65"/>
    <s v="MIRS"/>
    <s v="TT01"/>
    <s v="M"/>
    <n v="7985"/>
    <n v="8847.44"/>
    <x v="4"/>
    <x v="0"/>
    <x v="2"/>
    <x v="0"/>
    <x v="0"/>
    <n v="61070"/>
    <n v="86334"/>
    <n v="25264"/>
    <n v="0"/>
    <n v="0"/>
    <n v="0"/>
    <n v="0"/>
    <n v="0"/>
    <n v="0"/>
  </r>
  <r>
    <x v="65"/>
    <x v="65"/>
    <s v="MIRS"/>
    <s v="TT01"/>
    <s v="M"/>
    <n v="3767"/>
    <n v="4173.87"/>
    <x v="8"/>
    <x v="0"/>
    <x v="2"/>
    <x v="0"/>
    <x v="0"/>
    <n v="61070"/>
    <n v="86334"/>
    <n v="25264"/>
    <n v="0"/>
    <n v="0"/>
    <n v="0"/>
    <n v="0"/>
    <n v="0"/>
    <n v="0"/>
  </r>
  <r>
    <x v="65"/>
    <x v="65"/>
    <s v="MIRS"/>
    <s v="TT01"/>
    <s v="M"/>
    <n v="1246"/>
    <n v="1380.58"/>
    <x v="16"/>
    <x v="0"/>
    <x v="0"/>
    <x v="0"/>
    <x v="0"/>
    <n v="61070"/>
    <n v="86334"/>
    <n v="25264"/>
    <n v="0"/>
    <n v="0"/>
    <n v="0"/>
    <n v="0"/>
    <n v="0"/>
    <n v="0"/>
  </r>
  <r>
    <x v="65"/>
    <x v="65"/>
    <s v="MIRS"/>
    <s v="TT01"/>
    <s v="M"/>
    <n v="3939"/>
    <n v="4364.4399999999996"/>
    <x v="18"/>
    <x v="0"/>
    <x v="9"/>
    <x v="0"/>
    <x v="0"/>
    <n v="61070"/>
    <n v="86334"/>
    <n v="25264"/>
    <n v="0"/>
    <n v="0"/>
    <n v="0"/>
    <n v="0"/>
    <n v="0"/>
    <n v="0"/>
  </r>
  <r>
    <x v="65"/>
    <x v="65"/>
    <s v="MIRS"/>
    <s v="TT01"/>
    <s v="M"/>
    <n v="2065"/>
    <n v="2288.04"/>
    <x v="9"/>
    <x v="0"/>
    <x v="1"/>
    <x v="0"/>
    <x v="0"/>
    <n v="61070"/>
    <n v="86334"/>
    <n v="25264"/>
    <n v="0"/>
    <n v="0"/>
    <n v="0"/>
    <n v="0"/>
    <n v="0"/>
    <n v="0"/>
  </r>
  <r>
    <x v="66"/>
    <x v="66"/>
    <s v="MIRS"/>
    <s v="TT01"/>
    <s v="CJ"/>
    <n v="10"/>
    <n v="1769.73"/>
    <x v="61"/>
    <x v="3"/>
    <x v="26"/>
    <x v="5"/>
    <x v="3"/>
    <n v="10"/>
    <n v="8"/>
    <n v="-2"/>
    <n v="0"/>
    <n v="0"/>
    <n v="0"/>
    <n v="0"/>
    <n v="0"/>
    <n v="0"/>
  </r>
  <r>
    <x v="67"/>
    <x v="67"/>
    <s v="MIRS"/>
    <s v="TT01"/>
    <s v="UND"/>
    <n v="3"/>
    <n v="3500.37"/>
    <x v="32"/>
    <x v="2"/>
    <x v="14"/>
    <x v="3"/>
    <x v="1"/>
    <n v="25"/>
    <n v="1"/>
    <n v="-24"/>
    <n v="0"/>
    <n v="0"/>
    <n v="0"/>
    <n v="0"/>
    <n v="0"/>
    <n v="0"/>
  </r>
  <r>
    <x v="68"/>
    <x v="68"/>
    <s v="MIRS"/>
    <s v="TT01"/>
    <s v="M"/>
    <n v="459"/>
    <n v="2401.85"/>
    <x v="14"/>
    <x v="1"/>
    <x v="6"/>
    <x v="1"/>
    <x v="1"/>
    <n v="1284"/>
    <n v="8138"/>
    <n v="6854"/>
    <n v="0"/>
    <n v="0"/>
    <n v="0"/>
    <n v="0"/>
    <n v="0"/>
    <n v="0"/>
  </r>
  <r>
    <x v="68"/>
    <x v="68"/>
    <s v="MIRS"/>
    <s v="TT01"/>
    <s v="M"/>
    <n v="825"/>
    <n v="4317.0600000000004"/>
    <x v="20"/>
    <x v="0"/>
    <x v="5"/>
    <x v="0"/>
    <x v="0"/>
    <n v="1284"/>
    <n v="8138"/>
    <n v="6854"/>
    <n v="0"/>
    <n v="0"/>
    <n v="0"/>
    <n v="0"/>
    <n v="0"/>
    <n v="0"/>
  </r>
  <r>
    <x v="69"/>
    <x v="69"/>
    <s v="MIRS"/>
    <s v="TT01"/>
    <s v="CJ"/>
    <n v="6"/>
    <n v="60.43"/>
    <x v="26"/>
    <x v="0"/>
    <x v="10"/>
    <x v="1"/>
    <x v="1"/>
    <n v="4155"/>
    <n v="6558"/>
    <n v="2403"/>
    <n v="0"/>
    <n v="0"/>
    <n v="0"/>
    <n v="0"/>
    <n v="0"/>
    <n v="0"/>
  </r>
  <r>
    <x v="69"/>
    <x v="69"/>
    <s v="MIRS"/>
    <s v="TT01"/>
    <s v="CJ"/>
    <n v="84"/>
    <n v="845.99"/>
    <x v="40"/>
    <x v="0"/>
    <x v="17"/>
    <x v="1"/>
    <x v="1"/>
    <n v="4155"/>
    <n v="6558"/>
    <n v="2403"/>
    <n v="0"/>
    <n v="0"/>
    <n v="0"/>
    <n v="0"/>
    <n v="0"/>
    <n v="0"/>
  </r>
  <r>
    <x v="69"/>
    <x v="69"/>
    <s v="MIRS"/>
    <s v="TT01"/>
    <s v="CJ"/>
    <n v="543"/>
    <n v="5468.75"/>
    <x v="43"/>
    <x v="0"/>
    <x v="20"/>
    <x v="2"/>
    <x v="1"/>
    <n v="4155"/>
    <n v="6558"/>
    <n v="2403"/>
    <n v="0"/>
    <n v="0"/>
    <n v="0"/>
    <n v="0"/>
    <n v="0"/>
    <n v="0"/>
  </r>
  <r>
    <x v="69"/>
    <x v="69"/>
    <s v="MIRS"/>
    <s v="TT01"/>
    <s v="CJ"/>
    <n v="24"/>
    <n v="241.71"/>
    <x v="24"/>
    <x v="0"/>
    <x v="9"/>
    <x v="0"/>
    <x v="0"/>
    <n v="4155"/>
    <n v="6558"/>
    <n v="2403"/>
    <n v="0"/>
    <n v="0"/>
    <n v="0"/>
    <n v="0"/>
    <n v="0"/>
    <n v="0"/>
  </r>
  <r>
    <x v="70"/>
    <x v="70"/>
    <s v="MIRS"/>
    <s v="TT01"/>
    <s v="M"/>
    <n v="59"/>
    <n v="428.91"/>
    <x v="65"/>
    <x v="1"/>
    <x v="30"/>
    <x v="1"/>
    <x v="1"/>
    <n v="4437"/>
    <n v="5486"/>
    <n v="1049"/>
    <n v="0"/>
    <n v="0"/>
    <n v="0"/>
    <n v="0"/>
    <n v="0"/>
    <n v="0"/>
  </r>
  <r>
    <x v="70"/>
    <x v="70"/>
    <s v="MIRS"/>
    <s v="TT01"/>
    <s v="M"/>
    <n v="20"/>
    <n v="145.38999999999999"/>
    <x v="66"/>
    <x v="1"/>
    <x v="31"/>
    <x v="1"/>
    <x v="1"/>
    <n v="4437"/>
    <n v="5486"/>
    <n v="1049"/>
    <n v="0"/>
    <n v="0"/>
    <n v="0"/>
    <n v="0"/>
    <n v="0"/>
    <n v="0"/>
  </r>
  <r>
    <x v="70"/>
    <x v="70"/>
    <s v="MIRS"/>
    <s v="TT01"/>
    <s v="M"/>
    <n v="38"/>
    <n v="276.25"/>
    <x v="6"/>
    <x v="1"/>
    <x v="3"/>
    <x v="1"/>
    <x v="1"/>
    <n v="4437"/>
    <n v="5486"/>
    <n v="1049"/>
    <n v="0"/>
    <n v="0"/>
    <n v="0"/>
    <n v="0"/>
    <n v="0"/>
    <n v="0"/>
  </r>
  <r>
    <x v="70"/>
    <x v="70"/>
    <s v="MIRS"/>
    <s v="TT01"/>
    <s v="M"/>
    <n v="320"/>
    <n v="2326.31"/>
    <x v="56"/>
    <x v="0"/>
    <x v="4"/>
    <x v="0"/>
    <x v="0"/>
    <n v="4437"/>
    <n v="5486"/>
    <n v="1049"/>
    <n v="0"/>
    <n v="0"/>
    <n v="0"/>
    <n v="0"/>
    <n v="0"/>
    <n v="0"/>
  </r>
  <r>
    <x v="71"/>
    <x v="71"/>
    <s v="MIRS"/>
    <s v="TT01"/>
    <s v="UND"/>
    <n v="5"/>
    <n v="3727.12"/>
    <x v="30"/>
    <x v="0"/>
    <x v="13"/>
    <x v="0"/>
    <x v="0"/>
    <n v="14"/>
    <s v=""/>
    <s v=""/>
    <n v="0"/>
    <n v="0"/>
    <n v="0"/>
    <n v="0"/>
    <n v="0"/>
    <n v="0"/>
  </r>
  <r>
    <x v="71"/>
    <x v="71"/>
    <s v="MIRS"/>
    <s v="TT01"/>
    <s v="UND"/>
    <n v="9"/>
    <n v="6708.82"/>
    <x v="44"/>
    <x v="0"/>
    <x v="4"/>
    <x v="0"/>
    <x v="0"/>
    <n v="14"/>
    <s v=""/>
    <s v=""/>
    <n v="0"/>
    <n v="0"/>
    <n v="0"/>
    <n v="0"/>
    <n v="0"/>
    <n v="0"/>
  </r>
  <r>
    <x v="72"/>
    <x v="72"/>
    <s v="MIRS"/>
    <s v="TT01"/>
    <s v="UND"/>
    <n v="1"/>
    <n v="1094.07"/>
    <x v="44"/>
    <x v="0"/>
    <x v="4"/>
    <x v="0"/>
    <x v="0"/>
    <n v="1"/>
    <s v=""/>
    <s v=""/>
    <n v="0"/>
    <n v="0"/>
    <n v="0"/>
    <n v="0"/>
    <n v="0"/>
    <n v="0"/>
  </r>
  <r>
    <x v="73"/>
    <x v="73"/>
    <s v="MIRS"/>
    <s v="TT01"/>
    <s v="M"/>
    <n v="6000"/>
    <n v="4293.58"/>
    <x v="67"/>
    <x v="3"/>
    <x v="32"/>
    <x v="5"/>
    <x v="3"/>
    <n v="33000"/>
    <n v="32730"/>
    <n v="-270"/>
    <n v="0"/>
    <n v="0"/>
    <n v="0"/>
    <n v="0"/>
    <n v="0"/>
    <n v="0"/>
  </r>
  <r>
    <x v="74"/>
    <x v="74"/>
    <s v="MIRS"/>
    <s v="TT01"/>
    <s v="UND"/>
    <n v="68"/>
    <n v="407.53"/>
    <x v="1"/>
    <x v="0"/>
    <x v="1"/>
    <x v="0"/>
    <x v="0"/>
    <n v="1194"/>
    <n v="142.51254545454549"/>
    <n v="-1051.4874545454545"/>
    <n v="0"/>
    <n v="0"/>
    <n v="0"/>
    <n v="0"/>
    <n v="0"/>
    <n v="0"/>
  </r>
  <r>
    <x v="74"/>
    <x v="74"/>
    <s v="MIRS"/>
    <s v="TT01"/>
    <s v="UND"/>
    <n v="50"/>
    <n v="299.64999999999998"/>
    <x v="26"/>
    <x v="0"/>
    <x v="10"/>
    <x v="1"/>
    <x v="1"/>
    <n v="1194"/>
    <n v="142.51254545454549"/>
    <n v="-1051.4874545454545"/>
    <n v="0"/>
    <n v="0"/>
    <n v="0"/>
    <n v="0"/>
    <n v="0"/>
    <n v="0"/>
  </r>
  <r>
    <x v="74"/>
    <x v="74"/>
    <s v="MIRS"/>
    <s v="TT01"/>
    <s v="UND"/>
    <n v="507"/>
    <n v="3038.5"/>
    <x v="35"/>
    <x v="0"/>
    <x v="8"/>
    <x v="0"/>
    <x v="0"/>
    <n v="1194"/>
    <n v="142.51254545454549"/>
    <n v="-1051.4874545454545"/>
    <n v="0"/>
    <n v="0"/>
    <n v="0"/>
    <n v="0"/>
    <n v="0"/>
    <n v="0"/>
  </r>
  <r>
    <x v="74"/>
    <x v="74"/>
    <s v="MIRS"/>
    <s v="TT01"/>
    <s v="UND"/>
    <n v="20"/>
    <n v="119.86"/>
    <x v="65"/>
    <x v="1"/>
    <x v="30"/>
    <x v="1"/>
    <x v="1"/>
    <n v="1194"/>
    <n v="142.51254545454549"/>
    <n v="-1051.4874545454545"/>
    <n v="0"/>
    <n v="0"/>
    <n v="0"/>
    <n v="0"/>
    <n v="0"/>
    <n v="0"/>
  </r>
  <r>
    <x v="74"/>
    <x v="74"/>
    <s v="MIRS"/>
    <s v="TT01"/>
    <s v="UND"/>
    <n v="40"/>
    <n v="239.72"/>
    <x v="66"/>
    <x v="1"/>
    <x v="31"/>
    <x v="1"/>
    <x v="1"/>
    <n v="1194"/>
    <n v="142.51254545454549"/>
    <n v="-1051.4874545454545"/>
    <n v="0"/>
    <n v="0"/>
    <n v="0"/>
    <n v="0"/>
    <n v="0"/>
    <n v="0"/>
  </r>
  <r>
    <x v="74"/>
    <x v="74"/>
    <s v="MIRS"/>
    <s v="TT01"/>
    <s v="UND"/>
    <n v="52"/>
    <n v="311.64"/>
    <x v="15"/>
    <x v="1"/>
    <x v="7"/>
    <x v="2"/>
    <x v="1"/>
    <n v="1194"/>
    <n v="142.51254545454549"/>
    <n v="-1051.4874545454545"/>
    <n v="0"/>
    <n v="0"/>
    <n v="0"/>
    <n v="0"/>
    <n v="0"/>
    <n v="0"/>
  </r>
  <r>
    <x v="74"/>
    <x v="74"/>
    <s v="MIRS"/>
    <s v="TT01"/>
    <s v="UND"/>
    <n v="100"/>
    <n v="599.30999999999995"/>
    <x v="41"/>
    <x v="1"/>
    <x v="18"/>
    <x v="2"/>
    <x v="1"/>
    <n v="1194"/>
    <n v="142.51254545454549"/>
    <n v="-1051.4874545454545"/>
    <n v="0"/>
    <n v="0"/>
    <n v="0"/>
    <n v="0"/>
    <n v="0"/>
    <n v="0"/>
  </r>
  <r>
    <x v="74"/>
    <x v="74"/>
    <s v="MIRS"/>
    <s v="TT01"/>
    <s v="UND"/>
    <n v="20"/>
    <n v="119.86"/>
    <x v="42"/>
    <x v="1"/>
    <x v="19"/>
    <x v="2"/>
    <x v="1"/>
    <n v="1194"/>
    <n v="142.51254545454549"/>
    <n v="-1051.4874545454545"/>
    <n v="0"/>
    <n v="0"/>
    <n v="0"/>
    <n v="0"/>
    <n v="0"/>
    <n v="0"/>
  </r>
  <r>
    <x v="74"/>
    <x v="74"/>
    <s v="MIRS"/>
    <s v="TT01"/>
    <s v="UND"/>
    <n v="20"/>
    <n v="119.86"/>
    <x v="71"/>
    <x v="1"/>
    <x v="35"/>
    <x v="1"/>
    <x v="1"/>
    <n v="1194"/>
    <n v="142.51254545454549"/>
    <n v="-1051.4874545454545"/>
    <n v="0"/>
    <n v="0"/>
    <n v="0"/>
    <n v="0"/>
    <n v="0"/>
    <n v="0"/>
  </r>
  <r>
    <x v="74"/>
    <x v="74"/>
    <s v="MIRS"/>
    <s v="TT01"/>
    <s v="UND"/>
    <n v="4"/>
    <n v="23.97"/>
    <x v="21"/>
    <x v="0"/>
    <x v="9"/>
    <x v="0"/>
    <x v="0"/>
    <n v="1194"/>
    <n v="142.51254545454549"/>
    <n v="-1051.4874545454545"/>
    <n v="0"/>
    <n v="0"/>
    <n v="0"/>
    <n v="0"/>
    <n v="0"/>
    <n v="0"/>
  </r>
  <r>
    <x v="74"/>
    <x v="74"/>
    <s v="MIRS"/>
    <s v="TT01"/>
    <s v="UND"/>
    <n v="313"/>
    <n v="1875.84"/>
    <x v="25"/>
    <x v="0"/>
    <x v="2"/>
    <x v="0"/>
    <x v="0"/>
    <n v="1194"/>
    <n v="142.51254545454549"/>
    <n v="-1051.4874545454545"/>
    <n v="0"/>
    <n v="0"/>
    <n v="0"/>
    <n v="0"/>
    <n v="0"/>
    <n v="0"/>
  </r>
  <r>
    <x v="75"/>
    <x v="75"/>
    <s v="MIRS"/>
    <s v="TT01"/>
    <s v="M"/>
    <n v="363"/>
    <n v="3328.54"/>
    <x v="44"/>
    <x v="0"/>
    <x v="4"/>
    <x v="0"/>
    <x v="0"/>
    <n v="5995"/>
    <s v=""/>
    <s v=""/>
    <n v="0"/>
    <n v="0"/>
    <n v="0"/>
    <n v="0"/>
    <n v="0"/>
    <n v="0"/>
  </r>
  <r>
    <x v="75"/>
    <x v="75"/>
    <s v="MIRS"/>
    <s v="TT01"/>
    <s v="M"/>
    <n v="4000"/>
    <n v="36678.160000000003"/>
    <x v="23"/>
    <x v="0"/>
    <x v="8"/>
    <x v="0"/>
    <x v="0"/>
    <n v="5995"/>
    <s v=""/>
    <s v=""/>
    <n v="0"/>
    <n v="0"/>
    <n v="0"/>
    <n v="0"/>
    <n v="0"/>
    <n v="0"/>
  </r>
  <r>
    <x v="75"/>
    <x v="75"/>
    <s v="MIRS"/>
    <s v="TT01"/>
    <s v="M"/>
    <n v="1632"/>
    <n v="14964.69"/>
    <x v="56"/>
    <x v="0"/>
    <x v="4"/>
    <x v="0"/>
    <x v="0"/>
    <n v="5995"/>
    <s v=""/>
    <s v=""/>
    <n v="0"/>
    <n v="0"/>
    <n v="0"/>
    <n v="0"/>
    <n v="0"/>
    <n v="0"/>
  </r>
  <r>
    <x v="76"/>
    <x v="76"/>
    <s v="MIRS"/>
    <s v="TT01"/>
    <s v="UND"/>
    <n v="340"/>
    <n v="148.29"/>
    <x v="67"/>
    <x v="3"/>
    <x v="32"/>
    <x v="5"/>
    <x v="3"/>
    <n v="6990"/>
    <n v="11472"/>
    <n v="4482"/>
    <n v="0"/>
    <n v="0"/>
    <n v="0"/>
    <n v="0"/>
    <n v="0"/>
    <n v="0"/>
  </r>
  <r>
    <x v="77"/>
    <x v="77"/>
    <s v="MIRS"/>
    <s v="TT01"/>
    <s v="CJ"/>
    <n v="6"/>
    <n v="851.2"/>
    <x v="66"/>
    <x v="1"/>
    <x v="31"/>
    <x v="1"/>
    <x v="1"/>
    <n v="6"/>
    <n v="6"/>
    <n v="0"/>
    <n v="0"/>
    <n v="0"/>
    <n v="0"/>
    <n v="0"/>
    <n v="0"/>
    <n v="0"/>
  </r>
  <r>
    <x v="78"/>
    <x v="78"/>
    <s v="MIRS"/>
    <s v="TT01"/>
    <s v="UND"/>
    <n v="2"/>
    <n v="0.19"/>
    <x v="1"/>
    <x v="0"/>
    <x v="1"/>
    <x v="0"/>
    <x v="0"/>
    <n v="38622"/>
    <n v="48330.254545454547"/>
    <n v="9708.254545454547"/>
    <n v="0"/>
    <n v="0"/>
    <n v="0"/>
    <n v="0"/>
    <n v="0"/>
    <n v="0"/>
  </r>
  <r>
    <x v="78"/>
    <x v="78"/>
    <s v="MIRS"/>
    <s v="TT01"/>
    <s v="UND"/>
    <n v="1"/>
    <n v="0.1"/>
    <x v="2"/>
    <x v="0"/>
    <x v="2"/>
    <x v="0"/>
    <x v="0"/>
    <n v="38622"/>
    <n v="48330.254545454547"/>
    <n v="9708.254545454547"/>
    <n v="0"/>
    <n v="0"/>
    <n v="0"/>
    <n v="0"/>
    <n v="0"/>
    <n v="0"/>
  </r>
  <r>
    <x v="78"/>
    <x v="78"/>
    <s v="MIRS"/>
    <s v="TT01"/>
    <s v="UND"/>
    <n v="29"/>
    <n v="2.79"/>
    <x v="33"/>
    <x v="0"/>
    <x v="4"/>
    <x v="0"/>
    <x v="0"/>
    <n v="38622"/>
    <n v="48330.254545454547"/>
    <n v="9708.254545454547"/>
    <n v="0"/>
    <n v="0"/>
    <n v="0"/>
    <n v="0"/>
    <n v="0"/>
    <n v="0"/>
  </r>
  <r>
    <x v="78"/>
    <x v="78"/>
    <s v="MIRS"/>
    <s v="TT01"/>
    <s v="UND"/>
    <n v="10"/>
    <n v="0.96"/>
    <x v="3"/>
    <x v="0"/>
    <x v="0"/>
    <x v="0"/>
    <x v="0"/>
    <n v="38622"/>
    <n v="48330.254545454547"/>
    <n v="9708.254545454547"/>
    <n v="0"/>
    <n v="0"/>
    <n v="0"/>
    <n v="0"/>
    <n v="0"/>
    <n v="0"/>
  </r>
  <r>
    <x v="78"/>
    <x v="78"/>
    <s v="MIRS"/>
    <s v="TT01"/>
    <s v="UND"/>
    <n v="48"/>
    <n v="4.62"/>
    <x v="26"/>
    <x v="0"/>
    <x v="10"/>
    <x v="1"/>
    <x v="1"/>
    <n v="38622"/>
    <n v="48330.254545454547"/>
    <n v="9708.254545454547"/>
    <n v="0"/>
    <n v="0"/>
    <n v="0"/>
    <n v="0"/>
    <n v="0"/>
    <n v="0"/>
  </r>
  <r>
    <x v="78"/>
    <x v="78"/>
    <s v="MIRS"/>
    <s v="TT01"/>
    <s v="UND"/>
    <n v="100"/>
    <n v="9.6199999999999992"/>
    <x v="30"/>
    <x v="0"/>
    <x v="13"/>
    <x v="0"/>
    <x v="0"/>
    <n v="38622"/>
    <n v="48330.254545454547"/>
    <n v="9708.254545454547"/>
    <n v="0"/>
    <n v="0"/>
    <n v="0"/>
    <n v="0"/>
    <n v="0"/>
    <n v="0"/>
  </r>
  <r>
    <x v="78"/>
    <x v="78"/>
    <s v="MIRS"/>
    <s v="TT01"/>
    <s v="UND"/>
    <n v="6"/>
    <n v="0.57999999999999996"/>
    <x v="36"/>
    <x v="0"/>
    <x v="1"/>
    <x v="0"/>
    <x v="0"/>
    <n v="38622"/>
    <n v="48330.254545454547"/>
    <n v="9708.254545454547"/>
    <n v="0"/>
    <n v="0"/>
    <n v="0"/>
    <n v="0"/>
    <n v="0"/>
    <n v="0"/>
  </r>
  <r>
    <x v="78"/>
    <x v="78"/>
    <s v="MIRS"/>
    <s v="TT01"/>
    <s v="UND"/>
    <n v="1704"/>
    <n v="163.99"/>
    <x v="32"/>
    <x v="2"/>
    <x v="14"/>
    <x v="3"/>
    <x v="1"/>
    <n v="38622"/>
    <n v="48330.254545454547"/>
    <n v="9708.254545454547"/>
    <n v="0"/>
    <n v="0"/>
    <n v="0"/>
    <n v="0"/>
    <n v="0"/>
    <n v="0"/>
  </r>
  <r>
    <x v="78"/>
    <x v="78"/>
    <s v="MIRS"/>
    <s v="TT01"/>
    <s v="UND"/>
    <n v="4012"/>
    <n v="386.12"/>
    <x v="37"/>
    <x v="0"/>
    <x v="15"/>
    <x v="2"/>
    <x v="1"/>
    <n v="38622"/>
    <n v="48330.254545454547"/>
    <n v="9708.254545454547"/>
    <n v="0"/>
    <n v="0"/>
    <n v="0"/>
    <n v="0"/>
    <n v="0"/>
    <n v="0"/>
  </r>
  <r>
    <x v="78"/>
    <x v="78"/>
    <s v="MIRS"/>
    <s v="TT01"/>
    <s v="UND"/>
    <n v="36"/>
    <n v="3.46"/>
    <x v="73"/>
    <x v="0"/>
    <x v="36"/>
    <x v="4"/>
    <x v="2"/>
    <n v="38622"/>
    <n v="48330.254545454547"/>
    <n v="9708.254545454547"/>
    <n v="0"/>
    <n v="0"/>
    <n v="0"/>
    <n v="0"/>
    <n v="0"/>
    <n v="0"/>
  </r>
  <r>
    <x v="78"/>
    <x v="78"/>
    <s v="MIRS"/>
    <s v="TT01"/>
    <s v="UND"/>
    <n v="804"/>
    <n v="77.38"/>
    <x v="74"/>
    <x v="0"/>
    <x v="37"/>
    <x v="1"/>
    <x v="1"/>
    <n v="38622"/>
    <n v="48330.254545454547"/>
    <n v="9708.254545454547"/>
    <n v="0"/>
    <n v="0"/>
    <n v="0"/>
    <n v="0"/>
    <n v="0"/>
    <n v="0"/>
  </r>
  <r>
    <x v="78"/>
    <x v="78"/>
    <s v="MIRS"/>
    <s v="TT01"/>
    <s v="UND"/>
    <n v="112"/>
    <n v="10.78"/>
    <x v="75"/>
    <x v="0"/>
    <x v="13"/>
    <x v="0"/>
    <x v="0"/>
    <n v="38622"/>
    <n v="48330.254545454547"/>
    <n v="9708.254545454547"/>
    <n v="0"/>
    <n v="0"/>
    <n v="0"/>
    <n v="0"/>
    <n v="0"/>
    <n v="0"/>
  </r>
  <r>
    <x v="78"/>
    <x v="78"/>
    <s v="MIRS"/>
    <s v="TT01"/>
    <s v="UND"/>
    <n v="198"/>
    <n v="19.059999999999999"/>
    <x v="65"/>
    <x v="1"/>
    <x v="30"/>
    <x v="1"/>
    <x v="1"/>
    <n v="38622"/>
    <n v="48330.254545454547"/>
    <n v="9708.254545454547"/>
    <n v="0"/>
    <n v="0"/>
    <n v="0"/>
    <n v="0"/>
    <n v="0"/>
    <n v="0"/>
  </r>
  <r>
    <x v="78"/>
    <x v="78"/>
    <s v="MIRS"/>
    <s v="TT01"/>
    <s v="UND"/>
    <n v="196"/>
    <n v="18.86"/>
    <x v="66"/>
    <x v="1"/>
    <x v="31"/>
    <x v="1"/>
    <x v="1"/>
    <n v="38622"/>
    <n v="48330.254545454547"/>
    <n v="9708.254545454547"/>
    <n v="0"/>
    <n v="0"/>
    <n v="0"/>
    <n v="0"/>
    <n v="0"/>
    <n v="0"/>
  </r>
  <r>
    <x v="78"/>
    <x v="78"/>
    <s v="MIRS"/>
    <s v="TT01"/>
    <s v="UND"/>
    <n v="330"/>
    <n v="31.76"/>
    <x v="14"/>
    <x v="1"/>
    <x v="6"/>
    <x v="1"/>
    <x v="1"/>
    <n v="38622"/>
    <n v="48330.254545454547"/>
    <n v="9708.254545454547"/>
    <n v="0"/>
    <n v="0"/>
    <n v="0"/>
    <n v="0"/>
    <n v="0"/>
    <n v="0"/>
  </r>
  <r>
    <x v="78"/>
    <x v="78"/>
    <s v="MIRS"/>
    <s v="TT01"/>
    <s v="UND"/>
    <n v="2"/>
    <n v="0.19"/>
    <x v="27"/>
    <x v="1"/>
    <x v="11"/>
    <x v="2"/>
    <x v="1"/>
    <n v="38622"/>
    <n v="48330.254545454547"/>
    <n v="9708.254545454547"/>
    <n v="0"/>
    <n v="0"/>
    <n v="0"/>
    <n v="0"/>
    <n v="0"/>
    <n v="0"/>
  </r>
  <r>
    <x v="78"/>
    <x v="78"/>
    <s v="MIRS"/>
    <s v="TT01"/>
    <s v="UND"/>
    <n v="291.2"/>
    <n v="28.03"/>
    <x v="70"/>
    <x v="1"/>
    <x v="34"/>
    <x v="1"/>
    <x v="1"/>
    <n v="38622"/>
    <n v="48330.254545454547"/>
    <n v="9708.254545454547"/>
    <n v="0"/>
    <n v="0"/>
    <n v="0"/>
    <n v="0"/>
    <n v="0"/>
    <n v="0"/>
  </r>
  <r>
    <x v="78"/>
    <x v="78"/>
    <s v="MIRS"/>
    <s v="TT01"/>
    <s v="UND"/>
    <n v="4.8"/>
    <n v="0.46"/>
    <x v="15"/>
    <x v="1"/>
    <x v="7"/>
    <x v="2"/>
    <x v="1"/>
    <n v="38622"/>
    <n v="48330.254545454547"/>
    <n v="9708.254545454547"/>
    <n v="0"/>
    <n v="0"/>
    <n v="0"/>
    <n v="0"/>
    <n v="0"/>
    <n v="0"/>
  </r>
  <r>
    <x v="78"/>
    <x v="78"/>
    <s v="MIRS"/>
    <s v="TT01"/>
    <s v="UND"/>
    <n v="268"/>
    <n v="25.79"/>
    <x v="6"/>
    <x v="1"/>
    <x v="3"/>
    <x v="1"/>
    <x v="1"/>
    <n v="38622"/>
    <n v="48330.254545454547"/>
    <n v="9708.254545454547"/>
    <n v="0"/>
    <n v="0"/>
    <n v="0"/>
    <n v="0"/>
    <n v="0"/>
    <n v="0"/>
  </r>
  <r>
    <x v="78"/>
    <x v="78"/>
    <s v="MIRS"/>
    <s v="TT01"/>
    <s v="UND"/>
    <n v="1"/>
    <n v="0.1"/>
    <x v="42"/>
    <x v="1"/>
    <x v="19"/>
    <x v="2"/>
    <x v="1"/>
    <n v="38622"/>
    <n v="48330.254545454547"/>
    <n v="9708.254545454547"/>
    <n v="0"/>
    <n v="0"/>
    <n v="0"/>
    <n v="0"/>
    <n v="0"/>
    <n v="0"/>
  </r>
  <r>
    <x v="78"/>
    <x v="78"/>
    <s v="MIRS"/>
    <s v="TT01"/>
    <s v="UND"/>
    <n v="500"/>
    <n v="48.12"/>
    <x v="71"/>
    <x v="1"/>
    <x v="35"/>
    <x v="1"/>
    <x v="1"/>
    <n v="38622"/>
    <n v="48330.254545454547"/>
    <n v="9708.254545454547"/>
    <n v="0"/>
    <n v="0"/>
    <n v="0"/>
    <n v="0"/>
    <n v="0"/>
    <n v="0"/>
  </r>
  <r>
    <x v="78"/>
    <x v="78"/>
    <s v="MIRS"/>
    <s v="TT01"/>
    <s v="UND"/>
    <n v="4"/>
    <n v="0.38"/>
    <x v="28"/>
    <x v="1"/>
    <x v="12"/>
    <x v="2"/>
    <x v="1"/>
    <n v="38622"/>
    <n v="48330.254545454547"/>
    <n v="9708.254545454547"/>
    <n v="0"/>
    <n v="0"/>
    <n v="0"/>
    <n v="0"/>
    <n v="0"/>
    <n v="0"/>
  </r>
  <r>
    <x v="78"/>
    <x v="78"/>
    <s v="MIRS"/>
    <s v="TT01"/>
    <s v="UND"/>
    <n v="1"/>
    <n v="0.1"/>
    <x v="7"/>
    <x v="0"/>
    <x v="0"/>
    <x v="0"/>
    <x v="0"/>
    <n v="38622"/>
    <n v="48330.254545454547"/>
    <n v="9708.254545454547"/>
    <n v="0"/>
    <n v="0"/>
    <n v="0"/>
    <n v="0"/>
    <n v="0"/>
    <n v="0"/>
  </r>
  <r>
    <x v="78"/>
    <x v="78"/>
    <s v="MIRS"/>
    <s v="TT01"/>
    <s v="UND"/>
    <n v="8"/>
    <n v="0.77"/>
    <x v="16"/>
    <x v="0"/>
    <x v="0"/>
    <x v="0"/>
    <x v="0"/>
    <n v="38622"/>
    <n v="48330.254545454547"/>
    <n v="9708.254545454547"/>
    <n v="0"/>
    <n v="0"/>
    <n v="0"/>
    <n v="0"/>
    <n v="0"/>
    <n v="0"/>
  </r>
  <r>
    <x v="78"/>
    <x v="78"/>
    <s v="MIRS"/>
    <s v="TT01"/>
    <s v="UND"/>
    <n v="59"/>
    <n v="5.68"/>
    <x v="39"/>
    <x v="0"/>
    <x v="5"/>
    <x v="0"/>
    <x v="0"/>
    <n v="38622"/>
    <n v="48330.254545454547"/>
    <n v="9708.254545454547"/>
    <n v="0"/>
    <n v="0"/>
    <n v="0"/>
    <n v="0"/>
    <n v="0"/>
    <n v="0"/>
  </r>
  <r>
    <x v="78"/>
    <x v="78"/>
    <s v="MIRS"/>
    <s v="TT01"/>
    <s v="UND"/>
    <n v="400"/>
    <n v="38.5"/>
    <x v="17"/>
    <x v="0"/>
    <x v="8"/>
    <x v="0"/>
    <x v="0"/>
    <n v="38622"/>
    <n v="48330.254545454547"/>
    <n v="9708.254545454547"/>
    <n v="0"/>
    <n v="0"/>
    <n v="0"/>
    <n v="0"/>
    <n v="0"/>
    <n v="0"/>
  </r>
  <r>
    <x v="78"/>
    <x v="78"/>
    <s v="MIRS"/>
    <s v="TT01"/>
    <s v="UND"/>
    <n v="222"/>
    <n v="21.37"/>
    <x v="18"/>
    <x v="0"/>
    <x v="9"/>
    <x v="0"/>
    <x v="0"/>
    <n v="38622"/>
    <n v="48330.254545454547"/>
    <n v="9708.254545454547"/>
    <n v="0"/>
    <n v="0"/>
    <n v="0"/>
    <n v="0"/>
    <n v="0"/>
    <n v="0"/>
  </r>
  <r>
    <x v="78"/>
    <x v="78"/>
    <s v="MIRS"/>
    <s v="TT01"/>
    <s v="UND"/>
    <n v="1988"/>
    <n v="191.33"/>
    <x v="29"/>
    <x v="0"/>
    <x v="10"/>
    <x v="1"/>
    <x v="1"/>
    <n v="38622"/>
    <n v="48330.254545454547"/>
    <n v="9708.254545454547"/>
    <n v="0"/>
    <n v="0"/>
    <n v="0"/>
    <n v="0"/>
    <n v="0"/>
    <n v="0"/>
  </r>
  <r>
    <x v="78"/>
    <x v="78"/>
    <s v="MIRS"/>
    <s v="TT01"/>
    <s v="UND"/>
    <n v="648"/>
    <n v="62.36"/>
    <x v="19"/>
    <x v="0"/>
    <x v="4"/>
    <x v="0"/>
    <x v="0"/>
    <n v="38622"/>
    <n v="48330.254545454547"/>
    <n v="9708.254545454547"/>
    <n v="0"/>
    <n v="0"/>
    <n v="0"/>
    <n v="0"/>
    <n v="0"/>
    <n v="0"/>
  </r>
  <r>
    <x v="78"/>
    <x v="78"/>
    <s v="MIRS"/>
    <s v="TT01"/>
    <s v="UND"/>
    <n v="766"/>
    <n v="73.72"/>
    <x v="20"/>
    <x v="0"/>
    <x v="5"/>
    <x v="0"/>
    <x v="0"/>
    <n v="38622"/>
    <n v="48330.254545454547"/>
    <n v="9708.254545454547"/>
    <n v="0"/>
    <n v="0"/>
    <n v="0"/>
    <n v="0"/>
    <n v="0"/>
    <n v="0"/>
  </r>
  <r>
    <x v="78"/>
    <x v="78"/>
    <s v="MIRS"/>
    <s v="TT01"/>
    <s v="UND"/>
    <n v="704"/>
    <n v="67.75"/>
    <x v="46"/>
    <x v="0"/>
    <x v="21"/>
    <x v="0"/>
    <x v="0"/>
    <n v="38622"/>
    <n v="48330.254545454547"/>
    <n v="9708.254545454547"/>
    <n v="0"/>
    <n v="0"/>
    <n v="0"/>
    <n v="0"/>
    <n v="0"/>
    <n v="0"/>
  </r>
  <r>
    <x v="78"/>
    <x v="78"/>
    <s v="MIRS"/>
    <s v="TT01"/>
    <s v="UND"/>
    <n v="1324"/>
    <n v="127.42"/>
    <x v="21"/>
    <x v="0"/>
    <x v="9"/>
    <x v="0"/>
    <x v="0"/>
    <n v="38622"/>
    <n v="48330.254545454547"/>
    <n v="9708.254545454547"/>
    <n v="0"/>
    <n v="0"/>
    <n v="0"/>
    <n v="0"/>
    <n v="0"/>
    <n v="0"/>
  </r>
  <r>
    <x v="78"/>
    <x v="78"/>
    <s v="MIRS"/>
    <s v="TT01"/>
    <s v="UND"/>
    <n v="91"/>
    <n v="8.76"/>
    <x v="24"/>
    <x v="0"/>
    <x v="9"/>
    <x v="0"/>
    <x v="0"/>
    <n v="38622"/>
    <n v="48330.254545454547"/>
    <n v="9708.254545454547"/>
    <n v="0"/>
    <n v="0"/>
    <n v="0"/>
    <n v="0"/>
    <n v="0"/>
    <n v="0"/>
  </r>
  <r>
    <x v="78"/>
    <x v="78"/>
    <s v="MIRS"/>
    <s v="TT01"/>
    <s v="UND"/>
    <n v="1"/>
    <n v="0.1"/>
    <x v="25"/>
    <x v="0"/>
    <x v="2"/>
    <x v="0"/>
    <x v="0"/>
    <n v="38622"/>
    <n v="48330.254545454547"/>
    <n v="9708.254545454547"/>
    <n v="0"/>
    <n v="0"/>
    <n v="0"/>
    <n v="0"/>
    <n v="0"/>
    <n v="0"/>
  </r>
  <r>
    <x v="78"/>
    <x v="78"/>
    <s v="MIRS"/>
    <s v="TT01"/>
    <s v="UND"/>
    <n v="25"/>
    <n v="2.41"/>
    <x v="54"/>
    <x v="0"/>
    <x v="10"/>
    <x v="1"/>
    <x v="1"/>
    <n v="38622"/>
    <n v="48330.254545454547"/>
    <n v="9708.254545454547"/>
    <n v="0"/>
    <n v="0"/>
    <n v="0"/>
    <n v="0"/>
    <n v="0"/>
    <n v="0"/>
  </r>
  <r>
    <x v="78"/>
    <x v="78"/>
    <s v="MIRS"/>
    <s v="TT01"/>
    <s v="UND"/>
    <n v="2"/>
    <n v="0.19"/>
    <x v="56"/>
    <x v="0"/>
    <x v="4"/>
    <x v="0"/>
    <x v="0"/>
    <n v="38622"/>
    <n v="48330.254545454547"/>
    <n v="9708.254545454547"/>
    <n v="0"/>
    <n v="0"/>
    <n v="0"/>
    <n v="0"/>
    <n v="0"/>
    <n v="0"/>
  </r>
  <r>
    <x v="79"/>
    <x v="79"/>
    <s v="MIRS"/>
    <s v="TT01"/>
    <s v="UND"/>
    <n v="74"/>
    <n v="10.01"/>
    <x v="40"/>
    <x v="0"/>
    <x v="17"/>
    <x v="1"/>
    <x v="1"/>
    <n v="74"/>
    <n v="344"/>
    <n v="270"/>
    <n v="0"/>
    <n v="0"/>
    <n v="0"/>
    <n v="0"/>
    <n v="0"/>
    <n v="0"/>
  </r>
  <r>
    <x v="80"/>
    <x v="80"/>
    <s v="MIRS"/>
    <s v="TT01"/>
    <s v="UND"/>
    <n v="8"/>
    <n v="5.72"/>
    <x v="24"/>
    <x v="0"/>
    <x v="9"/>
    <x v="0"/>
    <x v="0"/>
    <n v="8"/>
    <n v="358"/>
    <n v="350"/>
    <n v="0"/>
    <n v="0"/>
    <n v="0"/>
    <n v="0"/>
    <n v="0"/>
    <n v="0"/>
  </r>
  <r>
    <x v="81"/>
    <x v="81"/>
    <s v="MIRS"/>
    <s v="TT01"/>
    <s v="CJ"/>
    <n v="6"/>
    <n v="1008.61"/>
    <x v="14"/>
    <x v="1"/>
    <x v="6"/>
    <x v="1"/>
    <x v="1"/>
    <n v="12"/>
    <n v="116"/>
    <n v="104"/>
    <n v="0"/>
    <n v="0"/>
    <n v="0"/>
    <n v="0"/>
    <n v="0"/>
    <n v="0"/>
  </r>
  <r>
    <x v="81"/>
    <x v="81"/>
    <s v="MIRS"/>
    <s v="TT01"/>
    <s v="CJ"/>
    <n v="6"/>
    <n v="1008.61"/>
    <x v="27"/>
    <x v="1"/>
    <x v="11"/>
    <x v="2"/>
    <x v="1"/>
    <n v="12"/>
    <n v="116"/>
    <n v="104"/>
    <n v="0"/>
    <n v="0"/>
    <n v="0"/>
    <n v="0"/>
    <n v="0"/>
    <n v="0"/>
  </r>
  <r>
    <x v="82"/>
    <x v="82"/>
    <s v="MIRS"/>
    <s v="TT01"/>
    <s v="CJ"/>
    <n v="9"/>
    <n v="2788.15"/>
    <x v="34"/>
    <x v="0"/>
    <x v="5"/>
    <x v="0"/>
    <x v="0"/>
    <n v="17"/>
    <n v="46"/>
    <n v="29"/>
    <n v="0"/>
    <n v="0"/>
    <n v="0"/>
    <n v="0"/>
    <n v="0"/>
    <n v="0"/>
  </r>
  <r>
    <x v="82"/>
    <x v="82"/>
    <s v="MIRS"/>
    <s v="TT01"/>
    <s v="CJ"/>
    <n v="2"/>
    <n v="619.59"/>
    <x v="35"/>
    <x v="0"/>
    <x v="8"/>
    <x v="0"/>
    <x v="0"/>
    <n v="17"/>
    <n v="46"/>
    <n v="29"/>
    <n v="0"/>
    <n v="0"/>
    <n v="0"/>
    <n v="0"/>
    <n v="0"/>
    <n v="0"/>
  </r>
  <r>
    <x v="82"/>
    <x v="82"/>
    <s v="MIRS"/>
    <s v="TT01"/>
    <s v="CJ"/>
    <n v="2"/>
    <n v="619.59"/>
    <x v="76"/>
    <x v="1"/>
    <x v="38"/>
    <x v="2"/>
    <x v="1"/>
    <n v="17"/>
    <n v="46"/>
    <n v="29"/>
    <n v="0"/>
    <n v="0"/>
    <n v="0"/>
    <n v="0"/>
    <n v="0"/>
    <n v="0"/>
  </r>
  <r>
    <x v="82"/>
    <x v="82"/>
    <s v="MIRS"/>
    <s v="TT01"/>
    <s v="CJ"/>
    <n v="4"/>
    <n v="1239.18"/>
    <x v="29"/>
    <x v="0"/>
    <x v="10"/>
    <x v="1"/>
    <x v="1"/>
    <n v="17"/>
    <n v="46"/>
    <n v="29"/>
    <n v="0"/>
    <n v="0"/>
    <n v="0"/>
    <n v="0"/>
    <n v="0"/>
    <n v="0"/>
  </r>
  <r>
    <x v="83"/>
    <x v="83"/>
    <s v="MIRS"/>
    <s v="TT01"/>
    <s v="UND"/>
    <n v="2"/>
    <n v="93.42"/>
    <x v="11"/>
    <x v="0"/>
    <x v="5"/>
    <x v="0"/>
    <x v="0"/>
    <n v="7"/>
    <n v="23"/>
    <n v="16"/>
    <n v="0"/>
    <n v="0"/>
    <n v="0"/>
    <n v="0"/>
    <n v="0"/>
    <n v="0"/>
  </r>
  <r>
    <x v="84"/>
    <x v="84"/>
    <s v="MIRS"/>
    <s v="TT01"/>
    <s v="UND"/>
    <n v="250"/>
    <n v="398.4"/>
    <x v="57"/>
    <x v="3"/>
    <x v="23"/>
    <x v="5"/>
    <x v="3"/>
    <n v="452"/>
    <n v="1148"/>
    <n v="696"/>
    <n v="0"/>
    <n v="0"/>
    <n v="0"/>
    <n v="0"/>
    <n v="0"/>
    <n v="0"/>
  </r>
  <r>
    <x v="84"/>
    <x v="84"/>
    <s v="MIRS"/>
    <s v="TT01"/>
    <s v="UND"/>
    <n v="12"/>
    <n v="19.12"/>
    <x v="77"/>
    <x v="3"/>
    <x v="39"/>
    <x v="5"/>
    <x v="3"/>
    <n v="452"/>
    <n v="1148"/>
    <n v="696"/>
    <n v="0"/>
    <n v="0"/>
    <n v="0"/>
    <n v="0"/>
    <n v="0"/>
    <n v="0"/>
  </r>
  <r>
    <x v="84"/>
    <x v="84"/>
    <s v="MIRS"/>
    <s v="TT01"/>
    <s v="UND"/>
    <n v="100"/>
    <n v="159.36000000000001"/>
    <x v="63"/>
    <x v="3"/>
    <x v="28"/>
    <x v="5"/>
    <x v="3"/>
    <n v="452"/>
    <n v="1148"/>
    <n v="696"/>
    <n v="0"/>
    <n v="0"/>
    <n v="0"/>
    <n v="0"/>
    <n v="0"/>
    <n v="0"/>
  </r>
  <r>
    <x v="85"/>
    <x v="85"/>
    <s v="MIRS"/>
    <s v="TT01"/>
    <s v="UND"/>
    <n v="120"/>
    <n v="1633.12"/>
    <x v="1"/>
    <x v="0"/>
    <x v="1"/>
    <x v="0"/>
    <x v="0"/>
    <n v="2093"/>
    <n v="4131"/>
    <n v="2038"/>
    <n v="0"/>
    <n v="0"/>
    <n v="0"/>
    <n v="0"/>
    <n v="0"/>
    <n v="0"/>
  </r>
  <r>
    <x v="85"/>
    <x v="85"/>
    <s v="MIRS"/>
    <s v="TT01"/>
    <s v="UND"/>
    <n v="28"/>
    <n v="381.06"/>
    <x v="11"/>
    <x v="0"/>
    <x v="5"/>
    <x v="0"/>
    <x v="0"/>
    <n v="2093"/>
    <n v="4131"/>
    <n v="2038"/>
    <n v="0"/>
    <n v="0"/>
    <n v="0"/>
    <n v="0"/>
    <n v="0"/>
    <n v="0"/>
  </r>
  <r>
    <x v="85"/>
    <x v="85"/>
    <s v="MIRS"/>
    <s v="TT01"/>
    <s v="UND"/>
    <n v="40"/>
    <n v="544.37"/>
    <x v="26"/>
    <x v="0"/>
    <x v="10"/>
    <x v="1"/>
    <x v="1"/>
    <n v="2093"/>
    <n v="4131"/>
    <n v="2038"/>
    <n v="0"/>
    <n v="0"/>
    <n v="0"/>
    <n v="0"/>
    <n v="0"/>
    <n v="0"/>
  </r>
  <r>
    <x v="85"/>
    <x v="85"/>
    <s v="MIRS"/>
    <s v="TT01"/>
    <s v="UND"/>
    <n v="220"/>
    <n v="2994.06"/>
    <x v="34"/>
    <x v="0"/>
    <x v="5"/>
    <x v="0"/>
    <x v="0"/>
    <n v="2093"/>
    <n v="4131"/>
    <n v="2038"/>
    <n v="0"/>
    <n v="0"/>
    <n v="0"/>
    <n v="0"/>
    <n v="0"/>
    <n v="0"/>
  </r>
  <r>
    <x v="85"/>
    <x v="85"/>
    <s v="MIRS"/>
    <s v="TT01"/>
    <s v="UND"/>
    <n v="120"/>
    <n v="1633.12"/>
    <x v="75"/>
    <x v="0"/>
    <x v="13"/>
    <x v="0"/>
    <x v="0"/>
    <n v="2093"/>
    <n v="4131"/>
    <n v="2038"/>
    <n v="0"/>
    <n v="0"/>
    <n v="0"/>
    <n v="0"/>
    <n v="0"/>
    <n v="0"/>
  </r>
  <r>
    <x v="85"/>
    <x v="85"/>
    <s v="MIRS"/>
    <s v="TT01"/>
    <s v="UND"/>
    <n v="74"/>
    <n v="1007.09"/>
    <x v="65"/>
    <x v="1"/>
    <x v="30"/>
    <x v="1"/>
    <x v="1"/>
    <n v="2093"/>
    <n v="4131"/>
    <n v="2038"/>
    <n v="0"/>
    <n v="0"/>
    <n v="0"/>
    <n v="0"/>
    <n v="0"/>
    <n v="0"/>
  </r>
  <r>
    <x v="85"/>
    <x v="85"/>
    <s v="MIRS"/>
    <s v="TT01"/>
    <s v="UND"/>
    <n v="156"/>
    <n v="2123.06"/>
    <x v="66"/>
    <x v="1"/>
    <x v="31"/>
    <x v="1"/>
    <x v="1"/>
    <n v="2093"/>
    <n v="4131"/>
    <n v="2038"/>
    <n v="0"/>
    <n v="0"/>
    <n v="0"/>
    <n v="0"/>
    <n v="0"/>
    <n v="0"/>
  </r>
  <r>
    <x v="85"/>
    <x v="85"/>
    <s v="MIRS"/>
    <s v="TT01"/>
    <s v="UND"/>
    <n v="43"/>
    <n v="585.20000000000005"/>
    <x v="14"/>
    <x v="1"/>
    <x v="6"/>
    <x v="1"/>
    <x v="1"/>
    <n v="2093"/>
    <n v="4131"/>
    <n v="2038"/>
    <n v="0"/>
    <n v="0"/>
    <n v="0"/>
    <n v="0"/>
    <n v="0"/>
    <n v="0"/>
  </r>
  <r>
    <x v="85"/>
    <x v="85"/>
    <s v="MIRS"/>
    <s v="TT01"/>
    <s v="UND"/>
    <n v="149"/>
    <n v="2027.79"/>
    <x v="27"/>
    <x v="1"/>
    <x v="11"/>
    <x v="2"/>
    <x v="1"/>
    <n v="2093"/>
    <n v="4131"/>
    <n v="2038"/>
    <n v="0"/>
    <n v="0"/>
    <n v="0"/>
    <n v="0"/>
    <n v="0"/>
    <n v="0"/>
  </r>
  <r>
    <x v="85"/>
    <x v="85"/>
    <s v="MIRS"/>
    <s v="TT01"/>
    <s v="UND"/>
    <n v="92"/>
    <n v="1252.06"/>
    <x v="70"/>
    <x v="1"/>
    <x v="34"/>
    <x v="1"/>
    <x v="1"/>
    <n v="2093"/>
    <n v="4131"/>
    <n v="2038"/>
    <n v="0"/>
    <n v="0"/>
    <n v="0"/>
    <n v="0"/>
    <n v="0"/>
    <n v="0"/>
  </r>
  <r>
    <x v="85"/>
    <x v="85"/>
    <s v="MIRS"/>
    <s v="TT01"/>
    <s v="UND"/>
    <n v="137"/>
    <n v="1864.48"/>
    <x v="39"/>
    <x v="0"/>
    <x v="5"/>
    <x v="0"/>
    <x v="0"/>
    <n v="2093"/>
    <n v="4131"/>
    <n v="2038"/>
    <n v="0"/>
    <n v="0"/>
    <n v="0"/>
    <n v="0"/>
    <n v="0"/>
    <n v="0"/>
  </r>
  <r>
    <x v="85"/>
    <x v="85"/>
    <s v="MIRS"/>
    <s v="TT01"/>
    <s v="UND"/>
    <n v="117"/>
    <n v="1592.29"/>
    <x v="18"/>
    <x v="0"/>
    <x v="9"/>
    <x v="0"/>
    <x v="0"/>
    <n v="2093"/>
    <n v="4131"/>
    <n v="2038"/>
    <n v="0"/>
    <n v="0"/>
    <n v="0"/>
    <n v="0"/>
    <n v="0"/>
    <n v="0"/>
  </r>
  <r>
    <x v="85"/>
    <x v="85"/>
    <s v="MIRS"/>
    <s v="TT01"/>
    <s v="UND"/>
    <n v="156"/>
    <n v="2123.06"/>
    <x v="19"/>
    <x v="0"/>
    <x v="4"/>
    <x v="0"/>
    <x v="0"/>
    <n v="2093"/>
    <n v="4131"/>
    <n v="2038"/>
    <n v="0"/>
    <n v="0"/>
    <n v="0"/>
    <n v="0"/>
    <n v="0"/>
    <n v="0"/>
  </r>
  <r>
    <x v="85"/>
    <x v="85"/>
    <s v="MIRS"/>
    <s v="TT01"/>
    <s v="UND"/>
    <n v="124"/>
    <n v="1687.56"/>
    <x v="43"/>
    <x v="0"/>
    <x v="20"/>
    <x v="2"/>
    <x v="1"/>
    <n v="2093"/>
    <n v="4131"/>
    <n v="2038"/>
    <n v="0"/>
    <n v="0"/>
    <n v="0"/>
    <n v="0"/>
    <n v="0"/>
    <n v="0"/>
  </r>
  <r>
    <x v="85"/>
    <x v="85"/>
    <s v="MIRS"/>
    <s v="TT01"/>
    <s v="UND"/>
    <n v="125"/>
    <n v="1701.17"/>
    <x v="45"/>
    <x v="0"/>
    <x v="21"/>
    <x v="0"/>
    <x v="0"/>
    <n v="2093"/>
    <n v="4131"/>
    <n v="2038"/>
    <n v="0"/>
    <n v="0"/>
    <n v="0"/>
    <n v="0"/>
    <n v="0"/>
    <n v="0"/>
  </r>
  <r>
    <x v="85"/>
    <x v="85"/>
    <s v="MIRS"/>
    <s v="TT01"/>
    <s v="UND"/>
    <n v="132"/>
    <n v="1796.43"/>
    <x v="24"/>
    <x v="0"/>
    <x v="9"/>
    <x v="0"/>
    <x v="0"/>
    <n v="2093"/>
    <n v="4131"/>
    <n v="2038"/>
    <n v="0"/>
    <n v="0"/>
    <n v="0"/>
    <n v="0"/>
    <n v="0"/>
    <n v="0"/>
  </r>
  <r>
    <x v="86"/>
    <x v="86"/>
    <s v="MIRS"/>
    <s v="TT01"/>
    <s v="UND"/>
    <n v="28"/>
    <n v="39.21"/>
    <x v="33"/>
    <x v="0"/>
    <x v="4"/>
    <x v="0"/>
    <x v="0"/>
    <n v="151083"/>
    <n v="12591"/>
    <n v="-138492"/>
    <n v="0"/>
    <n v="0"/>
    <n v="0"/>
    <n v="0"/>
    <n v="0"/>
    <n v="0"/>
  </r>
  <r>
    <x v="86"/>
    <x v="86"/>
    <s v="MIRS"/>
    <s v="TT01"/>
    <s v="UND"/>
    <n v="5400"/>
    <n v="7561.48"/>
    <x v="20"/>
    <x v="0"/>
    <x v="5"/>
    <x v="0"/>
    <x v="0"/>
    <n v="151083"/>
    <n v="12591"/>
    <n v="-138492"/>
    <n v="0"/>
    <n v="0"/>
    <n v="0"/>
    <n v="0"/>
    <n v="0"/>
    <n v="0"/>
  </r>
  <r>
    <x v="86"/>
    <x v="86"/>
    <s v="MIRS"/>
    <s v="TT01"/>
    <s v="UND"/>
    <n v="1287"/>
    <n v="1802.15"/>
    <x v="23"/>
    <x v="0"/>
    <x v="8"/>
    <x v="0"/>
    <x v="0"/>
    <n v="151083"/>
    <n v="12591"/>
    <n v="-138492"/>
    <n v="0"/>
    <n v="0"/>
    <n v="0"/>
    <n v="0"/>
    <n v="0"/>
    <n v="0"/>
  </r>
  <r>
    <x v="86"/>
    <x v="86"/>
    <s v="MIRS"/>
    <s v="TT01"/>
    <s v="UND"/>
    <n v="327"/>
    <n v="457.89"/>
    <x v="24"/>
    <x v="0"/>
    <x v="9"/>
    <x v="0"/>
    <x v="0"/>
    <n v="151083"/>
    <n v="12591"/>
    <n v="-138492"/>
    <n v="0"/>
    <n v="0"/>
    <n v="0"/>
    <n v="0"/>
    <n v="0"/>
    <n v="0"/>
  </r>
  <r>
    <x v="87"/>
    <x v="87"/>
    <s v="MIRS"/>
    <s v="TT01"/>
    <s v="UND"/>
    <n v="3850"/>
    <n v="6083.48"/>
    <x v="26"/>
    <x v="0"/>
    <x v="10"/>
    <x v="1"/>
    <x v="1"/>
    <n v="62445.9"/>
    <n v="183002"/>
    <n v="120556.1"/>
    <n v="0"/>
    <n v="0"/>
    <n v="0"/>
    <n v="0"/>
    <n v="0"/>
    <n v="0"/>
  </r>
  <r>
    <x v="87"/>
    <x v="87"/>
    <s v="MIRS"/>
    <s v="TT01"/>
    <s v="UND"/>
    <n v="498"/>
    <n v="786.9"/>
    <x v="36"/>
    <x v="0"/>
    <x v="1"/>
    <x v="0"/>
    <x v="0"/>
    <n v="62445.9"/>
    <n v="183002"/>
    <n v="120556.1"/>
    <n v="0"/>
    <n v="0"/>
    <n v="0"/>
    <n v="0"/>
    <n v="0"/>
    <n v="0"/>
  </r>
  <r>
    <x v="87"/>
    <x v="87"/>
    <s v="MIRS"/>
    <s v="TT01"/>
    <s v="UND"/>
    <n v="4429"/>
    <n v="6998.37"/>
    <x v="65"/>
    <x v="1"/>
    <x v="30"/>
    <x v="1"/>
    <x v="1"/>
    <n v="62445.9"/>
    <n v="183002"/>
    <n v="120556.1"/>
    <n v="0"/>
    <n v="0"/>
    <n v="0"/>
    <n v="0"/>
    <n v="0"/>
    <n v="0"/>
  </r>
  <r>
    <x v="87"/>
    <x v="87"/>
    <s v="MIRS"/>
    <s v="TT01"/>
    <s v="UND"/>
    <n v="1854"/>
    <n v="2929.55"/>
    <x v="66"/>
    <x v="1"/>
    <x v="31"/>
    <x v="1"/>
    <x v="1"/>
    <n v="62445.9"/>
    <n v="183002"/>
    <n v="120556.1"/>
    <n v="0"/>
    <n v="0"/>
    <n v="0"/>
    <n v="0"/>
    <n v="0"/>
    <n v="0"/>
  </r>
  <r>
    <x v="87"/>
    <x v="87"/>
    <s v="MIRS"/>
    <s v="TT01"/>
    <s v="UND"/>
    <n v="3675"/>
    <n v="5806.95"/>
    <x v="14"/>
    <x v="1"/>
    <x v="6"/>
    <x v="1"/>
    <x v="1"/>
    <n v="62445.9"/>
    <n v="183002"/>
    <n v="120556.1"/>
    <n v="0"/>
    <n v="0"/>
    <n v="0"/>
    <n v="0"/>
    <n v="0"/>
    <n v="0"/>
  </r>
  <r>
    <x v="87"/>
    <x v="87"/>
    <s v="MIRS"/>
    <s v="TT01"/>
    <s v="UND"/>
    <n v="5000"/>
    <n v="7900.62"/>
    <x v="27"/>
    <x v="1"/>
    <x v="11"/>
    <x v="2"/>
    <x v="1"/>
    <n v="62445.9"/>
    <n v="183002"/>
    <n v="120556.1"/>
    <n v="0"/>
    <n v="0"/>
    <n v="0"/>
    <n v="0"/>
    <n v="0"/>
    <n v="0"/>
  </r>
  <r>
    <x v="87"/>
    <x v="87"/>
    <s v="MIRS"/>
    <s v="TT01"/>
    <s v="UND"/>
    <n v="3980"/>
    <n v="6288.89"/>
    <x v="70"/>
    <x v="1"/>
    <x v="34"/>
    <x v="1"/>
    <x v="1"/>
    <n v="62445.9"/>
    <n v="183002"/>
    <n v="120556.1"/>
    <n v="0"/>
    <n v="0"/>
    <n v="0"/>
    <n v="0"/>
    <n v="0"/>
    <n v="0"/>
  </r>
  <r>
    <x v="87"/>
    <x v="87"/>
    <s v="MIRS"/>
    <s v="TT01"/>
    <s v="UND"/>
    <n v="2767"/>
    <n v="4372.2"/>
    <x v="6"/>
    <x v="1"/>
    <x v="3"/>
    <x v="1"/>
    <x v="1"/>
    <n v="62445.9"/>
    <n v="183002"/>
    <n v="120556.1"/>
    <n v="0"/>
    <n v="0"/>
    <n v="0"/>
    <n v="0"/>
    <n v="0"/>
    <n v="0"/>
  </r>
  <r>
    <x v="87"/>
    <x v="87"/>
    <s v="MIRS"/>
    <s v="TT01"/>
    <s v="UND"/>
    <n v="35"/>
    <n v="55.3"/>
    <x v="28"/>
    <x v="1"/>
    <x v="12"/>
    <x v="2"/>
    <x v="1"/>
    <n v="62445.9"/>
    <n v="183002"/>
    <n v="120556.1"/>
    <n v="0"/>
    <n v="0"/>
    <n v="0"/>
    <n v="0"/>
    <n v="0"/>
    <n v="0"/>
  </r>
  <r>
    <x v="87"/>
    <x v="87"/>
    <s v="MIRS"/>
    <s v="TT01"/>
    <s v="UND"/>
    <n v="5317"/>
    <n v="8401.52"/>
    <x v="17"/>
    <x v="0"/>
    <x v="8"/>
    <x v="0"/>
    <x v="0"/>
    <n v="62445.9"/>
    <n v="183002"/>
    <n v="120556.1"/>
    <n v="0"/>
    <n v="0"/>
    <n v="0"/>
    <n v="0"/>
    <n v="0"/>
    <n v="0"/>
  </r>
  <r>
    <x v="87"/>
    <x v="87"/>
    <s v="MIRS"/>
    <s v="TT01"/>
    <s v="UND"/>
    <n v="0.9"/>
    <n v="1.42"/>
    <x v="18"/>
    <x v="0"/>
    <x v="9"/>
    <x v="0"/>
    <x v="0"/>
    <n v="62445.9"/>
    <n v="183002"/>
    <n v="120556.1"/>
    <n v="0"/>
    <n v="0"/>
    <n v="0"/>
    <n v="0"/>
    <n v="0"/>
    <n v="0"/>
  </r>
  <r>
    <x v="87"/>
    <x v="87"/>
    <s v="MIRS"/>
    <s v="TT01"/>
    <s v="UND"/>
    <n v="8000"/>
    <n v="12640.99"/>
    <x v="29"/>
    <x v="0"/>
    <x v="10"/>
    <x v="1"/>
    <x v="1"/>
    <n v="62445.9"/>
    <n v="183002"/>
    <n v="120556.1"/>
    <n v="0"/>
    <n v="0"/>
    <n v="0"/>
    <n v="0"/>
    <n v="0"/>
    <n v="0"/>
  </r>
  <r>
    <x v="87"/>
    <x v="87"/>
    <s v="MIRS"/>
    <s v="TT01"/>
    <s v="UND"/>
    <n v="7040"/>
    <n v="11124.07"/>
    <x v="19"/>
    <x v="0"/>
    <x v="4"/>
    <x v="0"/>
    <x v="0"/>
    <n v="62445.9"/>
    <n v="183002"/>
    <n v="120556.1"/>
    <n v="0"/>
    <n v="0"/>
    <n v="0"/>
    <n v="0"/>
    <n v="0"/>
    <n v="0"/>
  </r>
  <r>
    <x v="88"/>
    <x v="88"/>
    <s v="MIRS"/>
    <s v="TT01"/>
    <s v="UND"/>
    <n v="125"/>
    <n v="1089.77"/>
    <x v="0"/>
    <x v="0"/>
    <x v="0"/>
    <x v="0"/>
    <x v="0"/>
    <n v="7312"/>
    <n v="5121"/>
    <n v="-2191"/>
    <n v="0"/>
    <n v="0"/>
    <n v="0"/>
    <n v="0"/>
    <n v="0"/>
    <n v="0"/>
  </r>
  <r>
    <x v="88"/>
    <x v="88"/>
    <s v="MIRS"/>
    <s v="TT01"/>
    <s v="UND"/>
    <n v="307"/>
    <n v="2676.49"/>
    <x v="1"/>
    <x v="0"/>
    <x v="1"/>
    <x v="0"/>
    <x v="0"/>
    <n v="7312"/>
    <n v="5121"/>
    <n v="-2191"/>
    <n v="0"/>
    <n v="0"/>
    <n v="0"/>
    <n v="0"/>
    <n v="0"/>
    <n v="0"/>
  </r>
  <r>
    <x v="88"/>
    <x v="88"/>
    <s v="MIRS"/>
    <s v="TT01"/>
    <s v="UND"/>
    <n v="99"/>
    <n v="863.1"/>
    <x v="33"/>
    <x v="0"/>
    <x v="4"/>
    <x v="0"/>
    <x v="0"/>
    <n v="7312"/>
    <n v="5121"/>
    <n v="-2191"/>
    <n v="0"/>
    <n v="0"/>
    <n v="0"/>
    <n v="0"/>
    <n v="0"/>
    <n v="0"/>
  </r>
  <r>
    <x v="88"/>
    <x v="88"/>
    <s v="MIRS"/>
    <s v="TT01"/>
    <s v="UND"/>
    <n v="157"/>
    <n v="1368.76"/>
    <x v="78"/>
    <x v="4"/>
    <x v="40"/>
    <x v="6"/>
    <x v="4"/>
    <n v="7312"/>
    <n v="5121"/>
    <n v="-2191"/>
    <n v="0"/>
    <n v="0"/>
    <n v="0"/>
    <n v="0"/>
    <n v="0"/>
    <n v="0"/>
  </r>
  <r>
    <x v="88"/>
    <x v="88"/>
    <s v="MIRS"/>
    <s v="TT01"/>
    <s v="UND"/>
    <n v="286"/>
    <n v="2493.41"/>
    <x v="3"/>
    <x v="0"/>
    <x v="0"/>
    <x v="0"/>
    <x v="0"/>
    <n v="7312"/>
    <n v="5121"/>
    <n v="-2191"/>
    <n v="0"/>
    <n v="0"/>
    <n v="0"/>
    <n v="0"/>
    <n v="0"/>
    <n v="0"/>
  </r>
  <r>
    <x v="88"/>
    <x v="88"/>
    <s v="MIRS"/>
    <s v="TT01"/>
    <s v="UND"/>
    <n v="29"/>
    <n v="252.83"/>
    <x v="12"/>
    <x v="0"/>
    <x v="1"/>
    <x v="0"/>
    <x v="0"/>
    <n v="7312"/>
    <n v="5121"/>
    <n v="-2191"/>
    <n v="0"/>
    <n v="0"/>
    <n v="0"/>
    <n v="0"/>
    <n v="0"/>
    <n v="0"/>
  </r>
  <r>
    <x v="88"/>
    <x v="88"/>
    <s v="MIRS"/>
    <s v="TT01"/>
    <s v="UND"/>
    <n v="17"/>
    <n v="148.21"/>
    <x v="4"/>
    <x v="0"/>
    <x v="2"/>
    <x v="0"/>
    <x v="0"/>
    <n v="7312"/>
    <n v="5121"/>
    <n v="-2191"/>
    <n v="0"/>
    <n v="0"/>
    <n v="0"/>
    <n v="0"/>
    <n v="0"/>
    <n v="0"/>
  </r>
  <r>
    <x v="88"/>
    <x v="88"/>
    <s v="MIRS"/>
    <s v="TT01"/>
    <s v="UND"/>
    <n v="100"/>
    <n v="871.82"/>
    <x v="26"/>
    <x v="0"/>
    <x v="10"/>
    <x v="1"/>
    <x v="1"/>
    <n v="7312"/>
    <n v="5121"/>
    <n v="-2191"/>
    <n v="0"/>
    <n v="0"/>
    <n v="0"/>
    <n v="0"/>
    <n v="0"/>
    <n v="0"/>
  </r>
  <r>
    <x v="88"/>
    <x v="88"/>
    <s v="MIRS"/>
    <s v="TT01"/>
    <s v="UND"/>
    <n v="100"/>
    <n v="871.82"/>
    <x v="40"/>
    <x v="0"/>
    <x v="17"/>
    <x v="1"/>
    <x v="1"/>
    <n v="7312"/>
    <n v="5121"/>
    <n v="-2191"/>
    <n v="0"/>
    <n v="0"/>
    <n v="0"/>
    <n v="0"/>
    <n v="0"/>
    <n v="0"/>
  </r>
  <r>
    <x v="88"/>
    <x v="88"/>
    <s v="MIRS"/>
    <s v="TT01"/>
    <s v="UND"/>
    <n v="514"/>
    <n v="4481.1499999999996"/>
    <x v="65"/>
    <x v="1"/>
    <x v="30"/>
    <x v="1"/>
    <x v="1"/>
    <n v="7312"/>
    <n v="5121"/>
    <n v="-2191"/>
    <n v="0"/>
    <n v="0"/>
    <n v="0"/>
    <n v="0"/>
    <n v="0"/>
    <n v="0"/>
  </r>
  <r>
    <x v="88"/>
    <x v="88"/>
    <s v="MIRS"/>
    <s v="TT01"/>
    <s v="UND"/>
    <n v="630"/>
    <n v="5492.47"/>
    <x v="66"/>
    <x v="1"/>
    <x v="31"/>
    <x v="1"/>
    <x v="1"/>
    <n v="7312"/>
    <n v="5121"/>
    <n v="-2191"/>
    <n v="0"/>
    <n v="0"/>
    <n v="0"/>
    <n v="0"/>
    <n v="0"/>
    <n v="0"/>
  </r>
  <r>
    <x v="88"/>
    <x v="88"/>
    <s v="MIRS"/>
    <s v="TT01"/>
    <s v="UND"/>
    <n v="629"/>
    <n v="5483.75"/>
    <x v="14"/>
    <x v="1"/>
    <x v="6"/>
    <x v="1"/>
    <x v="1"/>
    <n v="7312"/>
    <n v="5121"/>
    <n v="-2191"/>
    <n v="0"/>
    <n v="0"/>
    <n v="0"/>
    <n v="0"/>
    <n v="0"/>
    <n v="0"/>
  </r>
  <r>
    <x v="88"/>
    <x v="88"/>
    <s v="MIRS"/>
    <s v="TT01"/>
    <s v="UND"/>
    <n v="593"/>
    <n v="5169.8900000000003"/>
    <x v="27"/>
    <x v="1"/>
    <x v="11"/>
    <x v="2"/>
    <x v="1"/>
    <n v="7312"/>
    <n v="5121"/>
    <n v="-2191"/>
    <n v="0"/>
    <n v="0"/>
    <n v="0"/>
    <n v="0"/>
    <n v="0"/>
    <n v="0"/>
  </r>
  <r>
    <x v="88"/>
    <x v="88"/>
    <s v="MIRS"/>
    <s v="TT01"/>
    <s v="UND"/>
    <n v="830"/>
    <n v="7236.11"/>
    <x v="70"/>
    <x v="1"/>
    <x v="34"/>
    <x v="1"/>
    <x v="1"/>
    <n v="7312"/>
    <n v="5121"/>
    <n v="-2191"/>
    <n v="0"/>
    <n v="0"/>
    <n v="0"/>
    <n v="0"/>
    <n v="0"/>
    <n v="0"/>
  </r>
  <r>
    <x v="88"/>
    <x v="88"/>
    <s v="MIRS"/>
    <s v="TT01"/>
    <s v="UND"/>
    <n v="758"/>
    <n v="6608.4"/>
    <x v="6"/>
    <x v="1"/>
    <x v="3"/>
    <x v="1"/>
    <x v="1"/>
    <n v="7312"/>
    <n v="5121"/>
    <n v="-2191"/>
    <n v="0"/>
    <n v="0"/>
    <n v="0"/>
    <n v="0"/>
    <n v="0"/>
    <n v="0"/>
  </r>
  <r>
    <x v="88"/>
    <x v="88"/>
    <s v="MIRS"/>
    <s v="TT01"/>
    <s v="UND"/>
    <n v="610"/>
    <n v="5318.1"/>
    <x v="71"/>
    <x v="1"/>
    <x v="35"/>
    <x v="1"/>
    <x v="1"/>
    <n v="7312"/>
    <n v="5121"/>
    <n v="-2191"/>
    <n v="0"/>
    <n v="0"/>
    <n v="0"/>
    <n v="0"/>
    <n v="0"/>
    <n v="0"/>
  </r>
  <r>
    <x v="88"/>
    <x v="88"/>
    <s v="MIRS"/>
    <s v="TT01"/>
    <s v="UND"/>
    <n v="1"/>
    <n v="8.7200000000000006"/>
    <x v="28"/>
    <x v="1"/>
    <x v="12"/>
    <x v="2"/>
    <x v="1"/>
    <n v="7312"/>
    <n v="5121"/>
    <n v="-2191"/>
    <n v="0"/>
    <n v="0"/>
    <n v="0"/>
    <n v="0"/>
    <n v="0"/>
    <n v="0"/>
  </r>
  <r>
    <x v="88"/>
    <x v="88"/>
    <s v="MIRS"/>
    <s v="TT01"/>
    <s v="UND"/>
    <n v="60"/>
    <n v="523.09"/>
    <x v="16"/>
    <x v="0"/>
    <x v="0"/>
    <x v="0"/>
    <x v="0"/>
    <n v="7312"/>
    <n v="5121"/>
    <n v="-2191"/>
    <n v="0"/>
    <n v="0"/>
    <n v="0"/>
    <n v="0"/>
    <n v="0"/>
    <n v="0"/>
  </r>
  <r>
    <x v="88"/>
    <x v="88"/>
    <s v="MIRS"/>
    <s v="TT01"/>
    <s v="UND"/>
    <n v="60"/>
    <n v="523.09"/>
    <x v="17"/>
    <x v="0"/>
    <x v="8"/>
    <x v="0"/>
    <x v="0"/>
    <n v="7312"/>
    <n v="5121"/>
    <n v="-2191"/>
    <n v="0"/>
    <n v="0"/>
    <n v="0"/>
    <n v="0"/>
    <n v="0"/>
    <n v="0"/>
  </r>
  <r>
    <x v="88"/>
    <x v="88"/>
    <s v="MIRS"/>
    <s v="TT01"/>
    <s v="UND"/>
    <n v="314"/>
    <n v="2737.51"/>
    <x v="45"/>
    <x v="0"/>
    <x v="21"/>
    <x v="0"/>
    <x v="0"/>
    <n v="7312"/>
    <n v="5121"/>
    <n v="-2191"/>
    <n v="0"/>
    <n v="0"/>
    <n v="0"/>
    <n v="0"/>
    <n v="0"/>
    <n v="0"/>
  </r>
  <r>
    <x v="88"/>
    <x v="88"/>
    <s v="MIRS"/>
    <s v="TT01"/>
    <s v="UND"/>
    <n v="503"/>
    <n v="4385.25"/>
    <x v="20"/>
    <x v="0"/>
    <x v="5"/>
    <x v="0"/>
    <x v="0"/>
    <n v="7312"/>
    <n v="5121"/>
    <n v="-2191"/>
    <n v="0"/>
    <n v="0"/>
    <n v="0"/>
    <n v="0"/>
    <n v="0"/>
    <n v="0"/>
  </r>
  <r>
    <x v="88"/>
    <x v="88"/>
    <s v="MIRS"/>
    <s v="TT01"/>
    <s v="UND"/>
    <n v="401"/>
    <n v="3496"/>
    <x v="21"/>
    <x v="0"/>
    <x v="9"/>
    <x v="0"/>
    <x v="0"/>
    <n v="7312"/>
    <n v="5121"/>
    <n v="-2191"/>
    <n v="0"/>
    <n v="0"/>
    <n v="0"/>
    <n v="0"/>
    <n v="0"/>
    <n v="0"/>
  </r>
  <r>
    <x v="88"/>
    <x v="88"/>
    <s v="MIRS"/>
    <s v="TT01"/>
    <s v="UND"/>
    <n v="45"/>
    <n v="392.32"/>
    <x v="9"/>
    <x v="0"/>
    <x v="1"/>
    <x v="0"/>
    <x v="0"/>
    <n v="7312"/>
    <n v="5121"/>
    <n v="-2191"/>
    <n v="0"/>
    <n v="0"/>
    <n v="0"/>
    <n v="0"/>
    <n v="0"/>
    <n v="0"/>
  </r>
  <r>
    <x v="88"/>
    <x v="88"/>
    <s v="MIRS"/>
    <s v="TT01"/>
    <s v="UND"/>
    <n v="144"/>
    <n v="1255.42"/>
    <x v="25"/>
    <x v="0"/>
    <x v="2"/>
    <x v="0"/>
    <x v="0"/>
    <n v="7312"/>
    <n v="5121"/>
    <n v="-2191"/>
    <n v="0"/>
    <n v="0"/>
    <n v="0"/>
    <n v="0"/>
    <n v="0"/>
    <n v="0"/>
  </r>
  <r>
    <x v="89"/>
    <x v="89"/>
    <s v="MIRS"/>
    <s v="TT01"/>
    <s v="UND"/>
    <n v="2000"/>
    <n v="34705.79"/>
    <x v="26"/>
    <x v="0"/>
    <x v="10"/>
    <x v="1"/>
    <x v="1"/>
    <n v="20993"/>
    <n v="17308"/>
    <n v="-3685"/>
    <n v="0"/>
    <n v="0"/>
    <n v="0"/>
    <n v="0"/>
    <n v="0"/>
    <n v="0"/>
  </r>
  <r>
    <x v="89"/>
    <x v="89"/>
    <s v="MIRS"/>
    <s v="TT01"/>
    <s v="UND"/>
    <n v="2307"/>
    <n v="40033.129999999997"/>
    <x v="41"/>
    <x v="1"/>
    <x v="18"/>
    <x v="2"/>
    <x v="1"/>
    <n v="20993"/>
    <n v="17308"/>
    <n v="-3685"/>
    <n v="0"/>
    <n v="0"/>
    <n v="0"/>
    <n v="0"/>
    <n v="0"/>
    <n v="0"/>
  </r>
  <r>
    <x v="89"/>
    <x v="89"/>
    <s v="MIRS"/>
    <s v="TT01"/>
    <s v="UND"/>
    <n v="450"/>
    <n v="7808.8"/>
    <x v="55"/>
    <x v="1"/>
    <x v="22"/>
    <x v="2"/>
    <x v="1"/>
    <n v="20993"/>
    <n v="17308"/>
    <n v="-3685"/>
    <n v="0"/>
    <n v="0"/>
    <n v="0"/>
    <n v="0"/>
    <n v="0"/>
    <n v="0"/>
  </r>
  <r>
    <x v="89"/>
    <x v="89"/>
    <s v="MIRS"/>
    <s v="TT01"/>
    <s v="UND"/>
    <n v="2701"/>
    <n v="46870.17"/>
    <x v="28"/>
    <x v="1"/>
    <x v="12"/>
    <x v="2"/>
    <x v="1"/>
    <n v="20993"/>
    <n v="17308"/>
    <n v="-3685"/>
    <n v="0"/>
    <n v="0"/>
    <n v="0"/>
    <n v="0"/>
    <n v="0"/>
    <n v="0"/>
  </r>
  <r>
    <x v="89"/>
    <x v="89"/>
    <s v="MIRS"/>
    <s v="TT01"/>
    <s v="UND"/>
    <n v="5010"/>
    <n v="86938"/>
    <x v="18"/>
    <x v="0"/>
    <x v="9"/>
    <x v="0"/>
    <x v="0"/>
    <n v="20993"/>
    <n v="17308"/>
    <n v="-3685"/>
    <n v="0"/>
    <n v="0"/>
    <n v="0"/>
    <n v="0"/>
    <n v="0"/>
    <n v="0"/>
  </r>
  <r>
    <x v="89"/>
    <x v="89"/>
    <s v="MIRS"/>
    <s v="TT01"/>
    <s v="UND"/>
    <n v="1700"/>
    <n v="29499.919999999998"/>
    <x v="23"/>
    <x v="0"/>
    <x v="8"/>
    <x v="0"/>
    <x v="0"/>
    <n v="20993"/>
    <n v="17308"/>
    <n v="-3685"/>
    <n v="0"/>
    <n v="0"/>
    <n v="0"/>
    <n v="0"/>
    <n v="0"/>
    <n v="0"/>
  </r>
  <r>
    <x v="89"/>
    <x v="89"/>
    <s v="MIRS"/>
    <s v="TT01"/>
    <s v="UND"/>
    <n v="1575"/>
    <n v="27330.81"/>
    <x v="9"/>
    <x v="0"/>
    <x v="1"/>
    <x v="0"/>
    <x v="0"/>
    <n v="20993"/>
    <n v="17308"/>
    <n v="-3685"/>
    <n v="0"/>
    <n v="0"/>
    <n v="0"/>
    <n v="0"/>
    <n v="0"/>
    <n v="0"/>
  </r>
  <r>
    <x v="89"/>
    <x v="89"/>
    <s v="MIRS"/>
    <s v="TT01"/>
    <s v="UND"/>
    <n v="5250"/>
    <n v="91102.7"/>
    <x v="54"/>
    <x v="0"/>
    <x v="10"/>
    <x v="1"/>
    <x v="1"/>
    <n v="20993"/>
    <n v="17308"/>
    <n v="-3685"/>
    <n v="0"/>
    <n v="0"/>
    <n v="0"/>
    <n v="0"/>
    <n v="0"/>
    <n v="0"/>
  </r>
  <r>
    <x v="90"/>
    <x v="90"/>
    <s v="MIRS"/>
    <s v="TT01"/>
    <s v="UND"/>
    <n v="1557"/>
    <n v="3063.65"/>
    <x v="18"/>
    <x v="0"/>
    <x v="9"/>
    <x v="0"/>
    <x v="0"/>
    <n v="11165.8"/>
    <s v=""/>
    <s v=""/>
    <n v="0"/>
    <n v="0"/>
    <n v="0"/>
    <n v="0"/>
    <n v="0"/>
    <n v="0"/>
  </r>
  <r>
    <x v="90"/>
    <x v="90"/>
    <s v="MIRS"/>
    <s v="TT01"/>
    <s v="UND"/>
    <n v="2688.8"/>
    <n v="5290.64"/>
    <x v="21"/>
    <x v="0"/>
    <x v="9"/>
    <x v="0"/>
    <x v="0"/>
    <n v="11165.8"/>
    <s v=""/>
    <s v=""/>
    <n v="0"/>
    <n v="0"/>
    <n v="0"/>
    <n v="0"/>
    <n v="0"/>
    <n v="0"/>
  </r>
  <r>
    <x v="91"/>
    <x v="91"/>
    <s v="MIRS"/>
    <s v="TT01"/>
    <s v="UND"/>
    <n v="300"/>
    <n v="806.4"/>
    <x v="1"/>
    <x v="0"/>
    <x v="1"/>
    <x v="0"/>
    <x v="0"/>
    <n v="37534"/>
    <s v=""/>
    <s v=""/>
    <n v="0"/>
    <n v="0"/>
    <n v="0"/>
    <n v="0"/>
    <n v="0"/>
    <n v="0"/>
  </r>
  <r>
    <x v="91"/>
    <x v="91"/>
    <s v="MIRS"/>
    <s v="TT01"/>
    <s v="UND"/>
    <n v="1434"/>
    <n v="3854.6"/>
    <x v="20"/>
    <x v="0"/>
    <x v="5"/>
    <x v="0"/>
    <x v="0"/>
    <n v="37534"/>
    <s v=""/>
    <s v=""/>
    <n v="0"/>
    <n v="0"/>
    <n v="0"/>
    <n v="0"/>
    <n v="0"/>
    <n v="0"/>
  </r>
  <r>
    <x v="91"/>
    <x v="91"/>
    <s v="MIRS"/>
    <s v="TT01"/>
    <s v="UND"/>
    <n v="124"/>
    <n v="333.31"/>
    <x v="46"/>
    <x v="0"/>
    <x v="21"/>
    <x v="0"/>
    <x v="0"/>
    <n v="37534"/>
    <s v=""/>
    <s v=""/>
    <n v="0"/>
    <n v="0"/>
    <n v="0"/>
    <n v="0"/>
    <n v="0"/>
    <n v="0"/>
  </r>
  <r>
    <x v="91"/>
    <x v="91"/>
    <s v="MIRS"/>
    <s v="TT01"/>
    <s v="UND"/>
    <n v="28186"/>
    <n v="75764.179999999993"/>
    <x v="21"/>
    <x v="0"/>
    <x v="9"/>
    <x v="0"/>
    <x v="0"/>
    <n v="37534"/>
    <s v=""/>
    <s v=""/>
    <n v="0"/>
    <n v="0"/>
    <n v="0"/>
    <n v="0"/>
    <n v="0"/>
    <n v="0"/>
  </r>
  <r>
    <x v="92"/>
    <x v="92"/>
    <s v="MIRS"/>
    <s v="TT01"/>
    <s v="UND"/>
    <n v="1111"/>
    <n v="4012.97"/>
    <x v="20"/>
    <x v="0"/>
    <x v="5"/>
    <x v="0"/>
    <x v="0"/>
    <n v="1111"/>
    <s v=""/>
    <s v=""/>
    <n v="0"/>
    <n v="0"/>
    <n v="0"/>
    <n v="0"/>
    <n v="0"/>
    <n v="0"/>
  </r>
  <r>
    <x v="93"/>
    <x v="93"/>
    <s v="MIRS"/>
    <s v="TT01"/>
    <s v="UND"/>
    <n v="37"/>
    <n v="1142.47"/>
    <x v="66"/>
    <x v="1"/>
    <x v="31"/>
    <x v="1"/>
    <x v="1"/>
    <n v="37"/>
    <s v=""/>
    <s v=""/>
    <n v="0"/>
    <n v="0"/>
    <n v="0"/>
    <n v="0"/>
    <n v="0"/>
    <n v="0"/>
  </r>
  <r>
    <x v="94"/>
    <x v="94"/>
    <s v="MIRS"/>
    <s v="TT01"/>
    <s v="UND"/>
    <n v="12465"/>
    <n v="12324.36"/>
    <x v="0"/>
    <x v="0"/>
    <x v="0"/>
    <x v="0"/>
    <x v="0"/>
    <n v="118553"/>
    <n v="163649"/>
    <n v="45096"/>
    <n v="0"/>
    <n v="0"/>
    <n v="0"/>
    <n v="0"/>
    <n v="0"/>
    <n v="0"/>
  </r>
  <r>
    <x v="94"/>
    <x v="94"/>
    <s v="MIRS"/>
    <s v="TT01"/>
    <s v="UND"/>
    <n v="24534"/>
    <n v="24257.19"/>
    <x v="1"/>
    <x v="0"/>
    <x v="1"/>
    <x v="0"/>
    <x v="0"/>
    <n v="118553"/>
    <n v="163649"/>
    <n v="45096"/>
    <n v="0"/>
    <n v="0"/>
    <n v="0"/>
    <n v="0"/>
    <n v="0"/>
    <n v="0"/>
  </r>
  <r>
    <x v="94"/>
    <x v="94"/>
    <s v="MIRS"/>
    <s v="TT01"/>
    <s v="UND"/>
    <n v="17887"/>
    <n v="17685.18"/>
    <x v="2"/>
    <x v="0"/>
    <x v="2"/>
    <x v="0"/>
    <x v="0"/>
    <n v="118553"/>
    <n v="163649"/>
    <n v="45096"/>
    <n v="0"/>
    <n v="0"/>
    <n v="0"/>
    <n v="0"/>
    <n v="0"/>
    <n v="0"/>
  </r>
  <r>
    <x v="94"/>
    <x v="94"/>
    <s v="MIRS"/>
    <s v="TT01"/>
    <s v="UND"/>
    <n v="800"/>
    <n v="790.97"/>
    <x v="33"/>
    <x v="0"/>
    <x v="4"/>
    <x v="0"/>
    <x v="0"/>
    <n v="118553"/>
    <n v="163649"/>
    <n v="45096"/>
    <n v="0"/>
    <n v="0"/>
    <n v="0"/>
    <n v="0"/>
    <n v="0"/>
    <n v="0"/>
  </r>
  <r>
    <x v="94"/>
    <x v="94"/>
    <s v="MIRS"/>
    <s v="TT01"/>
    <s v="UND"/>
    <n v="8232"/>
    <n v="8139.12"/>
    <x v="47"/>
    <x v="0"/>
    <x v="1"/>
    <x v="0"/>
    <x v="0"/>
    <n v="118553"/>
    <n v="163649"/>
    <n v="45096"/>
    <n v="0"/>
    <n v="0"/>
    <n v="0"/>
    <n v="0"/>
    <n v="0"/>
    <n v="0"/>
  </r>
  <r>
    <x v="94"/>
    <x v="94"/>
    <s v="MIRS"/>
    <s v="TT01"/>
    <s v="UND"/>
    <n v="8856"/>
    <n v="8756.08"/>
    <x v="3"/>
    <x v="0"/>
    <x v="0"/>
    <x v="0"/>
    <x v="0"/>
    <n v="118553"/>
    <n v="163649"/>
    <n v="45096"/>
    <n v="0"/>
    <n v="0"/>
    <n v="0"/>
    <n v="0"/>
    <n v="0"/>
    <n v="0"/>
  </r>
  <r>
    <x v="94"/>
    <x v="94"/>
    <s v="MIRS"/>
    <s v="TT01"/>
    <s v="UND"/>
    <n v="822"/>
    <n v="812.73"/>
    <x v="12"/>
    <x v="0"/>
    <x v="1"/>
    <x v="0"/>
    <x v="0"/>
    <n v="118553"/>
    <n v="163649"/>
    <n v="45096"/>
    <n v="0"/>
    <n v="0"/>
    <n v="0"/>
    <n v="0"/>
    <n v="0"/>
    <n v="0"/>
  </r>
  <r>
    <x v="94"/>
    <x v="94"/>
    <s v="MIRS"/>
    <s v="TT01"/>
    <s v="UND"/>
    <n v="145"/>
    <n v="143.36000000000001"/>
    <x v="4"/>
    <x v="0"/>
    <x v="2"/>
    <x v="0"/>
    <x v="0"/>
    <n v="118553"/>
    <n v="163649"/>
    <n v="45096"/>
    <n v="0"/>
    <n v="0"/>
    <n v="0"/>
    <n v="0"/>
    <n v="0"/>
    <n v="0"/>
  </r>
  <r>
    <x v="94"/>
    <x v="94"/>
    <s v="MIRS"/>
    <s v="TT01"/>
    <s v="UND"/>
    <n v="1054"/>
    <n v="1042.1099999999999"/>
    <x v="50"/>
    <x v="0"/>
    <x v="1"/>
    <x v="0"/>
    <x v="0"/>
    <n v="118553"/>
    <n v="163649"/>
    <n v="45096"/>
    <n v="0"/>
    <n v="0"/>
    <n v="0"/>
    <n v="0"/>
    <n v="0"/>
    <n v="0"/>
  </r>
  <r>
    <x v="94"/>
    <x v="94"/>
    <s v="MIRS"/>
    <s v="TT01"/>
    <s v="UND"/>
    <n v="1963"/>
    <n v="1940.85"/>
    <x v="5"/>
    <x v="0"/>
    <x v="2"/>
    <x v="0"/>
    <x v="0"/>
    <n v="118553"/>
    <n v="163649"/>
    <n v="45096"/>
    <n v="0"/>
    <n v="0"/>
    <n v="0"/>
    <n v="0"/>
    <n v="0"/>
    <n v="0"/>
  </r>
  <r>
    <x v="94"/>
    <x v="94"/>
    <s v="MIRS"/>
    <s v="TT01"/>
    <s v="UND"/>
    <n v="565"/>
    <n v="558.63"/>
    <x v="15"/>
    <x v="1"/>
    <x v="7"/>
    <x v="2"/>
    <x v="1"/>
    <n v="118553"/>
    <n v="163649"/>
    <n v="45096"/>
    <n v="0"/>
    <n v="0"/>
    <n v="0"/>
    <n v="0"/>
    <n v="0"/>
    <n v="0"/>
  </r>
  <r>
    <x v="94"/>
    <x v="94"/>
    <s v="MIRS"/>
    <s v="TT01"/>
    <s v="UND"/>
    <n v="8340"/>
    <n v="8245.9"/>
    <x v="7"/>
    <x v="0"/>
    <x v="0"/>
    <x v="0"/>
    <x v="0"/>
    <n v="118553"/>
    <n v="163649"/>
    <n v="45096"/>
    <n v="0"/>
    <n v="0"/>
    <n v="0"/>
    <n v="0"/>
    <n v="0"/>
    <n v="0"/>
  </r>
  <r>
    <x v="94"/>
    <x v="94"/>
    <s v="MIRS"/>
    <s v="TT01"/>
    <s v="UND"/>
    <n v="6016"/>
    <n v="5948.12"/>
    <x v="8"/>
    <x v="0"/>
    <x v="2"/>
    <x v="0"/>
    <x v="0"/>
    <n v="118553"/>
    <n v="163649"/>
    <n v="45096"/>
    <n v="0"/>
    <n v="0"/>
    <n v="0"/>
    <n v="0"/>
    <n v="0"/>
    <n v="0"/>
  </r>
  <r>
    <x v="94"/>
    <x v="94"/>
    <s v="MIRS"/>
    <s v="TT01"/>
    <s v="UND"/>
    <n v="1427"/>
    <n v="1410.9"/>
    <x v="18"/>
    <x v="0"/>
    <x v="9"/>
    <x v="0"/>
    <x v="0"/>
    <n v="118553"/>
    <n v="163649"/>
    <n v="45096"/>
    <n v="0"/>
    <n v="0"/>
    <n v="0"/>
    <n v="0"/>
    <n v="0"/>
    <n v="0"/>
  </r>
  <r>
    <x v="94"/>
    <x v="94"/>
    <s v="MIRS"/>
    <s v="TT01"/>
    <s v="UND"/>
    <n v="1405"/>
    <n v="1389.15"/>
    <x v="53"/>
    <x v="0"/>
    <x v="2"/>
    <x v="0"/>
    <x v="0"/>
    <n v="118553"/>
    <n v="163649"/>
    <n v="45096"/>
    <n v="0"/>
    <n v="0"/>
    <n v="0"/>
    <n v="0"/>
    <n v="0"/>
    <n v="0"/>
  </r>
  <r>
    <x v="94"/>
    <x v="94"/>
    <s v="MIRS"/>
    <s v="TT01"/>
    <s v="UND"/>
    <n v="2000"/>
    <n v="1977.43"/>
    <x v="29"/>
    <x v="0"/>
    <x v="10"/>
    <x v="1"/>
    <x v="1"/>
    <n v="118553"/>
    <n v="163649"/>
    <n v="45096"/>
    <n v="0"/>
    <n v="0"/>
    <n v="0"/>
    <n v="0"/>
    <n v="0"/>
    <n v="0"/>
  </r>
  <r>
    <x v="94"/>
    <x v="94"/>
    <s v="MIRS"/>
    <s v="TT01"/>
    <s v="UND"/>
    <n v="3889"/>
    <n v="3845.12"/>
    <x v="9"/>
    <x v="0"/>
    <x v="1"/>
    <x v="0"/>
    <x v="0"/>
    <n v="118553"/>
    <n v="163649"/>
    <n v="45096"/>
    <n v="0"/>
    <n v="0"/>
    <n v="0"/>
    <n v="0"/>
    <n v="0"/>
    <n v="0"/>
  </r>
  <r>
    <x v="94"/>
    <x v="94"/>
    <s v="MIRS"/>
    <s v="TT01"/>
    <s v="UND"/>
    <n v="133"/>
    <n v="131.5"/>
    <x v="25"/>
    <x v="0"/>
    <x v="2"/>
    <x v="0"/>
    <x v="0"/>
    <n v="118553"/>
    <n v="163649"/>
    <n v="45096"/>
    <n v="0"/>
    <n v="0"/>
    <n v="0"/>
    <n v="0"/>
    <n v="0"/>
    <n v="0"/>
  </r>
  <r>
    <x v="95"/>
    <x v="95"/>
    <s v="MIRS"/>
    <s v="TT01"/>
    <s v="UND"/>
    <n v="17485"/>
    <n v="5846.76"/>
    <x v="32"/>
    <x v="2"/>
    <x v="14"/>
    <x v="3"/>
    <x v="1"/>
    <n v="24368"/>
    <n v="33910.170454545456"/>
    <n v="9542.1704545454559"/>
    <n v="0"/>
    <n v="0"/>
    <n v="0"/>
    <n v="0"/>
    <n v="0"/>
    <n v="0"/>
  </r>
  <r>
    <x v="96"/>
    <x v="96"/>
    <s v="MIRS"/>
    <s v="TT01"/>
    <s v="UND"/>
    <n v="63"/>
    <n v="534.70000000000005"/>
    <x v="29"/>
    <x v="0"/>
    <x v="10"/>
    <x v="1"/>
    <x v="1"/>
    <n v="63"/>
    <n v="20"/>
    <n v="-43"/>
    <n v="0"/>
    <n v="0"/>
    <n v="0"/>
    <n v="0"/>
    <n v="0"/>
    <n v="0"/>
  </r>
  <r>
    <x v="97"/>
    <x v="97"/>
    <s v="MIRS"/>
    <s v="TT01"/>
    <s v="UND"/>
    <n v="120"/>
    <n v="4703.92"/>
    <x v="0"/>
    <x v="0"/>
    <x v="0"/>
    <x v="0"/>
    <x v="0"/>
    <n v="1380"/>
    <n v="6"/>
    <n v="-1374"/>
    <n v="0"/>
    <n v="0"/>
    <n v="0"/>
    <n v="0"/>
    <n v="0"/>
    <n v="0"/>
  </r>
  <r>
    <x v="97"/>
    <x v="97"/>
    <s v="MIRS"/>
    <s v="TT01"/>
    <s v="UND"/>
    <n v="13"/>
    <n v="509.59"/>
    <x v="26"/>
    <x v="0"/>
    <x v="10"/>
    <x v="1"/>
    <x v="1"/>
    <n v="1380"/>
    <n v="6"/>
    <n v="-1374"/>
    <n v="0"/>
    <n v="0"/>
    <n v="0"/>
    <n v="0"/>
    <n v="0"/>
    <n v="0"/>
  </r>
  <r>
    <x v="97"/>
    <x v="97"/>
    <s v="MIRS"/>
    <s v="TT01"/>
    <s v="UND"/>
    <n v="82"/>
    <n v="3214.35"/>
    <x v="65"/>
    <x v="1"/>
    <x v="30"/>
    <x v="1"/>
    <x v="1"/>
    <n v="1380"/>
    <n v="6"/>
    <n v="-1374"/>
    <n v="0"/>
    <n v="0"/>
    <n v="0"/>
    <n v="0"/>
    <n v="0"/>
    <n v="0"/>
  </r>
  <r>
    <x v="97"/>
    <x v="97"/>
    <s v="MIRS"/>
    <s v="TT01"/>
    <s v="UND"/>
    <n v="86"/>
    <n v="3371.14"/>
    <x v="66"/>
    <x v="1"/>
    <x v="31"/>
    <x v="1"/>
    <x v="1"/>
    <n v="1380"/>
    <n v="6"/>
    <n v="-1374"/>
    <n v="0"/>
    <n v="0"/>
    <n v="0"/>
    <n v="0"/>
    <n v="0"/>
    <n v="0"/>
  </r>
  <r>
    <x v="97"/>
    <x v="97"/>
    <s v="MIRS"/>
    <s v="TT01"/>
    <s v="UND"/>
    <n v="83"/>
    <n v="3253.54"/>
    <x v="14"/>
    <x v="1"/>
    <x v="6"/>
    <x v="1"/>
    <x v="1"/>
    <n v="1380"/>
    <n v="6"/>
    <n v="-1374"/>
    <n v="0"/>
    <n v="0"/>
    <n v="0"/>
    <n v="0"/>
    <n v="0"/>
    <n v="0"/>
  </r>
  <r>
    <x v="97"/>
    <x v="97"/>
    <s v="MIRS"/>
    <s v="TT01"/>
    <s v="UND"/>
    <n v="87"/>
    <n v="3410.34"/>
    <x v="27"/>
    <x v="1"/>
    <x v="11"/>
    <x v="2"/>
    <x v="1"/>
    <n v="1380"/>
    <n v="6"/>
    <n v="-1374"/>
    <n v="0"/>
    <n v="0"/>
    <n v="0"/>
    <n v="0"/>
    <n v="0"/>
    <n v="0"/>
  </r>
  <r>
    <x v="97"/>
    <x v="97"/>
    <s v="MIRS"/>
    <s v="TT01"/>
    <s v="UND"/>
    <n v="87"/>
    <n v="3410.34"/>
    <x v="70"/>
    <x v="1"/>
    <x v="34"/>
    <x v="1"/>
    <x v="1"/>
    <n v="1380"/>
    <n v="6"/>
    <n v="-1374"/>
    <n v="0"/>
    <n v="0"/>
    <n v="0"/>
    <n v="0"/>
    <n v="0"/>
    <n v="0"/>
  </r>
  <r>
    <x v="97"/>
    <x v="97"/>
    <s v="MIRS"/>
    <s v="TT01"/>
    <s v="UND"/>
    <n v="41"/>
    <n v="1607.17"/>
    <x v="15"/>
    <x v="1"/>
    <x v="7"/>
    <x v="2"/>
    <x v="1"/>
    <n v="1380"/>
    <n v="6"/>
    <n v="-1374"/>
    <n v="0"/>
    <n v="0"/>
    <n v="0"/>
    <n v="0"/>
    <n v="0"/>
    <n v="0"/>
  </r>
  <r>
    <x v="97"/>
    <x v="97"/>
    <s v="MIRS"/>
    <s v="TT01"/>
    <s v="UND"/>
    <n v="87"/>
    <n v="3410.34"/>
    <x v="6"/>
    <x v="1"/>
    <x v="3"/>
    <x v="1"/>
    <x v="1"/>
    <n v="1380"/>
    <n v="6"/>
    <n v="-1374"/>
    <n v="0"/>
    <n v="0"/>
    <n v="0"/>
    <n v="0"/>
    <n v="0"/>
    <n v="0"/>
  </r>
  <r>
    <x v="97"/>
    <x v="97"/>
    <s v="MIRS"/>
    <s v="TT01"/>
    <s v="UND"/>
    <n v="31"/>
    <n v="1215.18"/>
    <x v="41"/>
    <x v="1"/>
    <x v="18"/>
    <x v="2"/>
    <x v="1"/>
    <n v="1380"/>
    <n v="6"/>
    <n v="-1374"/>
    <n v="0"/>
    <n v="0"/>
    <n v="0"/>
    <n v="0"/>
    <n v="0"/>
    <n v="0"/>
  </r>
  <r>
    <x v="97"/>
    <x v="97"/>
    <s v="MIRS"/>
    <s v="TT01"/>
    <s v="UND"/>
    <n v="42"/>
    <n v="1646.37"/>
    <x v="42"/>
    <x v="1"/>
    <x v="19"/>
    <x v="2"/>
    <x v="1"/>
    <n v="1380"/>
    <n v="6"/>
    <n v="-1374"/>
    <n v="0"/>
    <n v="0"/>
    <n v="0"/>
    <n v="0"/>
    <n v="0"/>
    <n v="0"/>
  </r>
  <r>
    <x v="97"/>
    <x v="97"/>
    <s v="MIRS"/>
    <s v="TT01"/>
    <s v="UND"/>
    <n v="80"/>
    <n v="3135.95"/>
    <x v="71"/>
    <x v="1"/>
    <x v="35"/>
    <x v="1"/>
    <x v="1"/>
    <n v="1380"/>
    <n v="6"/>
    <n v="-1374"/>
    <n v="0"/>
    <n v="0"/>
    <n v="0"/>
    <n v="0"/>
    <n v="0"/>
    <n v="0"/>
  </r>
  <r>
    <x v="97"/>
    <x v="97"/>
    <s v="MIRS"/>
    <s v="TT01"/>
    <s v="UND"/>
    <n v="93"/>
    <n v="3645.54"/>
    <x v="55"/>
    <x v="1"/>
    <x v="22"/>
    <x v="2"/>
    <x v="1"/>
    <n v="1380"/>
    <n v="6"/>
    <n v="-1374"/>
    <n v="0"/>
    <n v="0"/>
    <n v="0"/>
    <n v="0"/>
    <n v="0"/>
    <n v="0"/>
  </r>
  <r>
    <x v="97"/>
    <x v="97"/>
    <s v="MIRS"/>
    <s v="TT01"/>
    <s v="UND"/>
    <n v="80"/>
    <n v="3135.95"/>
    <x v="28"/>
    <x v="1"/>
    <x v="12"/>
    <x v="2"/>
    <x v="1"/>
    <n v="1380"/>
    <n v="6"/>
    <n v="-1374"/>
    <n v="0"/>
    <n v="0"/>
    <n v="0"/>
    <n v="0"/>
    <n v="0"/>
    <n v="0"/>
  </r>
  <r>
    <x v="97"/>
    <x v="97"/>
    <s v="MIRS"/>
    <s v="TT01"/>
    <s v="UND"/>
    <n v="16"/>
    <n v="627.19000000000005"/>
    <x v="39"/>
    <x v="0"/>
    <x v="5"/>
    <x v="0"/>
    <x v="0"/>
    <n v="1380"/>
    <n v="6"/>
    <n v="-1374"/>
    <n v="0"/>
    <n v="0"/>
    <n v="0"/>
    <n v="0"/>
    <n v="0"/>
    <n v="0"/>
  </r>
  <r>
    <x v="97"/>
    <x v="97"/>
    <s v="MIRS"/>
    <s v="TT01"/>
    <s v="UND"/>
    <n v="274"/>
    <n v="10740.62"/>
    <x v="18"/>
    <x v="0"/>
    <x v="9"/>
    <x v="0"/>
    <x v="0"/>
    <n v="1380"/>
    <n v="6"/>
    <n v="-1374"/>
    <n v="0"/>
    <n v="0"/>
    <n v="0"/>
    <n v="0"/>
    <n v="0"/>
    <n v="0"/>
  </r>
  <r>
    <x v="97"/>
    <x v="97"/>
    <s v="MIRS"/>
    <s v="TT01"/>
    <s v="UND"/>
    <n v="24"/>
    <n v="940.78"/>
    <x v="45"/>
    <x v="0"/>
    <x v="21"/>
    <x v="0"/>
    <x v="0"/>
    <n v="1380"/>
    <n v="6"/>
    <n v="-1374"/>
    <n v="0"/>
    <n v="0"/>
    <n v="0"/>
    <n v="0"/>
    <n v="0"/>
    <n v="0"/>
  </r>
  <r>
    <x v="97"/>
    <x v="97"/>
    <s v="MIRS"/>
    <s v="TT01"/>
    <s v="UND"/>
    <n v="54"/>
    <n v="2116.7600000000002"/>
    <x v="20"/>
    <x v="0"/>
    <x v="5"/>
    <x v="0"/>
    <x v="0"/>
    <n v="1380"/>
    <n v="6"/>
    <n v="-1374"/>
    <n v="0"/>
    <n v="0"/>
    <n v="0"/>
    <n v="0"/>
    <n v="0"/>
    <n v="0"/>
  </r>
  <r>
    <x v="98"/>
    <x v="98"/>
    <s v="MIRS"/>
    <s v="TT01"/>
    <s v="UND"/>
    <n v="2"/>
    <n v="57.63"/>
    <x v="65"/>
    <x v="1"/>
    <x v="30"/>
    <x v="1"/>
    <x v="1"/>
    <n v="364"/>
    <s v=""/>
    <s v=""/>
    <n v="0"/>
    <n v="0"/>
    <n v="0"/>
    <n v="0"/>
    <n v="0"/>
    <n v="0"/>
  </r>
  <r>
    <x v="98"/>
    <x v="98"/>
    <s v="MIRS"/>
    <s v="TT01"/>
    <s v="UND"/>
    <n v="7"/>
    <n v="201.72"/>
    <x v="66"/>
    <x v="1"/>
    <x v="31"/>
    <x v="1"/>
    <x v="1"/>
    <n v="364"/>
    <s v=""/>
    <s v=""/>
    <n v="0"/>
    <n v="0"/>
    <n v="0"/>
    <n v="0"/>
    <n v="0"/>
    <n v="0"/>
  </r>
  <r>
    <x v="98"/>
    <x v="98"/>
    <s v="MIRS"/>
    <s v="TT01"/>
    <s v="UND"/>
    <n v="6"/>
    <n v="172.91"/>
    <x v="14"/>
    <x v="1"/>
    <x v="6"/>
    <x v="1"/>
    <x v="1"/>
    <n v="364"/>
    <s v=""/>
    <s v=""/>
    <n v="0"/>
    <n v="0"/>
    <n v="0"/>
    <n v="0"/>
    <n v="0"/>
    <n v="0"/>
  </r>
  <r>
    <x v="98"/>
    <x v="98"/>
    <s v="MIRS"/>
    <s v="TT01"/>
    <s v="UND"/>
    <n v="6"/>
    <n v="172.91"/>
    <x v="27"/>
    <x v="1"/>
    <x v="11"/>
    <x v="2"/>
    <x v="1"/>
    <n v="364"/>
    <s v=""/>
    <s v=""/>
    <n v="0"/>
    <n v="0"/>
    <n v="0"/>
    <n v="0"/>
    <n v="0"/>
    <n v="0"/>
  </r>
  <r>
    <x v="98"/>
    <x v="98"/>
    <s v="MIRS"/>
    <s v="TT01"/>
    <s v="UND"/>
    <n v="6"/>
    <n v="172.91"/>
    <x v="70"/>
    <x v="1"/>
    <x v="34"/>
    <x v="1"/>
    <x v="1"/>
    <n v="364"/>
    <s v=""/>
    <s v=""/>
    <n v="0"/>
    <n v="0"/>
    <n v="0"/>
    <n v="0"/>
    <n v="0"/>
    <n v="0"/>
  </r>
  <r>
    <x v="98"/>
    <x v="98"/>
    <s v="MIRS"/>
    <s v="TT01"/>
    <s v="UND"/>
    <n v="40"/>
    <n v="1152.7"/>
    <x v="15"/>
    <x v="1"/>
    <x v="7"/>
    <x v="2"/>
    <x v="1"/>
    <n v="364"/>
    <s v=""/>
    <s v=""/>
    <n v="0"/>
    <n v="0"/>
    <n v="0"/>
    <n v="0"/>
    <n v="0"/>
    <n v="0"/>
  </r>
  <r>
    <x v="98"/>
    <x v="98"/>
    <s v="MIRS"/>
    <s v="TT01"/>
    <s v="UND"/>
    <n v="2"/>
    <n v="57.63"/>
    <x v="6"/>
    <x v="1"/>
    <x v="3"/>
    <x v="1"/>
    <x v="1"/>
    <n v="364"/>
    <s v=""/>
    <s v=""/>
    <n v="0"/>
    <n v="0"/>
    <n v="0"/>
    <n v="0"/>
    <n v="0"/>
    <n v="0"/>
  </r>
  <r>
    <x v="98"/>
    <x v="98"/>
    <s v="MIRS"/>
    <s v="TT01"/>
    <s v="UND"/>
    <n v="7"/>
    <n v="201.72"/>
    <x v="41"/>
    <x v="1"/>
    <x v="18"/>
    <x v="2"/>
    <x v="1"/>
    <n v="364"/>
    <s v=""/>
    <s v=""/>
    <n v="0"/>
    <n v="0"/>
    <n v="0"/>
    <n v="0"/>
    <n v="0"/>
    <n v="0"/>
  </r>
  <r>
    <x v="98"/>
    <x v="98"/>
    <s v="MIRS"/>
    <s v="TT01"/>
    <s v="UND"/>
    <n v="6"/>
    <n v="172.91"/>
    <x v="42"/>
    <x v="1"/>
    <x v="19"/>
    <x v="2"/>
    <x v="1"/>
    <n v="364"/>
    <s v=""/>
    <s v=""/>
    <n v="0"/>
    <n v="0"/>
    <n v="0"/>
    <n v="0"/>
    <n v="0"/>
    <n v="0"/>
  </r>
  <r>
    <x v="98"/>
    <x v="98"/>
    <s v="MIRS"/>
    <s v="TT01"/>
    <s v="UND"/>
    <n v="6"/>
    <n v="172.91"/>
    <x v="71"/>
    <x v="1"/>
    <x v="35"/>
    <x v="1"/>
    <x v="1"/>
    <n v="364"/>
    <s v=""/>
    <s v=""/>
    <n v="0"/>
    <n v="0"/>
    <n v="0"/>
    <n v="0"/>
    <n v="0"/>
    <n v="0"/>
  </r>
  <r>
    <x v="98"/>
    <x v="98"/>
    <s v="MIRS"/>
    <s v="TT01"/>
    <s v="UND"/>
    <n v="12"/>
    <n v="345.81"/>
    <x v="55"/>
    <x v="1"/>
    <x v="22"/>
    <x v="2"/>
    <x v="1"/>
    <n v="364"/>
    <s v=""/>
    <s v=""/>
    <n v="0"/>
    <n v="0"/>
    <n v="0"/>
    <n v="0"/>
    <n v="0"/>
    <n v="0"/>
  </r>
  <r>
    <x v="98"/>
    <x v="98"/>
    <s v="MIRS"/>
    <s v="TT01"/>
    <s v="UND"/>
    <n v="21"/>
    <n v="605.16999999999996"/>
    <x v="28"/>
    <x v="1"/>
    <x v="12"/>
    <x v="2"/>
    <x v="1"/>
    <n v="364"/>
    <s v=""/>
    <s v=""/>
    <n v="0"/>
    <n v="0"/>
    <n v="0"/>
    <n v="0"/>
    <n v="0"/>
    <n v="0"/>
  </r>
  <r>
    <x v="98"/>
    <x v="98"/>
    <s v="MIRS"/>
    <s v="TT01"/>
    <s v="UND"/>
    <n v="145"/>
    <n v="4178.54"/>
    <x v="21"/>
    <x v="0"/>
    <x v="9"/>
    <x v="0"/>
    <x v="0"/>
    <n v="364"/>
    <s v=""/>
    <s v=""/>
    <n v="0"/>
    <n v="0"/>
    <n v="0"/>
    <n v="0"/>
    <n v="0"/>
    <n v="0"/>
  </r>
  <r>
    <x v="99"/>
    <x v="99"/>
    <s v="MIRS"/>
    <s v="TT01"/>
    <s v="UND"/>
    <n v="120"/>
    <n v="1944.54"/>
    <x v="32"/>
    <x v="2"/>
    <x v="14"/>
    <x v="3"/>
    <x v="1"/>
    <n v="1383"/>
    <n v="3532.6577272727277"/>
    <n v="2149.6577272727277"/>
    <n v="0"/>
    <n v="0"/>
    <n v="0"/>
    <n v="0"/>
    <n v="0"/>
    <n v="0"/>
  </r>
  <r>
    <x v="99"/>
    <x v="99"/>
    <s v="MIRS"/>
    <s v="TT01"/>
    <s v="UND"/>
    <n v="20"/>
    <n v="324.08999999999997"/>
    <x v="42"/>
    <x v="1"/>
    <x v="19"/>
    <x v="2"/>
    <x v="1"/>
    <n v="1383"/>
    <n v="3532.6577272727277"/>
    <n v="2149.6577272727277"/>
    <n v="0"/>
    <n v="0"/>
    <n v="0"/>
    <n v="0"/>
    <n v="0"/>
    <n v="0"/>
  </r>
  <r>
    <x v="100"/>
    <x v="100"/>
    <s v="MIRS"/>
    <s v="TT01"/>
    <s v="UND"/>
    <n v="68"/>
    <n v="1019.99"/>
    <x v="0"/>
    <x v="0"/>
    <x v="0"/>
    <x v="0"/>
    <x v="0"/>
    <n v="1045"/>
    <n v="229"/>
    <n v="-816"/>
    <n v="0"/>
    <n v="0"/>
    <n v="0"/>
    <n v="0"/>
    <n v="0"/>
    <n v="0"/>
  </r>
  <r>
    <x v="100"/>
    <x v="100"/>
    <s v="MIRS"/>
    <s v="TT01"/>
    <s v="UND"/>
    <n v="58"/>
    <n v="869.99"/>
    <x v="1"/>
    <x v="0"/>
    <x v="1"/>
    <x v="0"/>
    <x v="0"/>
    <n v="1045"/>
    <n v="229"/>
    <n v="-816"/>
    <n v="0"/>
    <n v="0"/>
    <n v="0"/>
    <n v="0"/>
    <n v="0"/>
    <n v="0"/>
  </r>
  <r>
    <x v="100"/>
    <x v="100"/>
    <s v="MIRS"/>
    <s v="TT01"/>
    <s v="UND"/>
    <n v="45"/>
    <n v="674.99"/>
    <x v="2"/>
    <x v="0"/>
    <x v="2"/>
    <x v="0"/>
    <x v="0"/>
    <n v="1045"/>
    <n v="229"/>
    <n v="-816"/>
    <n v="0"/>
    <n v="0"/>
    <n v="0"/>
    <n v="0"/>
    <n v="0"/>
    <n v="0"/>
  </r>
  <r>
    <x v="100"/>
    <x v="100"/>
    <s v="MIRS"/>
    <s v="TT01"/>
    <s v="UND"/>
    <n v="70"/>
    <n v="1049.99"/>
    <x v="33"/>
    <x v="0"/>
    <x v="4"/>
    <x v="0"/>
    <x v="0"/>
    <n v="1045"/>
    <n v="229"/>
    <n v="-816"/>
    <n v="0"/>
    <n v="0"/>
    <n v="0"/>
    <n v="0"/>
    <n v="0"/>
    <n v="0"/>
  </r>
  <r>
    <x v="100"/>
    <x v="100"/>
    <s v="MIRS"/>
    <s v="TT01"/>
    <s v="UND"/>
    <n v="10"/>
    <n v="150"/>
    <x v="47"/>
    <x v="0"/>
    <x v="1"/>
    <x v="0"/>
    <x v="0"/>
    <n v="1045"/>
    <n v="229"/>
    <n v="-816"/>
    <n v="0"/>
    <n v="0"/>
    <n v="0"/>
    <n v="0"/>
    <n v="0"/>
    <n v="0"/>
  </r>
  <r>
    <x v="100"/>
    <x v="100"/>
    <s v="MIRS"/>
    <s v="TT01"/>
    <s v="UND"/>
    <n v="4"/>
    <n v="60"/>
    <x v="10"/>
    <x v="0"/>
    <x v="4"/>
    <x v="0"/>
    <x v="0"/>
    <n v="1045"/>
    <n v="229"/>
    <n v="-816"/>
    <n v="0"/>
    <n v="0"/>
    <n v="0"/>
    <n v="0"/>
    <n v="0"/>
    <n v="0"/>
  </r>
  <r>
    <x v="100"/>
    <x v="100"/>
    <s v="MIRS"/>
    <s v="TT01"/>
    <s v="UND"/>
    <n v="5"/>
    <n v="75"/>
    <x v="12"/>
    <x v="0"/>
    <x v="1"/>
    <x v="0"/>
    <x v="0"/>
    <n v="1045"/>
    <n v="229"/>
    <n v="-816"/>
    <n v="0"/>
    <n v="0"/>
    <n v="0"/>
    <n v="0"/>
    <n v="0"/>
    <n v="0"/>
  </r>
  <r>
    <x v="100"/>
    <x v="100"/>
    <s v="MIRS"/>
    <s v="TT01"/>
    <s v="UND"/>
    <n v="3"/>
    <n v="45"/>
    <x v="49"/>
    <x v="0"/>
    <x v="9"/>
    <x v="0"/>
    <x v="0"/>
    <n v="1045"/>
    <n v="229"/>
    <n v="-816"/>
    <n v="0"/>
    <n v="0"/>
    <n v="0"/>
    <n v="0"/>
    <n v="0"/>
    <n v="0"/>
  </r>
  <r>
    <x v="100"/>
    <x v="100"/>
    <s v="MIRS"/>
    <s v="TT01"/>
    <s v="UND"/>
    <n v="12"/>
    <n v="180"/>
    <x v="4"/>
    <x v="0"/>
    <x v="2"/>
    <x v="0"/>
    <x v="0"/>
    <n v="1045"/>
    <n v="229"/>
    <n v="-816"/>
    <n v="0"/>
    <n v="0"/>
    <n v="0"/>
    <n v="0"/>
    <n v="0"/>
    <n v="0"/>
  </r>
  <r>
    <x v="100"/>
    <x v="100"/>
    <s v="MIRS"/>
    <s v="TT01"/>
    <s v="UND"/>
    <n v="40"/>
    <n v="599.99"/>
    <x v="26"/>
    <x v="0"/>
    <x v="10"/>
    <x v="1"/>
    <x v="1"/>
    <n v="1045"/>
    <n v="229"/>
    <n v="-816"/>
    <n v="0"/>
    <n v="0"/>
    <n v="0"/>
    <n v="0"/>
    <n v="0"/>
    <n v="0"/>
  </r>
  <r>
    <x v="100"/>
    <x v="100"/>
    <s v="MIRS"/>
    <s v="TT01"/>
    <s v="UND"/>
    <n v="12"/>
    <n v="180"/>
    <x v="35"/>
    <x v="0"/>
    <x v="8"/>
    <x v="0"/>
    <x v="0"/>
    <n v="1045"/>
    <n v="229"/>
    <n v="-816"/>
    <n v="0"/>
    <n v="0"/>
    <n v="0"/>
    <n v="0"/>
    <n v="0"/>
    <n v="0"/>
  </r>
  <r>
    <x v="100"/>
    <x v="100"/>
    <s v="MIRS"/>
    <s v="TT01"/>
    <s v="UND"/>
    <n v="1"/>
    <n v="15"/>
    <x v="50"/>
    <x v="0"/>
    <x v="1"/>
    <x v="0"/>
    <x v="0"/>
    <n v="1045"/>
    <n v="229"/>
    <n v="-816"/>
    <n v="0"/>
    <n v="0"/>
    <n v="0"/>
    <n v="0"/>
    <n v="0"/>
    <n v="0"/>
  </r>
  <r>
    <x v="100"/>
    <x v="100"/>
    <s v="MIRS"/>
    <s v="TT01"/>
    <s v="UND"/>
    <n v="4"/>
    <n v="60"/>
    <x v="79"/>
    <x v="0"/>
    <x v="8"/>
    <x v="0"/>
    <x v="0"/>
    <n v="1045"/>
    <n v="229"/>
    <n v="-816"/>
    <n v="0"/>
    <n v="0"/>
    <n v="0"/>
    <n v="0"/>
    <n v="0"/>
    <n v="0"/>
  </r>
  <r>
    <x v="100"/>
    <x v="100"/>
    <s v="MIRS"/>
    <s v="TT01"/>
    <s v="UND"/>
    <n v="20"/>
    <n v="300"/>
    <x v="65"/>
    <x v="1"/>
    <x v="30"/>
    <x v="1"/>
    <x v="1"/>
    <n v="1045"/>
    <n v="229"/>
    <n v="-816"/>
    <n v="0"/>
    <n v="0"/>
    <n v="0"/>
    <n v="0"/>
    <n v="0"/>
    <n v="0"/>
  </r>
  <r>
    <x v="100"/>
    <x v="100"/>
    <s v="MIRS"/>
    <s v="TT01"/>
    <s v="UND"/>
    <n v="20"/>
    <n v="300"/>
    <x v="66"/>
    <x v="1"/>
    <x v="31"/>
    <x v="1"/>
    <x v="1"/>
    <n v="1045"/>
    <n v="229"/>
    <n v="-816"/>
    <n v="0"/>
    <n v="0"/>
    <n v="0"/>
    <n v="0"/>
    <n v="0"/>
    <n v="0"/>
  </r>
  <r>
    <x v="100"/>
    <x v="100"/>
    <s v="MIRS"/>
    <s v="TT01"/>
    <s v="UND"/>
    <n v="20"/>
    <n v="300"/>
    <x v="14"/>
    <x v="1"/>
    <x v="6"/>
    <x v="1"/>
    <x v="1"/>
    <n v="1045"/>
    <n v="229"/>
    <n v="-816"/>
    <n v="0"/>
    <n v="0"/>
    <n v="0"/>
    <n v="0"/>
    <n v="0"/>
    <n v="0"/>
  </r>
  <r>
    <x v="100"/>
    <x v="100"/>
    <s v="MIRS"/>
    <s v="TT01"/>
    <s v="UND"/>
    <n v="32"/>
    <n v="479.99"/>
    <x v="27"/>
    <x v="1"/>
    <x v="11"/>
    <x v="2"/>
    <x v="1"/>
    <n v="1045"/>
    <n v="229"/>
    <n v="-816"/>
    <n v="0"/>
    <n v="0"/>
    <n v="0"/>
    <n v="0"/>
    <n v="0"/>
    <n v="0"/>
  </r>
  <r>
    <x v="100"/>
    <x v="100"/>
    <s v="MIRS"/>
    <s v="TT01"/>
    <s v="UND"/>
    <n v="17"/>
    <n v="255"/>
    <x v="70"/>
    <x v="1"/>
    <x v="34"/>
    <x v="1"/>
    <x v="1"/>
    <n v="1045"/>
    <n v="229"/>
    <n v="-816"/>
    <n v="0"/>
    <n v="0"/>
    <n v="0"/>
    <n v="0"/>
    <n v="0"/>
    <n v="0"/>
  </r>
  <r>
    <x v="100"/>
    <x v="100"/>
    <s v="MIRS"/>
    <s v="TT01"/>
    <s v="UND"/>
    <n v="33"/>
    <n v="494.99"/>
    <x v="6"/>
    <x v="1"/>
    <x v="3"/>
    <x v="1"/>
    <x v="1"/>
    <n v="1045"/>
    <n v="229"/>
    <n v="-816"/>
    <n v="0"/>
    <n v="0"/>
    <n v="0"/>
    <n v="0"/>
    <n v="0"/>
    <n v="0"/>
  </r>
  <r>
    <x v="100"/>
    <x v="100"/>
    <s v="MIRS"/>
    <s v="TT01"/>
    <s v="UND"/>
    <n v="38"/>
    <n v="569.99"/>
    <x v="71"/>
    <x v="1"/>
    <x v="35"/>
    <x v="1"/>
    <x v="1"/>
    <n v="1045"/>
    <n v="229"/>
    <n v="-816"/>
    <n v="0"/>
    <n v="0"/>
    <n v="0"/>
    <n v="0"/>
    <n v="0"/>
    <n v="0"/>
  </r>
  <r>
    <x v="100"/>
    <x v="100"/>
    <s v="MIRS"/>
    <s v="TT01"/>
    <s v="UND"/>
    <n v="1"/>
    <n v="15"/>
    <x v="8"/>
    <x v="0"/>
    <x v="2"/>
    <x v="0"/>
    <x v="0"/>
    <n v="1045"/>
    <n v="229"/>
    <n v="-816"/>
    <n v="0"/>
    <n v="0"/>
    <n v="0"/>
    <n v="0"/>
    <n v="0"/>
    <n v="0"/>
  </r>
  <r>
    <x v="100"/>
    <x v="100"/>
    <s v="MIRS"/>
    <s v="TT01"/>
    <s v="UND"/>
    <n v="2"/>
    <n v="30"/>
    <x v="80"/>
    <x v="0"/>
    <x v="4"/>
    <x v="0"/>
    <x v="0"/>
    <n v="1045"/>
    <n v="229"/>
    <n v="-816"/>
    <n v="0"/>
    <n v="0"/>
    <n v="0"/>
    <n v="0"/>
    <n v="0"/>
    <n v="0"/>
  </r>
  <r>
    <x v="100"/>
    <x v="100"/>
    <s v="MIRS"/>
    <s v="TT01"/>
    <s v="UND"/>
    <n v="8"/>
    <n v="120"/>
    <x v="39"/>
    <x v="0"/>
    <x v="5"/>
    <x v="0"/>
    <x v="0"/>
    <n v="1045"/>
    <n v="229"/>
    <n v="-816"/>
    <n v="0"/>
    <n v="0"/>
    <n v="0"/>
    <n v="0"/>
    <n v="0"/>
    <n v="0"/>
  </r>
  <r>
    <x v="100"/>
    <x v="100"/>
    <s v="MIRS"/>
    <s v="TT01"/>
    <s v="UND"/>
    <n v="6"/>
    <n v="90"/>
    <x v="18"/>
    <x v="0"/>
    <x v="9"/>
    <x v="0"/>
    <x v="0"/>
    <n v="1045"/>
    <n v="229"/>
    <n v="-816"/>
    <n v="0"/>
    <n v="0"/>
    <n v="0"/>
    <n v="0"/>
    <n v="0"/>
    <n v="0"/>
  </r>
  <r>
    <x v="100"/>
    <x v="100"/>
    <s v="MIRS"/>
    <s v="TT01"/>
    <s v="UND"/>
    <n v="35"/>
    <n v="524.99"/>
    <x v="29"/>
    <x v="0"/>
    <x v="10"/>
    <x v="1"/>
    <x v="1"/>
    <n v="1045"/>
    <n v="229"/>
    <n v="-816"/>
    <n v="0"/>
    <n v="0"/>
    <n v="0"/>
    <n v="0"/>
    <n v="0"/>
    <n v="0"/>
  </r>
  <r>
    <x v="100"/>
    <x v="100"/>
    <s v="MIRS"/>
    <s v="TT01"/>
    <s v="UND"/>
    <n v="3"/>
    <n v="45"/>
    <x v="19"/>
    <x v="0"/>
    <x v="4"/>
    <x v="0"/>
    <x v="0"/>
    <n v="1045"/>
    <n v="229"/>
    <n v="-816"/>
    <n v="0"/>
    <n v="0"/>
    <n v="0"/>
    <n v="0"/>
    <n v="0"/>
    <n v="0"/>
  </r>
  <r>
    <x v="100"/>
    <x v="100"/>
    <s v="MIRS"/>
    <s v="TT01"/>
    <s v="UND"/>
    <n v="73"/>
    <n v="1094.99"/>
    <x v="45"/>
    <x v="0"/>
    <x v="21"/>
    <x v="0"/>
    <x v="0"/>
    <n v="1045"/>
    <n v="229"/>
    <n v="-816"/>
    <n v="0"/>
    <n v="0"/>
    <n v="0"/>
    <n v="0"/>
    <n v="0"/>
    <n v="0"/>
  </r>
  <r>
    <x v="100"/>
    <x v="100"/>
    <s v="MIRS"/>
    <s v="TT01"/>
    <s v="UND"/>
    <n v="11"/>
    <n v="165"/>
    <x v="20"/>
    <x v="0"/>
    <x v="5"/>
    <x v="0"/>
    <x v="0"/>
    <n v="1045"/>
    <n v="229"/>
    <n v="-816"/>
    <n v="0"/>
    <n v="0"/>
    <n v="0"/>
    <n v="0"/>
    <n v="0"/>
    <n v="0"/>
  </r>
  <r>
    <x v="100"/>
    <x v="100"/>
    <s v="MIRS"/>
    <s v="TT01"/>
    <s v="UND"/>
    <n v="56"/>
    <n v="839.99"/>
    <x v="21"/>
    <x v="0"/>
    <x v="9"/>
    <x v="0"/>
    <x v="0"/>
    <n v="1045"/>
    <n v="229"/>
    <n v="-816"/>
    <n v="0"/>
    <n v="0"/>
    <n v="0"/>
    <n v="0"/>
    <n v="0"/>
    <n v="0"/>
  </r>
  <r>
    <x v="100"/>
    <x v="100"/>
    <s v="MIRS"/>
    <s v="TT01"/>
    <s v="UND"/>
    <n v="1"/>
    <n v="15"/>
    <x v="22"/>
    <x v="0"/>
    <x v="5"/>
    <x v="0"/>
    <x v="0"/>
    <n v="1045"/>
    <n v="229"/>
    <n v="-816"/>
    <n v="0"/>
    <n v="0"/>
    <n v="0"/>
    <n v="0"/>
    <n v="0"/>
    <n v="0"/>
  </r>
  <r>
    <x v="100"/>
    <x v="100"/>
    <s v="MIRS"/>
    <s v="TT01"/>
    <s v="UND"/>
    <n v="1"/>
    <n v="15"/>
    <x v="9"/>
    <x v="0"/>
    <x v="1"/>
    <x v="0"/>
    <x v="0"/>
    <n v="1045"/>
    <n v="229"/>
    <n v="-816"/>
    <n v="0"/>
    <n v="0"/>
    <n v="0"/>
    <n v="0"/>
    <n v="0"/>
    <n v="0"/>
  </r>
  <r>
    <x v="100"/>
    <x v="100"/>
    <s v="MIRS"/>
    <s v="TT01"/>
    <s v="UND"/>
    <n v="4"/>
    <n v="60"/>
    <x v="54"/>
    <x v="0"/>
    <x v="10"/>
    <x v="1"/>
    <x v="1"/>
    <n v="1045"/>
    <n v="229"/>
    <n v="-816"/>
    <n v="0"/>
    <n v="0"/>
    <n v="0"/>
    <n v="0"/>
    <n v="0"/>
    <n v="0"/>
  </r>
  <r>
    <x v="101"/>
    <x v="101"/>
    <s v="MIRS"/>
    <s v="TT01"/>
    <s v="UND"/>
    <n v="9"/>
    <n v="1297.8900000000001"/>
    <x v="26"/>
    <x v="0"/>
    <x v="10"/>
    <x v="1"/>
    <x v="1"/>
    <n v="418"/>
    <n v="912.3"/>
    <n v="494.29999999999995"/>
    <n v="0"/>
    <n v="0"/>
    <n v="0"/>
    <n v="0"/>
    <n v="0"/>
    <n v="0"/>
  </r>
  <r>
    <x v="101"/>
    <x v="101"/>
    <s v="MIRS"/>
    <s v="TT01"/>
    <s v="UND"/>
    <n v="6"/>
    <n v="865.26"/>
    <x v="37"/>
    <x v="0"/>
    <x v="15"/>
    <x v="2"/>
    <x v="1"/>
    <n v="418"/>
    <n v="912.3"/>
    <n v="494.29999999999995"/>
    <n v="0"/>
    <n v="0"/>
    <n v="0"/>
    <n v="0"/>
    <n v="0"/>
    <n v="0"/>
  </r>
  <r>
    <x v="101"/>
    <x v="101"/>
    <s v="MIRS"/>
    <s v="TT01"/>
    <s v="UND"/>
    <n v="9"/>
    <n v="1297.8900000000001"/>
    <x v="41"/>
    <x v="1"/>
    <x v="18"/>
    <x v="2"/>
    <x v="1"/>
    <n v="418"/>
    <n v="912.3"/>
    <n v="494.29999999999995"/>
    <n v="0"/>
    <n v="0"/>
    <n v="0"/>
    <n v="0"/>
    <n v="0"/>
    <n v="0"/>
  </r>
  <r>
    <x v="101"/>
    <x v="101"/>
    <s v="MIRS"/>
    <s v="TT01"/>
    <s v="UND"/>
    <n v="4"/>
    <n v="576.84"/>
    <x v="42"/>
    <x v="1"/>
    <x v="19"/>
    <x v="2"/>
    <x v="1"/>
    <n v="418"/>
    <n v="912.3"/>
    <n v="494.29999999999995"/>
    <n v="0"/>
    <n v="0"/>
    <n v="0"/>
    <n v="0"/>
    <n v="0"/>
    <n v="0"/>
  </r>
  <r>
    <x v="101"/>
    <x v="101"/>
    <s v="MIRS"/>
    <s v="TT01"/>
    <s v="UND"/>
    <n v="4"/>
    <n v="576.84"/>
    <x v="17"/>
    <x v="0"/>
    <x v="8"/>
    <x v="0"/>
    <x v="0"/>
    <n v="418"/>
    <n v="912.3"/>
    <n v="494.29999999999995"/>
    <n v="0"/>
    <n v="0"/>
    <n v="0"/>
    <n v="0"/>
    <n v="0"/>
    <n v="0"/>
  </r>
  <r>
    <x v="101"/>
    <x v="101"/>
    <s v="MIRS"/>
    <s v="TT01"/>
    <s v="UND"/>
    <n v="40"/>
    <n v="5768.38"/>
    <x v="29"/>
    <x v="0"/>
    <x v="10"/>
    <x v="1"/>
    <x v="1"/>
    <n v="418"/>
    <n v="912.3"/>
    <n v="494.29999999999995"/>
    <n v="0"/>
    <n v="0"/>
    <n v="0"/>
    <n v="0"/>
    <n v="0"/>
    <n v="0"/>
  </r>
  <r>
    <x v="102"/>
    <x v="102"/>
    <s v="MIRS"/>
    <s v="TT01"/>
    <s v="UND"/>
    <n v="2"/>
    <n v="1871.24"/>
    <x v="0"/>
    <x v="0"/>
    <x v="0"/>
    <x v="0"/>
    <x v="0"/>
    <n v="68"/>
    <s v=""/>
    <s v=""/>
    <n v="0"/>
    <n v="0"/>
    <n v="0"/>
    <n v="0"/>
    <n v="0"/>
    <n v="0"/>
  </r>
  <r>
    <x v="102"/>
    <x v="102"/>
    <s v="MIRS"/>
    <s v="TT01"/>
    <s v="UND"/>
    <n v="2"/>
    <n v="1871.24"/>
    <x v="1"/>
    <x v="0"/>
    <x v="1"/>
    <x v="0"/>
    <x v="0"/>
    <n v="68"/>
    <s v=""/>
    <s v=""/>
    <n v="0"/>
    <n v="0"/>
    <n v="0"/>
    <n v="0"/>
    <n v="0"/>
    <n v="0"/>
  </r>
  <r>
    <x v="102"/>
    <x v="102"/>
    <s v="MIRS"/>
    <s v="TT01"/>
    <s v="UND"/>
    <n v="3"/>
    <n v="2806.86"/>
    <x v="2"/>
    <x v="0"/>
    <x v="2"/>
    <x v="0"/>
    <x v="0"/>
    <n v="68"/>
    <s v=""/>
    <s v=""/>
    <n v="0"/>
    <n v="0"/>
    <n v="0"/>
    <n v="0"/>
    <n v="0"/>
    <n v="0"/>
  </r>
  <r>
    <x v="102"/>
    <x v="102"/>
    <s v="MIRS"/>
    <s v="TT01"/>
    <s v="UND"/>
    <n v="17"/>
    <n v="15905.56"/>
    <x v="81"/>
    <x v="4"/>
    <x v="40"/>
    <x v="6"/>
    <x v="4"/>
    <n v="68"/>
    <s v=""/>
    <s v=""/>
    <n v="0"/>
    <n v="0"/>
    <n v="0"/>
    <n v="0"/>
    <n v="0"/>
    <n v="0"/>
  </r>
  <r>
    <x v="102"/>
    <x v="102"/>
    <s v="MIRS"/>
    <s v="TT01"/>
    <s v="UND"/>
    <n v="6"/>
    <n v="5613.73"/>
    <x v="78"/>
    <x v="4"/>
    <x v="40"/>
    <x v="6"/>
    <x v="4"/>
    <n v="68"/>
    <s v=""/>
    <s v=""/>
    <n v="0"/>
    <n v="0"/>
    <n v="0"/>
    <n v="0"/>
    <n v="0"/>
    <n v="0"/>
  </r>
  <r>
    <x v="102"/>
    <x v="102"/>
    <s v="MIRS"/>
    <s v="TT01"/>
    <s v="UND"/>
    <n v="3"/>
    <n v="2806.86"/>
    <x v="67"/>
    <x v="3"/>
    <x v="32"/>
    <x v="5"/>
    <x v="3"/>
    <n v="68"/>
    <s v=""/>
    <s v=""/>
    <n v="0"/>
    <n v="0"/>
    <n v="0"/>
    <n v="0"/>
    <n v="0"/>
    <n v="0"/>
  </r>
  <r>
    <x v="102"/>
    <x v="102"/>
    <s v="MIRS"/>
    <s v="TT01"/>
    <s v="UND"/>
    <n v="1"/>
    <n v="935.62"/>
    <x v="57"/>
    <x v="3"/>
    <x v="23"/>
    <x v="5"/>
    <x v="3"/>
    <n v="68"/>
    <s v=""/>
    <s v=""/>
    <n v="0"/>
    <n v="0"/>
    <n v="0"/>
    <n v="0"/>
    <n v="0"/>
    <n v="0"/>
  </r>
  <r>
    <x v="102"/>
    <x v="102"/>
    <s v="MIRS"/>
    <s v="TT01"/>
    <s v="UND"/>
    <n v="1"/>
    <n v="935.62"/>
    <x v="59"/>
    <x v="3"/>
    <x v="25"/>
    <x v="5"/>
    <x v="3"/>
    <n v="68"/>
    <s v=""/>
    <s v=""/>
    <n v="0"/>
    <n v="0"/>
    <n v="0"/>
    <n v="0"/>
    <n v="0"/>
    <n v="0"/>
  </r>
  <r>
    <x v="102"/>
    <x v="102"/>
    <s v="MIRS"/>
    <s v="TT01"/>
    <s v="UND"/>
    <n v="3"/>
    <n v="2806.86"/>
    <x v="63"/>
    <x v="3"/>
    <x v="28"/>
    <x v="5"/>
    <x v="3"/>
    <n v="68"/>
    <s v=""/>
    <s v=""/>
    <n v="0"/>
    <n v="0"/>
    <n v="0"/>
    <n v="0"/>
    <n v="0"/>
    <n v="0"/>
  </r>
  <r>
    <x v="102"/>
    <x v="102"/>
    <s v="MIRS"/>
    <s v="TT01"/>
    <s v="UND"/>
    <n v="4"/>
    <n v="3742.48"/>
    <x v="30"/>
    <x v="0"/>
    <x v="13"/>
    <x v="0"/>
    <x v="0"/>
    <n v="68"/>
    <s v=""/>
    <s v=""/>
    <n v="0"/>
    <n v="0"/>
    <n v="0"/>
    <n v="0"/>
    <n v="0"/>
    <n v="0"/>
  </r>
  <r>
    <x v="102"/>
    <x v="102"/>
    <s v="MIRS"/>
    <s v="TT01"/>
    <s v="UND"/>
    <n v="1"/>
    <n v="935.62"/>
    <x v="82"/>
    <x v="0"/>
    <x v="41"/>
    <x v="2"/>
    <x v="1"/>
    <n v="68"/>
    <s v=""/>
    <s v=""/>
    <n v="0"/>
    <n v="0"/>
    <n v="0"/>
    <n v="0"/>
    <n v="0"/>
    <n v="0"/>
  </r>
  <r>
    <x v="102"/>
    <x v="102"/>
    <s v="MIRS"/>
    <s v="TT01"/>
    <s v="UND"/>
    <n v="1"/>
    <n v="935.62"/>
    <x v="83"/>
    <x v="0"/>
    <x v="42"/>
    <x v="5"/>
    <x v="3"/>
    <n v="68"/>
    <s v=""/>
    <s v=""/>
    <n v="0"/>
    <n v="0"/>
    <n v="0"/>
    <n v="0"/>
    <n v="0"/>
    <n v="0"/>
  </r>
  <r>
    <x v="102"/>
    <x v="102"/>
    <s v="MIRS"/>
    <s v="TT01"/>
    <s v="UND"/>
    <n v="1"/>
    <n v="935.62"/>
    <x v="84"/>
    <x v="0"/>
    <x v="43"/>
    <x v="7"/>
    <x v="1"/>
    <n v="68"/>
    <s v=""/>
    <s v=""/>
    <n v="0"/>
    <n v="0"/>
    <n v="0"/>
    <n v="0"/>
    <n v="0"/>
    <n v="0"/>
  </r>
  <r>
    <x v="102"/>
    <x v="102"/>
    <s v="MIRS"/>
    <s v="TT01"/>
    <s v="UND"/>
    <n v="1"/>
    <n v="935.62"/>
    <x v="66"/>
    <x v="1"/>
    <x v="31"/>
    <x v="1"/>
    <x v="1"/>
    <n v="68"/>
    <s v=""/>
    <s v=""/>
    <n v="0"/>
    <n v="0"/>
    <n v="0"/>
    <n v="0"/>
    <n v="0"/>
    <n v="0"/>
  </r>
  <r>
    <x v="102"/>
    <x v="102"/>
    <s v="MIRS"/>
    <s v="TT01"/>
    <s v="UND"/>
    <n v="3"/>
    <n v="2806.86"/>
    <x v="41"/>
    <x v="1"/>
    <x v="18"/>
    <x v="2"/>
    <x v="1"/>
    <n v="68"/>
    <s v=""/>
    <s v=""/>
    <n v="0"/>
    <n v="0"/>
    <n v="0"/>
    <n v="0"/>
    <n v="0"/>
    <n v="0"/>
  </r>
  <r>
    <x v="102"/>
    <x v="102"/>
    <s v="MIRS"/>
    <s v="TT01"/>
    <s v="UND"/>
    <n v="6"/>
    <n v="5613.73"/>
    <x v="42"/>
    <x v="1"/>
    <x v="19"/>
    <x v="2"/>
    <x v="1"/>
    <n v="68"/>
    <s v=""/>
    <s v=""/>
    <n v="0"/>
    <n v="0"/>
    <n v="0"/>
    <n v="0"/>
    <n v="0"/>
    <n v="0"/>
  </r>
  <r>
    <x v="102"/>
    <x v="102"/>
    <s v="MIRS"/>
    <s v="TT01"/>
    <s v="UND"/>
    <n v="1"/>
    <n v="935.62"/>
    <x v="55"/>
    <x v="1"/>
    <x v="22"/>
    <x v="2"/>
    <x v="1"/>
    <n v="68"/>
    <s v=""/>
    <s v=""/>
    <n v="0"/>
    <n v="0"/>
    <n v="0"/>
    <n v="0"/>
    <n v="0"/>
    <n v="0"/>
  </r>
  <r>
    <x v="102"/>
    <x v="102"/>
    <s v="MIRS"/>
    <s v="TT01"/>
    <s v="UND"/>
    <n v="3"/>
    <n v="2806.86"/>
    <x v="28"/>
    <x v="1"/>
    <x v="12"/>
    <x v="2"/>
    <x v="1"/>
    <n v="68"/>
    <s v=""/>
    <s v=""/>
    <n v="0"/>
    <n v="0"/>
    <n v="0"/>
    <n v="0"/>
    <n v="0"/>
    <n v="0"/>
  </r>
  <r>
    <x v="102"/>
    <x v="102"/>
    <s v="MIRS"/>
    <s v="TT01"/>
    <s v="UND"/>
    <n v="6"/>
    <n v="5613.73"/>
    <x v="43"/>
    <x v="0"/>
    <x v="20"/>
    <x v="2"/>
    <x v="1"/>
    <n v="68"/>
    <s v=""/>
    <s v=""/>
    <n v="0"/>
    <n v="0"/>
    <n v="0"/>
    <n v="0"/>
    <n v="0"/>
    <n v="0"/>
  </r>
  <r>
    <x v="102"/>
    <x v="102"/>
    <s v="MIRS"/>
    <s v="TT01"/>
    <s v="UND"/>
    <n v="1"/>
    <n v="935.62"/>
    <x v="20"/>
    <x v="0"/>
    <x v="5"/>
    <x v="0"/>
    <x v="0"/>
    <n v="68"/>
    <s v=""/>
    <s v=""/>
    <n v="0"/>
    <n v="0"/>
    <n v="0"/>
    <n v="0"/>
    <n v="0"/>
    <n v="0"/>
  </r>
  <r>
    <x v="102"/>
    <x v="102"/>
    <s v="MIRS"/>
    <s v="TT01"/>
    <s v="UND"/>
    <n v="1"/>
    <n v="935.62"/>
    <x v="21"/>
    <x v="0"/>
    <x v="9"/>
    <x v="0"/>
    <x v="0"/>
    <n v="68"/>
    <s v=""/>
    <s v=""/>
    <n v="0"/>
    <n v="0"/>
    <n v="0"/>
    <n v="0"/>
    <n v="0"/>
    <n v="0"/>
  </r>
  <r>
    <x v="103"/>
    <x v="103"/>
    <s v="MIRS"/>
    <s v="TT01"/>
    <s v="M"/>
    <n v="116"/>
    <n v="569.21"/>
    <x v="66"/>
    <x v="1"/>
    <x v="31"/>
    <x v="1"/>
    <x v="1"/>
    <n v="116"/>
    <s v=""/>
    <s v=""/>
    <n v="0"/>
    <n v="0"/>
    <n v="0"/>
    <n v="0"/>
    <n v="0"/>
    <n v="0"/>
  </r>
  <r>
    <x v="104"/>
    <x v="104"/>
    <s v="MIRS"/>
    <s v="TT01"/>
    <s v="UND"/>
    <n v="1"/>
    <n v="553.61"/>
    <x v="79"/>
    <x v="0"/>
    <x v="8"/>
    <x v="0"/>
    <x v="0"/>
    <n v="1"/>
    <n v="8"/>
    <n v="7"/>
    <n v="0"/>
    <n v="0"/>
    <n v="0"/>
    <n v="0"/>
    <n v="0"/>
    <n v="0"/>
  </r>
  <r>
    <x v="105"/>
    <x v="105"/>
    <s v="MIRS"/>
    <s v="TT01"/>
    <s v="UND"/>
    <n v="30"/>
    <n v="130.57"/>
    <x v="35"/>
    <x v="0"/>
    <x v="8"/>
    <x v="0"/>
    <x v="0"/>
    <n v="402"/>
    <n v="22"/>
    <n v="-380"/>
    <n v="0"/>
    <n v="0"/>
    <n v="0"/>
    <n v="0"/>
    <n v="0"/>
    <n v="0"/>
  </r>
  <r>
    <x v="105"/>
    <x v="105"/>
    <s v="MIRS"/>
    <s v="TT01"/>
    <s v="UND"/>
    <n v="36"/>
    <n v="156.69"/>
    <x v="79"/>
    <x v="0"/>
    <x v="8"/>
    <x v="0"/>
    <x v="0"/>
    <n v="402"/>
    <n v="22"/>
    <n v="-380"/>
    <n v="0"/>
    <n v="0"/>
    <n v="0"/>
    <n v="0"/>
    <n v="0"/>
    <n v="0"/>
  </r>
  <r>
    <x v="105"/>
    <x v="105"/>
    <s v="MIRS"/>
    <s v="TT01"/>
    <s v="UND"/>
    <n v="77"/>
    <n v="335.13"/>
    <x v="27"/>
    <x v="1"/>
    <x v="11"/>
    <x v="2"/>
    <x v="1"/>
    <n v="402"/>
    <n v="22"/>
    <n v="-380"/>
    <n v="0"/>
    <n v="0"/>
    <n v="0"/>
    <n v="0"/>
    <n v="0"/>
    <n v="0"/>
  </r>
  <r>
    <x v="105"/>
    <x v="105"/>
    <s v="MIRS"/>
    <s v="TT01"/>
    <s v="UND"/>
    <n v="100"/>
    <n v="435.24"/>
    <x v="85"/>
    <x v="1"/>
    <x v="1"/>
    <x v="0"/>
    <x v="0"/>
    <n v="402"/>
    <n v="22"/>
    <n v="-380"/>
    <n v="0"/>
    <n v="0"/>
    <n v="0"/>
    <n v="0"/>
    <n v="0"/>
    <n v="0"/>
  </r>
  <r>
    <x v="105"/>
    <x v="105"/>
    <s v="MIRS"/>
    <s v="TT01"/>
    <s v="UND"/>
    <n v="159"/>
    <n v="692.03"/>
    <x v="29"/>
    <x v="0"/>
    <x v="10"/>
    <x v="1"/>
    <x v="1"/>
    <n v="402"/>
    <n v="22"/>
    <n v="-380"/>
    <n v="0"/>
    <n v="0"/>
    <n v="0"/>
    <n v="0"/>
    <n v="0"/>
    <n v="0"/>
  </r>
  <r>
    <x v="106"/>
    <x v="106"/>
    <s v="MIRS"/>
    <s v="TT01"/>
    <s v="UND"/>
    <n v="1"/>
    <n v="6.02"/>
    <x v="28"/>
    <x v="1"/>
    <x v="12"/>
    <x v="2"/>
    <x v="1"/>
    <n v="1"/>
    <n v="714"/>
    <n v="713"/>
    <n v="0"/>
    <n v="0"/>
    <n v="0"/>
    <n v="0"/>
    <n v="0"/>
    <n v="0"/>
  </r>
  <r>
    <x v="107"/>
    <x v="107"/>
    <s v="MIRS"/>
    <s v="TT01"/>
    <s v="UND"/>
    <n v="4"/>
    <n v="442.98"/>
    <x v="40"/>
    <x v="0"/>
    <x v="17"/>
    <x v="1"/>
    <x v="1"/>
    <n v="4"/>
    <s v=""/>
    <s v=""/>
    <n v="0"/>
    <n v="0"/>
    <n v="0"/>
    <n v="0"/>
    <n v="0"/>
    <n v="0"/>
  </r>
  <r>
    <x v="108"/>
    <x v="108"/>
    <s v="MIRS"/>
    <s v="TT01"/>
    <s v="UND"/>
    <n v="5"/>
    <n v="1731.42"/>
    <x v="33"/>
    <x v="0"/>
    <x v="4"/>
    <x v="0"/>
    <x v="0"/>
    <n v="16"/>
    <s v=""/>
    <s v=""/>
    <n v="0"/>
    <n v="0"/>
    <n v="0"/>
    <n v="0"/>
    <n v="0"/>
    <n v="0"/>
  </r>
  <r>
    <x v="109"/>
    <x v="109"/>
    <s v="MIRS"/>
    <s v="TT01"/>
    <s v="UND"/>
    <n v="2"/>
    <n v="258.47000000000003"/>
    <x v="32"/>
    <x v="2"/>
    <x v="14"/>
    <x v="3"/>
    <x v="1"/>
    <n v="158"/>
    <n v="6"/>
    <n v="-152"/>
    <n v="0"/>
    <n v="0"/>
    <n v="0"/>
    <n v="0"/>
    <n v="0"/>
    <n v="0"/>
  </r>
  <r>
    <x v="110"/>
    <x v="110"/>
    <s v="MIRS"/>
    <s v="TT01"/>
    <s v="UND"/>
    <n v="1"/>
    <n v="13.2"/>
    <x v="1"/>
    <x v="0"/>
    <x v="1"/>
    <x v="0"/>
    <x v="0"/>
    <n v="3157"/>
    <n v="10340"/>
    <n v="7183"/>
    <n v="0"/>
    <n v="0"/>
    <n v="0"/>
    <n v="0"/>
    <n v="0"/>
    <n v="0"/>
  </r>
  <r>
    <x v="110"/>
    <x v="110"/>
    <s v="MIRS"/>
    <s v="TT01"/>
    <s v="UND"/>
    <n v="3"/>
    <n v="39.590000000000003"/>
    <x v="47"/>
    <x v="0"/>
    <x v="1"/>
    <x v="0"/>
    <x v="0"/>
    <n v="3157"/>
    <n v="10340"/>
    <n v="7183"/>
    <n v="0"/>
    <n v="0"/>
    <n v="0"/>
    <n v="0"/>
    <n v="0"/>
    <n v="0"/>
  </r>
  <r>
    <x v="110"/>
    <x v="110"/>
    <s v="MIRS"/>
    <s v="TT01"/>
    <s v="UND"/>
    <n v="24"/>
    <n v="316.74"/>
    <x v="10"/>
    <x v="0"/>
    <x v="4"/>
    <x v="0"/>
    <x v="0"/>
    <n v="3157"/>
    <n v="10340"/>
    <n v="7183"/>
    <n v="0"/>
    <n v="0"/>
    <n v="0"/>
    <n v="0"/>
    <n v="0"/>
    <n v="0"/>
  </r>
  <r>
    <x v="110"/>
    <x v="110"/>
    <s v="MIRS"/>
    <s v="TT01"/>
    <s v="UND"/>
    <n v="87"/>
    <n v="1148.17"/>
    <x v="49"/>
    <x v="0"/>
    <x v="9"/>
    <x v="0"/>
    <x v="0"/>
    <n v="3157"/>
    <n v="10340"/>
    <n v="7183"/>
    <n v="0"/>
    <n v="0"/>
    <n v="0"/>
    <n v="0"/>
    <n v="0"/>
    <n v="0"/>
  </r>
  <r>
    <x v="110"/>
    <x v="110"/>
    <s v="MIRS"/>
    <s v="TT01"/>
    <s v="UND"/>
    <n v="196"/>
    <n v="2586.67"/>
    <x v="26"/>
    <x v="0"/>
    <x v="10"/>
    <x v="1"/>
    <x v="1"/>
    <n v="3157"/>
    <n v="10340"/>
    <n v="7183"/>
    <n v="0"/>
    <n v="0"/>
    <n v="0"/>
    <n v="0"/>
    <n v="0"/>
    <n v="0"/>
  </r>
  <r>
    <x v="110"/>
    <x v="110"/>
    <s v="MIRS"/>
    <s v="TT01"/>
    <s v="UND"/>
    <n v="83"/>
    <n v="1095.3800000000001"/>
    <x v="13"/>
    <x v="0"/>
    <x v="4"/>
    <x v="0"/>
    <x v="0"/>
    <n v="3157"/>
    <n v="10340"/>
    <n v="7183"/>
    <n v="0"/>
    <n v="0"/>
    <n v="0"/>
    <n v="0"/>
    <n v="0"/>
    <n v="0"/>
  </r>
  <r>
    <x v="110"/>
    <x v="110"/>
    <s v="MIRS"/>
    <s v="TT01"/>
    <s v="UND"/>
    <n v="245"/>
    <n v="3233.34"/>
    <x v="34"/>
    <x v="0"/>
    <x v="5"/>
    <x v="0"/>
    <x v="0"/>
    <n v="3157"/>
    <n v="10340"/>
    <n v="7183"/>
    <n v="0"/>
    <n v="0"/>
    <n v="0"/>
    <n v="0"/>
    <n v="0"/>
    <n v="0"/>
  </r>
  <r>
    <x v="110"/>
    <x v="110"/>
    <s v="MIRS"/>
    <s v="TT01"/>
    <s v="UND"/>
    <n v="2"/>
    <n v="26.39"/>
    <x v="5"/>
    <x v="0"/>
    <x v="2"/>
    <x v="0"/>
    <x v="0"/>
    <n v="3157"/>
    <n v="10340"/>
    <n v="7183"/>
    <n v="0"/>
    <n v="0"/>
    <n v="0"/>
    <n v="0"/>
    <n v="0"/>
    <n v="0"/>
  </r>
  <r>
    <x v="110"/>
    <x v="110"/>
    <s v="MIRS"/>
    <s v="TT01"/>
    <s v="UND"/>
    <n v="200"/>
    <n v="2639.46"/>
    <x v="37"/>
    <x v="0"/>
    <x v="15"/>
    <x v="2"/>
    <x v="1"/>
    <n v="3157"/>
    <n v="10340"/>
    <n v="7183"/>
    <n v="0"/>
    <n v="0"/>
    <n v="0"/>
    <n v="0"/>
    <n v="0"/>
    <n v="0"/>
  </r>
  <r>
    <x v="110"/>
    <x v="110"/>
    <s v="MIRS"/>
    <s v="TT01"/>
    <s v="UND"/>
    <n v="100"/>
    <n v="1319.73"/>
    <x v="38"/>
    <x v="0"/>
    <x v="16"/>
    <x v="4"/>
    <x v="2"/>
    <n v="3157"/>
    <n v="10340"/>
    <n v="7183"/>
    <n v="0"/>
    <n v="0"/>
    <n v="0"/>
    <n v="0"/>
    <n v="0"/>
    <n v="0"/>
  </r>
  <r>
    <x v="110"/>
    <x v="110"/>
    <s v="MIRS"/>
    <s v="TT01"/>
    <s v="UND"/>
    <n v="70"/>
    <n v="923.81"/>
    <x v="75"/>
    <x v="0"/>
    <x v="13"/>
    <x v="0"/>
    <x v="0"/>
    <n v="3157"/>
    <n v="10340"/>
    <n v="7183"/>
    <n v="0"/>
    <n v="0"/>
    <n v="0"/>
    <n v="0"/>
    <n v="0"/>
    <n v="0"/>
  </r>
  <r>
    <x v="110"/>
    <x v="110"/>
    <s v="MIRS"/>
    <s v="TT01"/>
    <s v="UND"/>
    <n v="36"/>
    <n v="475.1"/>
    <x v="65"/>
    <x v="1"/>
    <x v="30"/>
    <x v="1"/>
    <x v="1"/>
    <n v="3157"/>
    <n v="10340"/>
    <n v="7183"/>
    <n v="0"/>
    <n v="0"/>
    <n v="0"/>
    <n v="0"/>
    <n v="0"/>
    <n v="0"/>
  </r>
  <r>
    <x v="110"/>
    <x v="110"/>
    <s v="MIRS"/>
    <s v="TT01"/>
    <s v="UND"/>
    <n v="25"/>
    <n v="329.93"/>
    <x v="66"/>
    <x v="1"/>
    <x v="31"/>
    <x v="1"/>
    <x v="1"/>
    <n v="3157"/>
    <n v="10340"/>
    <n v="7183"/>
    <n v="0"/>
    <n v="0"/>
    <n v="0"/>
    <n v="0"/>
    <n v="0"/>
    <n v="0"/>
  </r>
  <r>
    <x v="110"/>
    <x v="110"/>
    <s v="MIRS"/>
    <s v="TT01"/>
    <s v="UND"/>
    <n v="45"/>
    <n v="593.88"/>
    <x v="14"/>
    <x v="1"/>
    <x v="6"/>
    <x v="1"/>
    <x v="1"/>
    <n v="3157"/>
    <n v="10340"/>
    <n v="7183"/>
    <n v="0"/>
    <n v="0"/>
    <n v="0"/>
    <n v="0"/>
    <n v="0"/>
    <n v="0"/>
  </r>
  <r>
    <x v="110"/>
    <x v="110"/>
    <s v="MIRS"/>
    <s v="TT01"/>
    <s v="UND"/>
    <n v="35"/>
    <n v="461.91"/>
    <x v="27"/>
    <x v="1"/>
    <x v="11"/>
    <x v="2"/>
    <x v="1"/>
    <n v="3157"/>
    <n v="10340"/>
    <n v="7183"/>
    <n v="0"/>
    <n v="0"/>
    <n v="0"/>
    <n v="0"/>
    <n v="0"/>
    <n v="0"/>
  </r>
  <r>
    <x v="110"/>
    <x v="110"/>
    <s v="MIRS"/>
    <s v="TT01"/>
    <s v="UND"/>
    <n v="420"/>
    <n v="5542.87"/>
    <x v="70"/>
    <x v="1"/>
    <x v="34"/>
    <x v="1"/>
    <x v="1"/>
    <n v="3157"/>
    <n v="10340"/>
    <n v="7183"/>
    <n v="0"/>
    <n v="0"/>
    <n v="0"/>
    <n v="0"/>
    <n v="0"/>
    <n v="0"/>
  </r>
  <r>
    <x v="110"/>
    <x v="110"/>
    <s v="MIRS"/>
    <s v="TT01"/>
    <s v="UND"/>
    <n v="124"/>
    <n v="1636.47"/>
    <x v="6"/>
    <x v="1"/>
    <x v="3"/>
    <x v="1"/>
    <x v="1"/>
    <n v="3157"/>
    <n v="10340"/>
    <n v="7183"/>
    <n v="0"/>
    <n v="0"/>
    <n v="0"/>
    <n v="0"/>
    <n v="0"/>
    <n v="0"/>
  </r>
  <r>
    <x v="110"/>
    <x v="110"/>
    <s v="MIRS"/>
    <s v="TT01"/>
    <s v="UND"/>
    <n v="1"/>
    <n v="13.2"/>
    <x v="7"/>
    <x v="0"/>
    <x v="0"/>
    <x v="0"/>
    <x v="0"/>
    <n v="3157"/>
    <n v="10340"/>
    <n v="7183"/>
    <n v="0"/>
    <n v="0"/>
    <n v="0"/>
    <n v="0"/>
    <n v="0"/>
    <n v="0"/>
  </r>
  <r>
    <x v="110"/>
    <x v="110"/>
    <s v="MIRS"/>
    <s v="TT01"/>
    <s v="UND"/>
    <n v="33"/>
    <n v="435.51"/>
    <x v="16"/>
    <x v="0"/>
    <x v="0"/>
    <x v="0"/>
    <x v="0"/>
    <n v="3157"/>
    <n v="10340"/>
    <n v="7183"/>
    <n v="0"/>
    <n v="0"/>
    <n v="0"/>
    <n v="0"/>
    <n v="0"/>
    <n v="0"/>
  </r>
  <r>
    <x v="110"/>
    <x v="110"/>
    <s v="MIRS"/>
    <s v="TT01"/>
    <s v="UND"/>
    <n v="11"/>
    <n v="145.16999999999999"/>
    <x v="39"/>
    <x v="0"/>
    <x v="5"/>
    <x v="0"/>
    <x v="0"/>
    <n v="3157"/>
    <n v="10340"/>
    <n v="7183"/>
    <n v="0"/>
    <n v="0"/>
    <n v="0"/>
    <n v="0"/>
    <n v="0"/>
    <n v="0"/>
  </r>
  <r>
    <x v="110"/>
    <x v="110"/>
    <s v="MIRS"/>
    <s v="TT01"/>
    <s v="UND"/>
    <n v="405"/>
    <n v="5344.91"/>
    <x v="18"/>
    <x v="0"/>
    <x v="9"/>
    <x v="0"/>
    <x v="0"/>
    <n v="3157"/>
    <n v="10340"/>
    <n v="7183"/>
    <n v="0"/>
    <n v="0"/>
    <n v="0"/>
    <n v="0"/>
    <n v="0"/>
    <n v="0"/>
  </r>
  <r>
    <x v="110"/>
    <x v="110"/>
    <s v="MIRS"/>
    <s v="TT01"/>
    <s v="UND"/>
    <n v="98"/>
    <n v="1293.3399999999999"/>
    <x v="19"/>
    <x v="0"/>
    <x v="4"/>
    <x v="0"/>
    <x v="0"/>
    <n v="3157"/>
    <n v="10340"/>
    <n v="7183"/>
    <n v="0"/>
    <n v="0"/>
    <n v="0"/>
    <n v="0"/>
    <n v="0"/>
    <n v="0"/>
  </r>
  <r>
    <x v="110"/>
    <x v="110"/>
    <s v="MIRS"/>
    <s v="TT01"/>
    <s v="UND"/>
    <n v="138"/>
    <n v="1821.23"/>
    <x v="43"/>
    <x v="0"/>
    <x v="20"/>
    <x v="2"/>
    <x v="1"/>
    <n v="3157"/>
    <n v="10340"/>
    <n v="7183"/>
    <n v="0"/>
    <n v="0"/>
    <n v="0"/>
    <n v="0"/>
    <n v="0"/>
    <n v="0"/>
  </r>
  <r>
    <x v="110"/>
    <x v="110"/>
    <s v="MIRS"/>
    <s v="TT01"/>
    <s v="UND"/>
    <n v="98"/>
    <n v="1293.3399999999999"/>
    <x v="45"/>
    <x v="0"/>
    <x v="21"/>
    <x v="0"/>
    <x v="0"/>
    <n v="3157"/>
    <n v="10340"/>
    <n v="7183"/>
    <n v="0"/>
    <n v="0"/>
    <n v="0"/>
    <n v="0"/>
    <n v="0"/>
    <n v="0"/>
  </r>
  <r>
    <x v="110"/>
    <x v="110"/>
    <s v="MIRS"/>
    <s v="TT01"/>
    <s v="UND"/>
    <n v="208"/>
    <n v="2745.04"/>
    <x v="20"/>
    <x v="0"/>
    <x v="5"/>
    <x v="0"/>
    <x v="0"/>
    <n v="3157"/>
    <n v="10340"/>
    <n v="7183"/>
    <n v="0"/>
    <n v="0"/>
    <n v="0"/>
    <n v="0"/>
    <n v="0"/>
    <n v="0"/>
  </r>
  <r>
    <x v="110"/>
    <x v="110"/>
    <s v="MIRS"/>
    <s v="TT01"/>
    <s v="UND"/>
    <n v="34"/>
    <n v="448.71"/>
    <x v="46"/>
    <x v="0"/>
    <x v="21"/>
    <x v="0"/>
    <x v="0"/>
    <n v="3157"/>
    <n v="10340"/>
    <n v="7183"/>
    <n v="0"/>
    <n v="0"/>
    <n v="0"/>
    <n v="0"/>
    <n v="0"/>
    <n v="0"/>
  </r>
  <r>
    <x v="110"/>
    <x v="110"/>
    <s v="MIRS"/>
    <s v="TT01"/>
    <s v="UND"/>
    <n v="60"/>
    <n v="791.84"/>
    <x v="23"/>
    <x v="0"/>
    <x v="8"/>
    <x v="0"/>
    <x v="0"/>
    <n v="3157"/>
    <n v="10340"/>
    <n v="7183"/>
    <n v="0"/>
    <n v="0"/>
    <n v="0"/>
    <n v="0"/>
    <n v="0"/>
    <n v="0"/>
  </r>
  <r>
    <x v="110"/>
    <x v="110"/>
    <s v="MIRS"/>
    <s v="TT01"/>
    <s v="UND"/>
    <n v="198"/>
    <n v="2613.0700000000002"/>
    <x v="24"/>
    <x v="0"/>
    <x v="9"/>
    <x v="0"/>
    <x v="0"/>
    <n v="3157"/>
    <n v="10340"/>
    <n v="7183"/>
    <n v="0"/>
    <n v="0"/>
    <n v="0"/>
    <n v="0"/>
    <n v="0"/>
    <n v="0"/>
  </r>
  <r>
    <x v="110"/>
    <x v="110"/>
    <s v="MIRS"/>
    <s v="TT01"/>
    <s v="UND"/>
    <n v="1"/>
    <n v="13.2"/>
    <x v="56"/>
    <x v="0"/>
    <x v="4"/>
    <x v="0"/>
    <x v="0"/>
    <n v="3157"/>
    <n v="10340"/>
    <n v="7183"/>
    <n v="0"/>
    <n v="0"/>
    <n v="0"/>
    <n v="0"/>
    <n v="0"/>
    <n v="0"/>
  </r>
  <r>
    <x v="111"/>
    <x v="111"/>
    <s v="MIRS"/>
    <s v="TT01"/>
    <s v="UND"/>
    <n v="23"/>
    <n v="25456.58"/>
    <x v="32"/>
    <x v="2"/>
    <x v="14"/>
    <x v="3"/>
    <x v="1"/>
    <n v="56"/>
    <n v="13"/>
    <n v="-43"/>
    <n v="0"/>
    <n v="0"/>
    <n v="0"/>
    <n v="0"/>
    <n v="0"/>
    <n v="0"/>
  </r>
  <r>
    <x v="112"/>
    <x v="112"/>
    <s v="MIRS"/>
    <s v="TT01"/>
    <s v="UND"/>
    <n v="23"/>
    <n v="1255.3699999999999"/>
    <x v="32"/>
    <x v="2"/>
    <x v="14"/>
    <x v="3"/>
    <x v="1"/>
    <n v="152"/>
    <n v="55"/>
    <n v="-97"/>
    <n v="0"/>
    <n v="0"/>
    <n v="0"/>
    <n v="0"/>
    <n v="0"/>
    <n v="0"/>
  </r>
  <r>
    <x v="113"/>
    <x v="113"/>
    <s v="MIRS"/>
    <s v="TT01"/>
    <s v="UND"/>
    <n v="15"/>
    <n v="970.19"/>
    <x v="32"/>
    <x v="2"/>
    <x v="14"/>
    <x v="3"/>
    <x v="1"/>
    <n v="140"/>
    <n v="51"/>
    <n v="-89"/>
    <n v="0"/>
    <n v="0"/>
    <n v="0"/>
    <n v="0"/>
    <n v="0"/>
    <n v="0"/>
  </r>
  <r>
    <x v="114"/>
    <x v="114"/>
    <s v="MIRS"/>
    <s v="TT01"/>
    <s v="UND"/>
    <n v="14"/>
    <n v="336.19"/>
    <x v="0"/>
    <x v="0"/>
    <x v="0"/>
    <x v="0"/>
    <x v="0"/>
    <n v="1180"/>
    <n v="18"/>
    <n v="-1162"/>
    <n v="0"/>
    <n v="0"/>
    <n v="0"/>
    <n v="0"/>
    <n v="0"/>
    <n v="0"/>
  </r>
  <r>
    <x v="114"/>
    <x v="114"/>
    <s v="MIRS"/>
    <s v="TT01"/>
    <s v="UND"/>
    <n v="14"/>
    <n v="336.19"/>
    <x v="1"/>
    <x v="0"/>
    <x v="1"/>
    <x v="0"/>
    <x v="0"/>
    <n v="1180"/>
    <n v="18"/>
    <n v="-1162"/>
    <n v="0"/>
    <n v="0"/>
    <n v="0"/>
    <n v="0"/>
    <n v="0"/>
    <n v="0"/>
  </r>
  <r>
    <x v="114"/>
    <x v="114"/>
    <s v="MIRS"/>
    <s v="TT01"/>
    <s v="UND"/>
    <n v="14"/>
    <n v="336.19"/>
    <x v="2"/>
    <x v="0"/>
    <x v="2"/>
    <x v="0"/>
    <x v="0"/>
    <n v="1180"/>
    <n v="18"/>
    <n v="-1162"/>
    <n v="0"/>
    <n v="0"/>
    <n v="0"/>
    <n v="0"/>
    <n v="0"/>
    <n v="0"/>
  </r>
  <r>
    <x v="114"/>
    <x v="114"/>
    <s v="MIRS"/>
    <s v="TT01"/>
    <s v="UND"/>
    <n v="13"/>
    <n v="312.18"/>
    <x v="26"/>
    <x v="0"/>
    <x v="10"/>
    <x v="1"/>
    <x v="1"/>
    <n v="1180"/>
    <n v="18"/>
    <n v="-1162"/>
    <n v="0"/>
    <n v="0"/>
    <n v="0"/>
    <n v="0"/>
    <n v="0"/>
    <n v="0"/>
  </r>
  <r>
    <x v="114"/>
    <x v="114"/>
    <s v="MIRS"/>
    <s v="TT01"/>
    <s v="UND"/>
    <n v="2"/>
    <n v="48.03"/>
    <x v="70"/>
    <x v="1"/>
    <x v="34"/>
    <x v="1"/>
    <x v="1"/>
    <n v="1180"/>
    <n v="18"/>
    <n v="-1162"/>
    <n v="0"/>
    <n v="0"/>
    <n v="0"/>
    <n v="0"/>
    <n v="0"/>
    <n v="0"/>
  </r>
  <r>
    <x v="114"/>
    <x v="114"/>
    <s v="MIRS"/>
    <s v="TT01"/>
    <s v="UND"/>
    <n v="77"/>
    <n v="1849.05"/>
    <x v="41"/>
    <x v="1"/>
    <x v="18"/>
    <x v="2"/>
    <x v="1"/>
    <n v="1180"/>
    <n v="18"/>
    <n v="-1162"/>
    <n v="0"/>
    <n v="0"/>
    <n v="0"/>
    <n v="0"/>
    <n v="0"/>
    <n v="0"/>
  </r>
  <r>
    <x v="114"/>
    <x v="114"/>
    <s v="MIRS"/>
    <s v="TT01"/>
    <s v="UND"/>
    <n v="54"/>
    <n v="1296.74"/>
    <x v="42"/>
    <x v="1"/>
    <x v="19"/>
    <x v="2"/>
    <x v="1"/>
    <n v="1180"/>
    <n v="18"/>
    <n v="-1162"/>
    <n v="0"/>
    <n v="0"/>
    <n v="0"/>
    <n v="0"/>
    <n v="0"/>
    <n v="0"/>
  </r>
  <r>
    <x v="114"/>
    <x v="114"/>
    <s v="MIRS"/>
    <s v="TT01"/>
    <s v="UND"/>
    <n v="87"/>
    <n v="2089.1799999999998"/>
    <x v="55"/>
    <x v="1"/>
    <x v="22"/>
    <x v="2"/>
    <x v="1"/>
    <n v="1180"/>
    <n v="18"/>
    <n v="-1162"/>
    <n v="0"/>
    <n v="0"/>
    <n v="0"/>
    <n v="0"/>
    <n v="0"/>
    <n v="0"/>
  </r>
  <r>
    <x v="114"/>
    <x v="114"/>
    <s v="MIRS"/>
    <s v="TT01"/>
    <s v="UND"/>
    <n v="128"/>
    <n v="3073.74"/>
    <x v="28"/>
    <x v="1"/>
    <x v="12"/>
    <x v="2"/>
    <x v="1"/>
    <n v="1180"/>
    <n v="18"/>
    <n v="-1162"/>
    <n v="0"/>
    <n v="0"/>
    <n v="0"/>
    <n v="0"/>
    <n v="0"/>
    <n v="0"/>
  </r>
  <r>
    <x v="114"/>
    <x v="114"/>
    <s v="MIRS"/>
    <s v="TT01"/>
    <s v="UND"/>
    <n v="12"/>
    <n v="288.16000000000003"/>
    <x v="20"/>
    <x v="0"/>
    <x v="5"/>
    <x v="0"/>
    <x v="0"/>
    <n v="1180"/>
    <n v="18"/>
    <n v="-1162"/>
    <n v="0"/>
    <n v="0"/>
    <n v="0"/>
    <n v="0"/>
    <n v="0"/>
    <n v="0"/>
  </r>
  <r>
    <x v="114"/>
    <x v="114"/>
    <s v="MIRS"/>
    <s v="TT01"/>
    <s v="UND"/>
    <n v="440"/>
    <n v="10565.99"/>
    <x v="21"/>
    <x v="0"/>
    <x v="9"/>
    <x v="0"/>
    <x v="0"/>
    <n v="1180"/>
    <n v="18"/>
    <n v="-1162"/>
    <n v="0"/>
    <n v="0"/>
    <n v="0"/>
    <n v="0"/>
    <n v="0"/>
    <n v="0"/>
  </r>
  <r>
    <x v="115"/>
    <x v="115"/>
    <s v="MIRS"/>
    <s v="TT01"/>
    <s v="UND"/>
    <n v="1"/>
    <n v="271.68"/>
    <x v="33"/>
    <x v="0"/>
    <x v="4"/>
    <x v="0"/>
    <x v="0"/>
    <n v="368"/>
    <s v=""/>
    <s v=""/>
    <n v="0"/>
    <n v="0"/>
    <n v="0"/>
    <n v="0"/>
    <n v="0"/>
    <n v="0"/>
  </r>
  <r>
    <x v="115"/>
    <x v="115"/>
    <s v="MIRS"/>
    <s v="TT01"/>
    <s v="UND"/>
    <n v="76"/>
    <n v="20648.009999999998"/>
    <x v="44"/>
    <x v="0"/>
    <x v="4"/>
    <x v="0"/>
    <x v="0"/>
    <n v="368"/>
    <s v=""/>
    <s v=""/>
    <n v="0"/>
    <n v="0"/>
    <n v="0"/>
    <n v="0"/>
    <n v="0"/>
    <n v="0"/>
  </r>
  <r>
    <x v="115"/>
    <x v="115"/>
    <s v="MIRS"/>
    <s v="TT01"/>
    <s v="UND"/>
    <n v="10"/>
    <n v="2716.84"/>
    <x v="66"/>
    <x v="1"/>
    <x v="31"/>
    <x v="1"/>
    <x v="1"/>
    <n v="368"/>
    <s v=""/>
    <s v=""/>
    <n v="0"/>
    <n v="0"/>
    <n v="0"/>
    <n v="0"/>
    <n v="0"/>
    <n v="0"/>
  </r>
  <r>
    <x v="115"/>
    <x v="115"/>
    <s v="MIRS"/>
    <s v="TT01"/>
    <s v="UND"/>
    <n v="10"/>
    <n v="2716.84"/>
    <x v="70"/>
    <x v="1"/>
    <x v="34"/>
    <x v="1"/>
    <x v="1"/>
    <n v="368"/>
    <s v=""/>
    <s v=""/>
    <n v="0"/>
    <n v="0"/>
    <n v="0"/>
    <n v="0"/>
    <n v="0"/>
    <n v="0"/>
  </r>
  <r>
    <x v="115"/>
    <x v="115"/>
    <s v="MIRS"/>
    <s v="TT01"/>
    <s v="UND"/>
    <n v="10"/>
    <n v="2716.84"/>
    <x v="42"/>
    <x v="1"/>
    <x v="19"/>
    <x v="2"/>
    <x v="1"/>
    <n v="368"/>
    <s v=""/>
    <s v=""/>
    <n v="0"/>
    <n v="0"/>
    <n v="0"/>
    <n v="0"/>
    <n v="0"/>
    <n v="0"/>
  </r>
  <r>
    <x v="115"/>
    <x v="115"/>
    <s v="MIRS"/>
    <s v="TT01"/>
    <s v="UND"/>
    <n v="60"/>
    <n v="16301.06"/>
    <x v="20"/>
    <x v="0"/>
    <x v="5"/>
    <x v="0"/>
    <x v="0"/>
    <n v="368"/>
    <s v=""/>
    <s v=""/>
    <n v="0"/>
    <n v="0"/>
    <n v="0"/>
    <n v="0"/>
    <n v="0"/>
    <n v="0"/>
  </r>
  <r>
    <x v="116"/>
    <x v="116"/>
    <s v="MIRS"/>
    <s v="TT01"/>
    <s v="UND"/>
    <n v="2"/>
    <n v="261.29000000000002"/>
    <x v="33"/>
    <x v="0"/>
    <x v="4"/>
    <x v="0"/>
    <x v="0"/>
    <n v="2"/>
    <s v=""/>
    <s v=""/>
    <n v="0"/>
    <n v="0"/>
    <n v="0"/>
    <n v="0"/>
    <n v="0"/>
    <n v="0"/>
  </r>
  <r>
    <x v="117"/>
    <x v="117"/>
    <s v="MIRS"/>
    <s v="TT01"/>
    <s v="UND"/>
    <n v="107"/>
    <n v="1597.51"/>
    <x v="68"/>
    <x v="3"/>
    <x v="20"/>
    <x v="2"/>
    <x v="1"/>
    <n v="2340"/>
    <n v="2052"/>
    <n v="-288"/>
    <n v="0"/>
    <n v="0"/>
    <n v="0"/>
    <n v="0"/>
    <n v="0"/>
    <n v="0"/>
  </r>
  <r>
    <x v="117"/>
    <x v="117"/>
    <s v="MIRS"/>
    <s v="TT01"/>
    <s v="UND"/>
    <n v="222"/>
    <n v="3314.45"/>
    <x v="10"/>
    <x v="0"/>
    <x v="4"/>
    <x v="0"/>
    <x v="0"/>
    <n v="2340"/>
    <n v="2052"/>
    <n v="-288"/>
    <n v="0"/>
    <n v="0"/>
    <n v="0"/>
    <n v="0"/>
    <n v="0"/>
    <n v="0"/>
  </r>
  <r>
    <x v="117"/>
    <x v="117"/>
    <s v="MIRS"/>
    <s v="TT01"/>
    <s v="UND"/>
    <n v="52"/>
    <n v="776.36"/>
    <x v="13"/>
    <x v="0"/>
    <x v="4"/>
    <x v="0"/>
    <x v="0"/>
    <n v="2340"/>
    <n v="2052"/>
    <n v="-288"/>
    <n v="0"/>
    <n v="0"/>
    <n v="0"/>
    <n v="0"/>
    <n v="0"/>
    <n v="0"/>
  </r>
  <r>
    <x v="117"/>
    <x v="117"/>
    <s v="MIRS"/>
    <s v="TT01"/>
    <s v="UND"/>
    <n v="200"/>
    <n v="2985.99"/>
    <x v="34"/>
    <x v="0"/>
    <x v="5"/>
    <x v="0"/>
    <x v="0"/>
    <n v="2340"/>
    <n v="2052"/>
    <n v="-288"/>
    <n v="0"/>
    <n v="0"/>
    <n v="0"/>
    <n v="0"/>
    <n v="0"/>
    <n v="0"/>
  </r>
  <r>
    <x v="117"/>
    <x v="117"/>
    <s v="MIRS"/>
    <s v="TT01"/>
    <s v="UND"/>
    <n v="57"/>
    <n v="851.01"/>
    <x v="44"/>
    <x v="0"/>
    <x v="4"/>
    <x v="0"/>
    <x v="0"/>
    <n v="2340"/>
    <n v="2052"/>
    <n v="-288"/>
    <n v="0"/>
    <n v="0"/>
    <n v="0"/>
    <n v="0"/>
    <n v="0"/>
    <n v="0"/>
  </r>
  <r>
    <x v="117"/>
    <x v="117"/>
    <s v="MIRS"/>
    <s v="TT01"/>
    <s v="UND"/>
    <n v="30"/>
    <n v="447.9"/>
    <x v="65"/>
    <x v="1"/>
    <x v="30"/>
    <x v="1"/>
    <x v="1"/>
    <n v="2340"/>
    <n v="2052"/>
    <n v="-288"/>
    <n v="0"/>
    <n v="0"/>
    <n v="0"/>
    <n v="0"/>
    <n v="0"/>
    <n v="0"/>
  </r>
  <r>
    <x v="117"/>
    <x v="117"/>
    <s v="MIRS"/>
    <s v="TT01"/>
    <s v="UND"/>
    <n v="15"/>
    <n v="223.95"/>
    <x v="14"/>
    <x v="1"/>
    <x v="6"/>
    <x v="1"/>
    <x v="1"/>
    <n v="2340"/>
    <n v="2052"/>
    <n v="-288"/>
    <n v="0"/>
    <n v="0"/>
    <n v="0"/>
    <n v="0"/>
    <n v="0"/>
    <n v="0"/>
  </r>
  <r>
    <x v="117"/>
    <x v="117"/>
    <s v="MIRS"/>
    <s v="TT01"/>
    <s v="UND"/>
    <n v="115"/>
    <n v="1716.95"/>
    <x v="70"/>
    <x v="1"/>
    <x v="34"/>
    <x v="1"/>
    <x v="1"/>
    <n v="2340"/>
    <n v="2052"/>
    <n v="-288"/>
    <n v="0"/>
    <n v="0"/>
    <n v="0"/>
    <n v="0"/>
    <n v="0"/>
    <n v="0"/>
  </r>
  <r>
    <x v="117"/>
    <x v="117"/>
    <s v="MIRS"/>
    <s v="TT01"/>
    <s v="UND"/>
    <n v="1"/>
    <n v="14.93"/>
    <x v="6"/>
    <x v="1"/>
    <x v="3"/>
    <x v="1"/>
    <x v="1"/>
    <n v="2340"/>
    <n v="2052"/>
    <n v="-288"/>
    <n v="0"/>
    <n v="0"/>
    <n v="0"/>
    <n v="0"/>
    <n v="0"/>
    <n v="0"/>
  </r>
  <r>
    <x v="117"/>
    <x v="117"/>
    <s v="MIRS"/>
    <s v="TT01"/>
    <s v="UND"/>
    <n v="300"/>
    <n v="4478.99"/>
    <x v="39"/>
    <x v="0"/>
    <x v="5"/>
    <x v="0"/>
    <x v="0"/>
    <n v="2340"/>
    <n v="2052"/>
    <n v="-288"/>
    <n v="0"/>
    <n v="0"/>
    <n v="0"/>
    <n v="0"/>
    <n v="0"/>
    <n v="0"/>
  </r>
  <r>
    <x v="117"/>
    <x v="117"/>
    <s v="MIRS"/>
    <s v="TT01"/>
    <s v="UND"/>
    <n v="482"/>
    <n v="7196.24"/>
    <x v="19"/>
    <x v="0"/>
    <x v="4"/>
    <x v="0"/>
    <x v="0"/>
    <n v="2340"/>
    <n v="2052"/>
    <n v="-288"/>
    <n v="0"/>
    <n v="0"/>
    <n v="0"/>
    <n v="0"/>
    <n v="0"/>
    <n v="0"/>
  </r>
  <r>
    <x v="117"/>
    <x v="117"/>
    <s v="MIRS"/>
    <s v="TT01"/>
    <s v="UND"/>
    <n v="101"/>
    <n v="1507.93"/>
    <x v="45"/>
    <x v="0"/>
    <x v="21"/>
    <x v="0"/>
    <x v="0"/>
    <n v="2340"/>
    <n v="2052"/>
    <n v="-288"/>
    <n v="0"/>
    <n v="0"/>
    <n v="0"/>
    <n v="0"/>
    <n v="0"/>
    <n v="0"/>
  </r>
  <r>
    <x v="117"/>
    <x v="117"/>
    <s v="MIRS"/>
    <s v="TT01"/>
    <s v="UND"/>
    <n v="160"/>
    <n v="2388.79"/>
    <x v="20"/>
    <x v="0"/>
    <x v="5"/>
    <x v="0"/>
    <x v="0"/>
    <n v="2340"/>
    <n v="2052"/>
    <n v="-288"/>
    <n v="0"/>
    <n v="0"/>
    <n v="0"/>
    <n v="0"/>
    <n v="0"/>
    <n v="0"/>
  </r>
  <r>
    <x v="117"/>
    <x v="117"/>
    <s v="MIRS"/>
    <s v="TT01"/>
    <s v="UND"/>
    <n v="229"/>
    <n v="3418.96"/>
    <x v="56"/>
    <x v="0"/>
    <x v="4"/>
    <x v="0"/>
    <x v="0"/>
    <n v="2340"/>
    <n v="2052"/>
    <n v="-288"/>
    <n v="0"/>
    <n v="0"/>
    <n v="0"/>
    <n v="0"/>
    <n v="0"/>
    <n v="0"/>
  </r>
  <r>
    <x v="118"/>
    <x v="118"/>
    <s v="MIRS"/>
    <s v="TT01"/>
    <s v="UND"/>
    <n v="110"/>
    <n v="3063.44"/>
    <x v="14"/>
    <x v="1"/>
    <x v="6"/>
    <x v="1"/>
    <x v="1"/>
    <n v="1471"/>
    <n v="2148"/>
    <n v="677"/>
    <n v="0"/>
    <n v="0"/>
    <n v="0"/>
    <n v="0"/>
    <n v="0"/>
    <n v="0"/>
  </r>
  <r>
    <x v="118"/>
    <x v="118"/>
    <s v="MIRS"/>
    <s v="TT01"/>
    <s v="UND"/>
    <n v="5"/>
    <n v="139.25"/>
    <x v="27"/>
    <x v="1"/>
    <x v="11"/>
    <x v="2"/>
    <x v="1"/>
    <n v="1471"/>
    <n v="2148"/>
    <n v="677"/>
    <n v="0"/>
    <n v="0"/>
    <n v="0"/>
    <n v="0"/>
    <n v="0"/>
    <n v="0"/>
  </r>
  <r>
    <x v="119"/>
    <x v="119"/>
    <s v="MIRS"/>
    <s v="TT01"/>
    <s v="M"/>
    <n v="4000"/>
    <n v="14062.32"/>
    <x v="65"/>
    <x v="1"/>
    <x v="30"/>
    <x v="1"/>
    <x v="1"/>
    <n v="38610"/>
    <s v=""/>
    <s v=""/>
    <n v="0"/>
    <n v="0"/>
    <n v="0"/>
    <n v="0"/>
    <n v="0"/>
    <n v="0"/>
  </r>
  <r>
    <x v="119"/>
    <x v="119"/>
    <s v="MIRS"/>
    <s v="TT01"/>
    <s v="M"/>
    <n v="5550"/>
    <n v="19511.47"/>
    <x v="66"/>
    <x v="1"/>
    <x v="31"/>
    <x v="1"/>
    <x v="1"/>
    <n v="38610"/>
    <s v=""/>
    <s v=""/>
    <n v="0"/>
    <n v="0"/>
    <n v="0"/>
    <n v="0"/>
    <n v="0"/>
    <n v="0"/>
  </r>
  <r>
    <x v="119"/>
    <x v="119"/>
    <s v="MIRS"/>
    <s v="TT01"/>
    <s v="M"/>
    <n v="3230"/>
    <n v="11355.33"/>
    <x v="14"/>
    <x v="1"/>
    <x v="6"/>
    <x v="1"/>
    <x v="1"/>
    <n v="38610"/>
    <s v=""/>
    <s v=""/>
    <n v="0"/>
    <n v="0"/>
    <n v="0"/>
    <n v="0"/>
    <n v="0"/>
    <n v="0"/>
  </r>
  <r>
    <x v="119"/>
    <x v="119"/>
    <s v="MIRS"/>
    <s v="TT01"/>
    <s v="M"/>
    <n v="89"/>
    <n v="312.89"/>
    <x v="70"/>
    <x v="1"/>
    <x v="34"/>
    <x v="1"/>
    <x v="1"/>
    <n v="38610"/>
    <s v=""/>
    <s v=""/>
    <n v="0"/>
    <n v="0"/>
    <n v="0"/>
    <n v="0"/>
    <n v="0"/>
    <n v="0"/>
  </r>
  <r>
    <x v="119"/>
    <x v="119"/>
    <s v="MIRS"/>
    <s v="TT01"/>
    <s v="M"/>
    <n v="1741"/>
    <n v="6120.63"/>
    <x v="20"/>
    <x v="0"/>
    <x v="5"/>
    <x v="0"/>
    <x v="0"/>
    <n v="38610"/>
    <s v=""/>
    <s v=""/>
    <n v="0"/>
    <n v="0"/>
    <n v="0"/>
    <n v="0"/>
    <n v="0"/>
    <n v="0"/>
  </r>
  <r>
    <x v="120"/>
    <x v="120"/>
    <s v="MIRS"/>
    <s v="TT01"/>
    <s v="M"/>
    <n v="36.6"/>
    <n v="175.62"/>
    <x v="24"/>
    <x v="0"/>
    <x v="9"/>
    <x v="0"/>
    <x v="0"/>
    <n v="36.6"/>
    <n v="36778"/>
    <n v="36741.4"/>
    <n v="0"/>
    <n v="0"/>
    <n v="0"/>
    <n v="0"/>
    <n v="0"/>
    <n v="0"/>
  </r>
  <r>
    <x v="121"/>
    <x v="121"/>
    <s v="MIRS"/>
    <s v="TT01"/>
    <s v="M"/>
    <n v="251"/>
    <n v="2342.34"/>
    <x v="70"/>
    <x v="1"/>
    <x v="34"/>
    <x v="1"/>
    <x v="1"/>
    <n v="10341"/>
    <n v="2912"/>
    <n v="-7429"/>
    <n v="0"/>
    <n v="0"/>
    <n v="0"/>
    <n v="0"/>
    <n v="0"/>
    <n v="0"/>
  </r>
  <r>
    <x v="121"/>
    <x v="121"/>
    <s v="MIRS"/>
    <s v="TT01"/>
    <s v="M"/>
    <n v="771"/>
    <n v="7195"/>
    <x v="6"/>
    <x v="1"/>
    <x v="3"/>
    <x v="1"/>
    <x v="1"/>
    <n v="10341"/>
    <n v="2912"/>
    <n v="-7429"/>
    <n v="0"/>
    <n v="0"/>
    <n v="0"/>
    <n v="0"/>
    <n v="0"/>
    <n v="0"/>
  </r>
  <r>
    <x v="121"/>
    <x v="121"/>
    <s v="MIRS"/>
    <s v="TT01"/>
    <s v="M"/>
    <n v="9319"/>
    <n v="86965.2"/>
    <x v="20"/>
    <x v="0"/>
    <x v="5"/>
    <x v="0"/>
    <x v="0"/>
    <n v="10341"/>
    <n v="2912"/>
    <n v="-7429"/>
    <n v="0"/>
    <n v="0"/>
    <n v="0"/>
    <n v="0"/>
    <n v="0"/>
    <n v="0"/>
  </r>
  <r>
    <x v="122"/>
    <x v="122"/>
    <s v="MIRS"/>
    <s v="TT01"/>
    <s v="M"/>
    <n v="12"/>
    <n v="32.61"/>
    <x v="65"/>
    <x v="1"/>
    <x v="30"/>
    <x v="1"/>
    <x v="1"/>
    <n v="12"/>
    <s v=""/>
    <s v=""/>
    <n v="0"/>
    <n v="0"/>
    <n v="0"/>
    <n v="0"/>
    <n v="0"/>
    <n v="0"/>
  </r>
  <r>
    <x v="123"/>
    <x v="123"/>
    <s v="MIRS"/>
    <s v="TT01"/>
    <s v="M"/>
    <n v="3807"/>
    <n v="12058.27"/>
    <x v="1"/>
    <x v="0"/>
    <x v="1"/>
    <x v="0"/>
    <x v="0"/>
    <n v="66528"/>
    <n v="179217"/>
    <n v="112689"/>
    <n v="0"/>
    <n v="0"/>
    <n v="0"/>
    <n v="0"/>
    <n v="0"/>
    <n v="0"/>
  </r>
  <r>
    <x v="123"/>
    <x v="123"/>
    <s v="MIRS"/>
    <s v="TT01"/>
    <s v="M"/>
    <n v="3947"/>
    <n v="12501.71"/>
    <x v="26"/>
    <x v="0"/>
    <x v="10"/>
    <x v="1"/>
    <x v="1"/>
    <n v="66528"/>
    <n v="179217"/>
    <n v="112689"/>
    <n v="0"/>
    <n v="0"/>
    <n v="0"/>
    <n v="0"/>
    <n v="0"/>
    <n v="0"/>
  </r>
  <r>
    <x v="123"/>
    <x v="123"/>
    <s v="MIRS"/>
    <s v="TT01"/>
    <s v="M"/>
    <n v="1551"/>
    <n v="4912.63"/>
    <x v="75"/>
    <x v="0"/>
    <x v="13"/>
    <x v="0"/>
    <x v="0"/>
    <n v="66528"/>
    <n v="179217"/>
    <n v="112689"/>
    <n v="0"/>
    <n v="0"/>
    <n v="0"/>
    <n v="0"/>
    <n v="0"/>
    <n v="0"/>
  </r>
  <r>
    <x v="123"/>
    <x v="123"/>
    <s v="MIRS"/>
    <s v="TT01"/>
    <s v="M"/>
    <n v="27"/>
    <n v="85.52"/>
    <x v="65"/>
    <x v="1"/>
    <x v="30"/>
    <x v="1"/>
    <x v="1"/>
    <n v="66528"/>
    <n v="179217"/>
    <n v="112689"/>
    <n v="0"/>
    <n v="0"/>
    <n v="0"/>
    <n v="0"/>
    <n v="0"/>
    <n v="0"/>
  </r>
  <r>
    <x v="123"/>
    <x v="123"/>
    <s v="MIRS"/>
    <s v="TT01"/>
    <s v="M"/>
    <n v="3112"/>
    <n v="9856.93"/>
    <x v="66"/>
    <x v="1"/>
    <x v="31"/>
    <x v="1"/>
    <x v="1"/>
    <n v="66528"/>
    <n v="179217"/>
    <n v="112689"/>
    <n v="0"/>
    <n v="0"/>
    <n v="0"/>
    <n v="0"/>
    <n v="0"/>
    <n v="0"/>
  </r>
  <r>
    <x v="123"/>
    <x v="123"/>
    <s v="MIRS"/>
    <s v="TT01"/>
    <s v="M"/>
    <n v="2652"/>
    <n v="8399.93"/>
    <x v="39"/>
    <x v="0"/>
    <x v="5"/>
    <x v="0"/>
    <x v="0"/>
    <n v="66528"/>
    <n v="179217"/>
    <n v="112689"/>
    <n v="0"/>
    <n v="0"/>
    <n v="0"/>
    <n v="0"/>
    <n v="0"/>
    <n v="0"/>
  </r>
  <r>
    <x v="123"/>
    <x v="123"/>
    <s v="MIRS"/>
    <s v="TT01"/>
    <s v="M"/>
    <n v="7962"/>
    <n v="25218.799999999999"/>
    <x v="18"/>
    <x v="0"/>
    <x v="9"/>
    <x v="0"/>
    <x v="0"/>
    <n v="66528"/>
    <n v="179217"/>
    <n v="112689"/>
    <n v="0"/>
    <n v="0"/>
    <n v="0"/>
    <n v="0"/>
    <n v="0"/>
    <n v="0"/>
  </r>
  <r>
    <x v="123"/>
    <x v="123"/>
    <s v="MIRS"/>
    <s v="TT01"/>
    <s v="M"/>
    <n v="4040"/>
    <n v="12796.28"/>
    <x v="29"/>
    <x v="0"/>
    <x v="10"/>
    <x v="1"/>
    <x v="1"/>
    <n v="66528"/>
    <n v="179217"/>
    <n v="112689"/>
    <n v="0"/>
    <n v="0"/>
    <n v="0"/>
    <n v="0"/>
    <n v="0"/>
    <n v="0"/>
  </r>
  <r>
    <x v="123"/>
    <x v="123"/>
    <s v="MIRS"/>
    <s v="TT01"/>
    <s v="M"/>
    <n v="5624"/>
    <n v="17813.43"/>
    <x v="19"/>
    <x v="0"/>
    <x v="4"/>
    <x v="0"/>
    <x v="0"/>
    <n v="66528"/>
    <n v="179217"/>
    <n v="112689"/>
    <n v="0"/>
    <n v="0"/>
    <n v="0"/>
    <n v="0"/>
    <n v="0"/>
    <n v="0"/>
  </r>
  <r>
    <x v="123"/>
    <x v="123"/>
    <s v="MIRS"/>
    <s v="TT01"/>
    <s v="M"/>
    <n v="1642"/>
    <n v="5200.8599999999997"/>
    <x v="24"/>
    <x v="0"/>
    <x v="9"/>
    <x v="0"/>
    <x v="0"/>
    <n v="66528"/>
    <n v="179217"/>
    <n v="112689"/>
    <n v="0"/>
    <n v="0"/>
    <n v="0"/>
    <n v="0"/>
    <n v="0"/>
    <n v="0"/>
  </r>
  <r>
    <x v="124"/>
    <x v="124"/>
    <s v="MIRS"/>
    <s v="TT01"/>
    <s v="M"/>
    <n v="12000"/>
    <n v="48816.43"/>
    <x v="13"/>
    <x v="0"/>
    <x v="4"/>
    <x v="0"/>
    <x v="0"/>
    <n v="24100"/>
    <s v=""/>
    <s v=""/>
    <n v="0"/>
    <n v="0"/>
    <n v="0"/>
    <n v="0"/>
    <n v="0"/>
    <n v="0"/>
  </r>
  <r>
    <x v="124"/>
    <x v="124"/>
    <s v="MIRS"/>
    <s v="TT01"/>
    <s v="M"/>
    <n v="12000"/>
    <n v="48816.43"/>
    <x v="34"/>
    <x v="0"/>
    <x v="5"/>
    <x v="0"/>
    <x v="0"/>
    <n v="24100"/>
    <s v=""/>
    <s v=""/>
    <n v="0"/>
    <n v="0"/>
    <n v="0"/>
    <n v="0"/>
    <n v="0"/>
    <n v="0"/>
  </r>
  <r>
    <x v="124"/>
    <x v="124"/>
    <s v="MIRS"/>
    <s v="TT01"/>
    <s v="M"/>
    <n v="100"/>
    <n v="406.8"/>
    <x v="70"/>
    <x v="1"/>
    <x v="34"/>
    <x v="1"/>
    <x v="1"/>
    <n v="24100"/>
    <s v=""/>
    <s v=""/>
    <n v="0"/>
    <n v="0"/>
    <n v="0"/>
    <n v="0"/>
    <n v="0"/>
    <n v="0"/>
  </r>
  <r>
    <x v="125"/>
    <x v="125"/>
    <s v="MIRS"/>
    <s v="TT01"/>
    <s v="UND"/>
    <n v="2720"/>
    <n v="3888.51"/>
    <x v="33"/>
    <x v="0"/>
    <x v="4"/>
    <x v="0"/>
    <x v="0"/>
    <n v="60382"/>
    <s v=""/>
    <s v=""/>
    <n v="0"/>
    <n v="0"/>
    <n v="0"/>
    <n v="0"/>
    <n v="0"/>
    <n v="0"/>
  </r>
  <r>
    <x v="125"/>
    <x v="125"/>
    <s v="MIRS"/>
    <s v="TT01"/>
    <s v="UND"/>
    <n v="6000"/>
    <n v="8577.6"/>
    <x v="13"/>
    <x v="0"/>
    <x v="4"/>
    <x v="0"/>
    <x v="0"/>
    <n v="60382"/>
    <s v=""/>
    <s v=""/>
    <n v="0"/>
    <n v="0"/>
    <n v="0"/>
    <n v="0"/>
    <n v="0"/>
    <n v="0"/>
  </r>
  <r>
    <x v="125"/>
    <x v="125"/>
    <s v="MIRS"/>
    <s v="TT01"/>
    <s v="UND"/>
    <n v="2800"/>
    <n v="4002.88"/>
    <x v="18"/>
    <x v="0"/>
    <x v="9"/>
    <x v="0"/>
    <x v="0"/>
    <n v="60382"/>
    <s v=""/>
    <s v=""/>
    <n v="0"/>
    <n v="0"/>
    <n v="0"/>
    <n v="0"/>
    <n v="0"/>
    <n v="0"/>
  </r>
  <r>
    <x v="125"/>
    <x v="125"/>
    <s v="MIRS"/>
    <s v="TT01"/>
    <s v="UND"/>
    <n v="100"/>
    <n v="142.96"/>
    <x v="20"/>
    <x v="0"/>
    <x v="5"/>
    <x v="0"/>
    <x v="0"/>
    <n v="60382"/>
    <s v=""/>
    <s v=""/>
    <n v="0"/>
    <n v="0"/>
    <n v="0"/>
    <n v="0"/>
    <n v="0"/>
    <n v="0"/>
  </r>
  <r>
    <x v="126"/>
    <x v="126"/>
    <s v="MIRS"/>
    <s v="TT01"/>
    <s v="UND"/>
    <n v="12"/>
    <n v="15420.79"/>
    <x v="32"/>
    <x v="2"/>
    <x v="14"/>
    <x v="3"/>
    <x v="1"/>
    <n v="66"/>
    <n v="31"/>
    <n v="-35"/>
    <n v="0"/>
    <n v="0"/>
    <n v="0"/>
    <n v="0"/>
    <n v="0"/>
    <n v="0"/>
  </r>
  <r>
    <x v="127"/>
    <x v="127"/>
    <s v="MIRS"/>
    <s v="TT01"/>
    <s v="UND"/>
    <n v="9"/>
    <n v="505.83"/>
    <x v="32"/>
    <x v="2"/>
    <x v="14"/>
    <x v="3"/>
    <x v="1"/>
    <n v="16"/>
    <n v="9"/>
    <n v="-7"/>
    <n v="0"/>
    <n v="0"/>
    <n v="0"/>
    <n v="0"/>
    <n v="0"/>
    <n v="0"/>
  </r>
  <r>
    <x v="128"/>
    <x v="128"/>
    <s v="MIRS"/>
    <s v="TT01"/>
    <s v="UND"/>
    <n v="4"/>
    <n v="1072.22"/>
    <x v="32"/>
    <x v="2"/>
    <x v="14"/>
    <x v="3"/>
    <x v="1"/>
    <n v="48"/>
    <n v="22"/>
    <n v="-26"/>
    <n v="0"/>
    <n v="0"/>
    <n v="0"/>
    <n v="0"/>
    <n v="0"/>
    <n v="0"/>
  </r>
  <r>
    <x v="129"/>
    <x v="129"/>
    <s v="MIRS"/>
    <s v="TT01"/>
    <s v="UND"/>
    <n v="10"/>
    <n v="1971.76"/>
    <x v="32"/>
    <x v="2"/>
    <x v="14"/>
    <x v="3"/>
    <x v="1"/>
    <n v="40"/>
    <n v="18"/>
    <n v="-22"/>
    <n v="0"/>
    <n v="0"/>
    <n v="0"/>
    <n v="0"/>
    <n v="0"/>
    <n v="0"/>
  </r>
  <r>
    <x v="130"/>
    <x v="130"/>
    <s v="MIRS"/>
    <s v="TT01"/>
    <s v="UND"/>
    <n v="1760"/>
    <n v="23392.37"/>
    <x v="78"/>
    <x v="4"/>
    <x v="40"/>
    <x v="6"/>
    <x v="4"/>
    <n v="1760"/>
    <s v=""/>
    <s v=""/>
    <n v="0"/>
    <n v="0"/>
    <n v="0"/>
    <n v="0"/>
    <n v="0"/>
    <n v="0"/>
  </r>
  <r>
    <x v="131"/>
    <x v="131"/>
    <s v="MIRS"/>
    <s v="TT01"/>
    <s v="UND"/>
    <n v="6"/>
    <n v="776.55"/>
    <x v="30"/>
    <x v="0"/>
    <x v="13"/>
    <x v="0"/>
    <x v="0"/>
    <n v="1253"/>
    <s v=""/>
    <s v=""/>
    <n v="0"/>
    <n v="0"/>
    <n v="0"/>
    <n v="0"/>
    <n v="0"/>
    <n v="0"/>
  </r>
  <r>
    <x v="131"/>
    <x v="131"/>
    <s v="MIRS"/>
    <s v="TT01"/>
    <s v="UND"/>
    <n v="20"/>
    <n v="2588.5"/>
    <x v="65"/>
    <x v="1"/>
    <x v="30"/>
    <x v="1"/>
    <x v="1"/>
    <n v="1253"/>
    <s v=""/>
    <s v=""/>
    <n v="0"/>
    <n v="0"/>
    <n v="0"/>
    <n v="0"/>
    <n v="0"/>
    <n v="0"/>
  </r>
  <r>
    <x v="131"/>
    <x v="131"/>
    <s v="MIRS"/>
    <s v="TT01"/>
    <s v="UND"/>
    <n v="16"/>
    <n v="2070.8000000000002"/>
    <x v="66"/>
    <x v="1"/>
    <x v="31"/>
    <x v="1"/>
    <x v="1"/>
    <n v="1253"/>
    <s v=""/>
    <s v=""/>
    <n v="0"/>
    <n v="0"/>
    <n v="0"/>
    <n v="0"/>
    <n v="0"/>
    <n v="0"/>
  </r>
  <r>
    <x v="131"/>
    <x v="131"/>
    <s v="MIRS"/>
    <s v="TT01"/>
    <s v="UND"/>
    <n v="20"/>
    <n v="2588.5"/>
    <x v="14"/>
    <x v="1"/>
    <x v="6"/>
    <x v="1"/>
    <x v="1"/>
    <n v="1253"/>
    <s v=""/>
    <s v=""/>
    <n v="0"/>
    <n v="0"/>
    <n v="0"/>
    <n v="0"/>
    <n v="0"/>
    <n v="0"/>
  </r>
  <r>
    <x v="131"/>
    <x v="131"/>
    <s v="MIRS"/>
    <s v="TT01"/>
    <s v="UND"/>
    <n v="20"/>
    <n v="2588.5"/>
    <x v="27"/>
    <x v="1"/>
    <x v="11"/>
    <x v="2"/>
    <x v="1"/>
    <n v="1253"/>
    <s v=""/>
    <s v=""/>
    <n v="0"/>
    <n v="0"/>
    <n v="0"/>
    <n v="0"/>
    <n v="0"/>
    <n v="0"/>
  </r>
  <r>
    <x v="131"/>
    <x v="131"/>
    <s v="MIRS"/>
    <s v="TT01"/>
    <s v="UND"/>
    <n v="20"/>
    <n v="2588.5"/>
    <x v="70"/>
    <x v="1"/>
    <x v="34"/>
    <x v="1"/>
    <x v="1"/>
    <n v="1253"/>
    <s v=""/>
    <s v=""/>
    <n v="0"/>
    <n v="0"/>
    <n v="0"/>
    <n v="0"/>
    <n v="0"/>
    <n v="0"/>
  </r>
  <r>
    <x v="131"/>
    <x v="131"/>
    <s v="MIRS"/>
    <s v="TT01"/>
    <s v="UND"/>
    <n v="15"/>
    <n v="1941.37"/>
    <x v="15"/>
    <x v="1"/>
    <x v="7"/>
    <x v="2"/>
    <x v="1"/>
    <n v="1253"/>
    <s v=""/>
    <s v=""/>
    <n v="0"/>
    <n v="0"/>
    <n v="0"/>
    <n v="0"/>
    <n v="0"/>
    <n v="0"/>
  </r>
  <r>
    <x v="131"/>
    <x v="131"/>
    <s v="MIRS"/>
    <s v="TT01"/>
    <s v="UND"/>
    <n v="18"/>
    <n v="2329.65"/>
    <x v="6"/>
    <x v="1"/>
    <x v="3"/>
    <x v="1"/>
    <x v="1"/>
    <n v="1253"/>
    <s v=""/>
    <s v=""/>
    <n v="0"/>
    <n v="0"/>
    <n v="0"/>
    <n v="0"/>
    <n v="0"/>
    <n v="0"/>
  </r>
  <r>
    <x v="131"/>
    <x v="131"/>
    <s v="MIRS"/>
    <s v="TT01"/>
    <s v="UND"/>
    <n v="9"/>
    <n v="1164.82"/>
    <x v="41"/>
    <x v="1"/>
    <x v="18"/>
    <x v="2"/>
    <x v="1"/>
    <n v="1253"/>
    <s v=""/>
    <s v=""/>
    <n v="0"/>
    <n v="0"/>
    <n v="0"/>
    <n v="0"/>
    <n v="0"/>
    <n v="0"/>
  </r>
  <r>
    <x v="131"/>
    <x v="131"/>
    <s v="MIRS"/>
    <s v="TT01"/>
    <s v="UND"/>
    <n v="10"/>
    <n v="1294.25"/>
    <x v="42"/>
    <x v="1"/>
    <x v="19"/>
    <x v="2"/>
    <x v="1"/>
    <n v="1253"/>
    <s v=""/>
    <s v=""/>
    <n v="0"/>
    <n v="0"/>
    <n v="0"/>
    <n v="0"/>
    <n v="0"/>
    <n v="0"/>
  </r>
  <r>
    <x v="131"/>
    <x v="131"/>
    <s v="MIRS"/>
    <s v="TT01"/>
    <s v="UND"/>
    <n v="20"/>
    <n v="2588.5"/>
    <x v="71"/>
    <x v="1"/>
    <x v="35"/>
    <x v="1"/>
    <x v="1"/>
    <n v="1253"/>
    <s v=""/>
    <s v=""/>
    <n v="0"/>
    <n v="0"/>
    <n v="0"/>
    <n v="0"/>
    <n v="0"/>
    <n v="0"/>
  </r>
  <r>
    <x v="131"/>
    <x v="131"/>
    <s v="MIRS"/>
    <s v="TT01"/>
    <s v="UND"/>
    <n v="21"/>
    <n v="2717.92"/>
    <x v="28"/>
    <x v="1"/>
    <x v="12"/>
    <x v="2"/>
    <x v="1"/>
    <n v="1253"/>
    <s v=""/>
    <s v=""/>
    <n v="0"/>
    <n v="0"/>
    <n v="0"/>
    <n v="0"/>
    <n v="0"/>
    <n v="0"/>
  </r>
  <r>
    <x v="131"/>
    <x v="131"/>
    <s v="MIRS"/>
    <s v="TT01"/>
    <s v="UND"/>
    <n v="855"/>
    <n v="110658.37"/>
    <x v="21"/>
    <x v="0"/>
    <x v="9"/>
    <x v="0"/>
    <x v="0"/>
    <n v="1253"/>
    <s v=""/>
    <s v=""/>
    <n v="0"/>
    <n v="0"/>
    <n v="0"/>
    <n v="0"/>
    <n v="0"/>
    <n v="0"/>
  </r>
  <r>
    <x v="132"/>
    <x v="132"/>
    <s v="MIRS"/>
    <s v="TT01"/>
    <s v="UND"/>
    <n v="3"/>
    <n v="509.31"/>
    <x v="1"/>
    <x v="0"/>
    <x v="1"/>
    <x v="0"/>
    <x v="0"/>
    <n v="40"/>
    <s v=""/>
    <s v=""/>
    <n v="0"/>
    <n v="0"/>
    <n v="0"/>
    <n v="0"/>
    <n v="0"/>
    <n v="0"/>
  </r>
  <r>
    <x v="132"/>
    <x v="132"/>
    <s v="MIRS"/>
    <s v="TT01"/>
    <s v="UND"/>
    <n v="7"/>
    <n v="1188.4000000000001"/>
    <x v="42"/>
    <x v="1"/>
    <x v="19"/>
    <x v="2"/>
    <x v="1"/>
    <n v="40"/>
    <s v=""/>
    <s v=""/>
    <n v="0"/>
    <n v="0"/>
    <n v="0"/>
    <n v="0"/>
    <n v="0"/>
    <n v="0"/>
  </r>
  <r>
    <x v="132"/>
    <x v="132"/>
    <s v="MIRS"/>
    <s v="TT01"/>
    <s v="UND"/>
    <n v="1"/>
    <n v="169.77"/>
    <x v="9"/>
    <x v="0"/>
    <x v="1"/>
    <x v="0"/>
    <x v="0"/>
    <n v="40"/>
    <s v=""/>
    <s v=""/>
    <n v="0"/>
    <n v="0"/>
    <n v="0"/>
    <n v="0"/>
    <n v="0"/>
    <n v="0"/>
  </r>
  <r>
    <x v="133"/>
    <x v="133"/>
    <s v="MIRS"/>
    <s v="TT01"/>
    <s v="UND"/>
    <n v="5"/>
    <n v="1378.96"/>
    <x v="41"/>
    <x v="1"/>
    <x v="18"/>
    <x v="2"/>
    <x v="1"/>
    <n v="5"/>
    <s v=""/>
    <s v=""/>
    <n v="0"/>
    <n v="0"/>
    <n v="0"/>
    <n v="0"/>
    <n v="0"/>
    <n v="0"/>
  </r>
  <r>
    <x v="134"/>
    <x v="134"/>
    <s v="MIRS"/>
    <s v="TT01"/>
    <s v="UND"/>
    <n v="2"/>
    <n v="1616.55"/>
    <x v="28"/>
    <x v="1"/>
    <x v="12"/>
    <x v="2"/>
    <x v="1"/>
    <n v="2"/>
    <s v=""/>
    <s v=""/>
    <n v="0"/>
    <n v="0"/>
    <n v="0"/>
    <n v="0"/>
    <n v="0"/>
    <n v="0"/>
  </r>
  <r>
    <x v="135"/>
    <x v="135"/>
    <s v="MIRS"/>
    <s v="TT01"/>
    <s v="UND"/>
    <n v="1"/>
    <n v="139.74"/>
    <x v="39"/>
    <x v="0"/>
    <x v="5"/>
    <x v="0"/>
    <x v="0"/>
    <n v="518"/>
    <n v="17"/>
    <n v="-501"/>
    <n v="0"/>
    <n v="0"/>
    <n v="0"/>
    <n v="0"/>
    <n v="0"/>
    <n v="0"/>
  </r>
  <r>
    <x v="135"/>
    <x v="135"/>
    <s v="MIRS"/>
    <s v="TT01"/>
    <s v="UND"/>
    <n v="24"/>
    <n v="3353.79"/>
    <x v="18"/>
    <x v="0"/>
    <x v="9"/>
    <x v="0"/>
    <x v="0"/>
    <n v="518"/>
    <n v="17"/>
    <n v="-501"/>
    <n v="0"/>
    <n v="0"/>
    <n v="0"/>
    <n v="0"/>
    <n v="0"/>
    <n v="0"/>
  </r>
  <r>
    <x v="135"/>
    <x v="135"/>
    <s v="MIRS"/>
    <s v="TT01"/>
    <s v="UND"/>
    <n v="255"/>
    <n v="35633.99"/>
    <x v="21"/>
    <x v="0"/>
    <x v="9"/>
    <x v="0"/>
    <x v="0"/>
    <n v="518"/>
    <n v="17"/>
    <n v="-501"/>
    <n v="0"/>
    <n v="0"/>
    <n v="0"/>
    <n v="0"/>
    <n v="0"/>
    <n v="0"/>
  </r>
  <r>
    <x v="136"/>
    <x v="136"/>
    <s v="MIRS"/>
    <s v="TT01"/>
    <s v="UND"/>
    <n v="32"/>
    <n v="2901.17"/>
    <x v="0"/>
    <x v="0"/>
    <x v="0"/>
    <x v="0"/>
    <x v="0"/>
    <n v="920"/>
    <n v="26"/>
    <n v="-894"/>
    <n v="0"/>
    <n v="0"/>
    <n v="0"/>
    <n v="0"/>
    <n v="0"/>
    <n v="0"/>
  </r>
  <r>
    <x v="136"/>
    <x v="136"/>
    <s v="MIRS"/>
    <s v="TT01"/>
    <s v="UND"/>
    <n v="32"/>
    <n v="2901.17"/>
    <x v="1"/>
    <x v="0"/>
    <x v="1"/>
    <x v="0"/>
    <x v="0"/>
    <n v="920"/>
    <n v="26"/>
    <n v="-894"/>
    <n v="0"/>
    <n v="0"/>
    <n v="0"/>
    <n v="0"/>
    <n v="0"/>
    <n v="0"/>
  </r>
  <r>
    <x v="136"/>
    <x v="136"/>
    <s v="MIRS"/>
    <s v="TT01"/>
    <s v="UND"/>
    <n v="30"/>
    <n v="2719.85"/>
    <x v="2"/>
    <x v="0"/>
    <x v="2"/>
    <x v="0"/>
    <x v="0"/>
    <n v="920"/>
    <n v="26"/>
    <n v="-894"/>
    <n v="0"/>
    <n v="0"/>
    <n v="0"/>
    <n v="0"/>
    <n v="0"/>
    <n v="0"/>
  </r>
  <r>
    <x v="136"/>
    <x v="136"/>
    <s v="MIRS"/>
    <s v="TT01"/>
    <s v="UND"/>
    <n v="34"/>
    <n v="3082.5"/>
    <x v="33"/>
    <x v="0"/>
    <x v="4"/>
    <x v="0"/>
    <x v="0"/>
    <n v="920"/>
    <n v="26"/>
    <n v="-894"/>
    <n v="0"/>
    <n v="0"/>
    <n v="0"/>
    <n v="0"/>
    <n v="0"/>
    <n v="0"/>
  </r>
  <r>
    <x v="136"/>
    <x v="136"/>
    <s v="MIRS"/>
    <s v="TT01"/>
    <s v="UND"/>
    <n v="3"/>
    <n v="271.98"/>
    <x v="40"/>
    <x v="0"/>
    <x v="17"/>
    <x v="1"/>
    <x v="1"/>
    <n v="920"/>
    <n v="26"/>
    <n v="-894"/>
    <n v="0"/>
    <n v="0"/>
    <n v="0"/>
    <n v="0"/>
    <n v="0"/>
    <n v="0"/>
  </r>
  <r>
    <x v="136"/>
    <x v="136"/>
    <s v="MIRS"/>
    <s v="TT01"/>
    <s v="UND"/>
    <n v="14"/>
    <n v="1269.26"/>
    <x v="65"/>
    <x v="1"/>
    <x v="30"/>
    <x v="1"/>
    <x v="1"/>
    <n v="920"/>
    <n v="26"/>
    <n v="-894"/>
    <n v="0"/>
    <n v="0"/>
    <n v="0"/>
    <n v="0"/>
    <n v="0"/>
    <n v="0"/>
  </r>
  <r>
    <x v="136"/>
    <x v="136"/>
    <s v="MIRS"/>
    <s v="TT01"/>
    <s v="UND"/>
    <n v="14"/>
    <n v="1269.26"/>
    <x v="66"/>
    <x v="1"/>
    <x v="31"/>
    <x v="1"/>
    <x v="1"/>
    <n v="920"/>
    <n v="26"/>
    <n v="-894"/>
    <n v="0"/>
    <n v="0"/>
    <n v="0"/>
    <n v="0"/>
    <n v="0"/>
    <n v="0"/>
  </r>
  <r>
    <x v="136"/>
    <x v="136"/>
    <s v="MIRS"/>
    <s v="TT01"/>
    <s v="UND"/>
    <n v="18"/>
    <n v="1631.91"/>
    <x v="14"/>
    <x v="1"/>
    <x v="6"/>
    <x v="1"/>
    <x v="1"/>
    <n v="920"/>
    <n v="26"/>
    <n v="-894"/>
    <n v="0"/>
    <n v="0"/>
    <n v="0"/>
    <n v="0"/>
    <n v="0"/>
    <n v="0"/>
  </r>
  <r>
    <x v="136"/>
    <x v="136"/>
    <s v="MIRS"/>
    <s v="TT01"/>
    <s v="UND"/>
    <n v="18"/>
    <n v="1631.91"/>
    <x v="27"/>
    <x v="1"/>
    <x v="11"/>
    <x v="2"/>
    <x v="1"/>
    <n v="920"/>
    <n v="26"/>
    <n v="-894"/>
    <n v="0"/>
    <n v="0"/>
    <n v="0"/>
    <n v="0"/>
    <n v="0"/>
    <n v="0"/>
  </r>
  <r>
    <x v="136"/>
    <x v="136"/>
    <s v="MIRS"/>
    <s v="TT01"/>
    <s v="UND"/>
    <n v="18"/>
    <n v="1631.91"/>
    <x v="70"/>
    <x v="1"/>
    <x v="34"/>
    <x v="1"/>
    <x v="1"/>
    <n v="920"/>
    <n v="26"/>
    <n v="-894"/>
    <n v="0"/>
    <n v="0"/>
    <n v="0"/>
    <n v="0"/>
    <n v="0"/>
    <n v="0"/>
  </r>
  <r>
    <x v="136"/>
    <x v="136"/>
    <s v="MIRS"/>
    <s v="TT01"/>
    <s v="UND"/>
    <n v="57"/>
    <n v="5167.71"/>
    <x v="15"/>
    <x v="1"/>
    <x v="7"/>
    <x v="2"/>
    <x v="1"/>
    <n v="920"/>
    <n v="26"/>
    <n v="-894"/>
    <n v="0"/>
    <n v="0"/>
    <n v="0"/>
    <n v="0"/>
    <n v="0"/>
    <n v="0"/>
  </r>
  <r>
    <x v="136"/>
    <x v="136"/>
    <s v="MIRS"/>
    <s v="TT01"/>
    <s v="UND"/>
    <n v="18"/>
    <n v="1631.91"/>
    <x v="6"/>
    <x v="1"/>
    <x v="3"/>
    <x v="1"/>
    <x v="1"/>
    <n v="920"/>
    <n v="26"/>
    <n v="-894"/>
    <n v="0"/>
    <n v="0"/>
    <n v="0"/>
    <n v="0"/>
    <n v="0"/>
    <n v="0"/>
  </r>
  <r>
    <x v="136"/>
    <x v="136"/>
    <s v="MIRS"/>
    <s v="TT01"/>
    <s v="UND"/>
    <n v="20"/>
    <n v="1813.23"/>
    <x v="41"/>
    <x v="1"/>
    <x v="18"/>
    <x v="2"/>
    <x v="1"/>
    <n v="920"/>
    <n v="26"/>
    <n v="-894"/>
    <n v="0"/>
    <n v="0"/>
    <n v="0"/>
    <n v="0"/>
    <n v="0"/>
    <n v="0"/>
  </r>
  <r>
    <x v="136"/>
    <x v="136"/>
    <s v="MIRS"/>
    <s v="TT01"/>
    <s v="UND"/>
    <n v="103"/>
    <n v="9338.15"/>
    <x v="42"/>
    <x v="1"/>
    <x v="19"/>
    <x v="2"/>
    <x v="1"/>
    <n v="920"/>
    <n v="26"/>
    <n v="-894"/>
    <n v="0"/>
    <n v="0"/>
    <n v="0"/>
    <n v="0"/>
    <n v="0"/>
    <n v="0"/>
  </r>
  <r>
    <x v="136"/>
    <x v="136"/>
    <s v="MIRS"/>
    <s v="TT01"/>
    <s v="UND"/>
    <n v="18"/>
    <n v="1631.91"/>
    <x v="71"/>
    <x v="1"/>
    <x v="35"/>
    <x v="1"/>
    <x v="1"/>
    <n v="920"/>
    <n v="26"/>
    <n v="-894"/>
    <n v="0"/>
    <n v="0"/>
    <n v="0"/>
    <n v="0"/>
    <n v="0"/>
    <n v="0"/>
  </r>
  <r>
    <x v="136"/>
    <x v="136"/>
    <s v="MIRS"/>
    <s v="TT01"/>
    <s v="UND"/>
    <n v="58"/>
    <n v="5258.37"/>
    <x v="55"/>
    <x v="1"/>
    <x v="22"/>
    <x v="2"/>
    <x v="1"/>
    <n v="920"/>
    <n v="26"/>
    <n v="-894"/>
    <n v="0"/>
    <n v="0"/>
    <n v="0"/>
    <n v="0"/>
    <n v="0"/>
    <n v="0"/>
  </r>
  <r>
    <x v="136"/>
    <x v="136"/>
    <s v="MIRS"/>
    <s v="TT01"/>
    <s v="UND"/>
    <n v="80"/>
    <n v="7252.93"/>
    <x v="28"/>
    <x v="1"/>
    <x v="12"/>
    <x v="2"/>
    <x v="1"/>
    <n v="920"/>
    <n v="26"/>
    <n v="-894"/>
    <n v="0"/>
    <n v="0"/>
    <n v="0"/>
    <n v="0"/>
    <n v="0"/>
    <n v="0"/>
  </r>
  <r>
    <x v="136"/>
    <x v="136"/>
    <s v="MIRS"/>
    <s v="TT01"/>
    <s v="UND"/>
    <n v="2"/>
    <n v="181.32"/>
    <x v="86"/>
    <x v="1"/>
    <x v="44"/>
    <x v="1"/>
    <x v="1"/>
    <n v="920"/>
    <n v="26"/>
    <n v="-894"/>
    <n v="0"/>
    <n v="0"/>
    <n v="0"/>
    <n v="0"/>
    <n v="0"/>
    <n v="0"/>
  </r>
  <r>
    <x v="136"/>
    <x v="136"/>
    <s v="MIRS"/>
    <s v="TT01"/>
    <s v="UND"/>
    <n v="3"/>
    <n v="271.98"/>
    <x v="18"/>
    <x v="0"/>
    <x v="9"/>
    <x v="0"/>
    <x v="0"/>
    <n v="920"/>
    <n v="26"/>
    <n v="-894"/>
    <n v="0"/>
    <n v="0"/>
    <n v="0"/>
    <n v="0"/>
    <n v="0"/>
    <n v="0"/>
  </r>
  <r>
    <x v="136"/>
    <x v="136"/>
    <s v="MIRS"/>
    <s v="TT01"/>
    <s v="UND"/>
    <n v="61"/>
    <n v="5530.36"/>
    <x v="29"/>
    <x v="0"/>
    <x v="10"/>
    <x v="1"/>
    <x v="1"/>
    <n v="920"/>
    <n v="26"/>
    <n v="-894"/>
    <n v="0"/>
    <n v="0"/>
    <n v="0"/>
    <n v="0"/>
    <n v="0"/>
    <n v="0"/>
  </r>
  <r>
    <x v="136"/>
    <x v="136"/>
    <s v="MIRS"/>
    <s v="TT01"/>
    <s v="UND"/>
    <n v="33"/>
    <n v="2991.83"/>
    <x v="45"/>
    <x v="0"/>
    <x v="21"/>
    <x v="0"/>
    <x v="0"/>
    <n v="920"/>
    <n v="26"/>
    <n v="-894"/>
    <n v="0"/>
    <n v="0"/>
    <n v="0"/>
    <n v="0"/>
    <n v="0"/>
    <n v="0"/>
  </r>
  <r>
    <x v="136"/>
    <x v="136"/>
    <s v="MIRS"/>
    <s v="TT01"/>
    <s v="UND"/>
    <n v="36"/>
    <n v="3263.82"/>
    <x v="20"/>
    <x v="0"/>
    <x v="5"/>
    <x v="0"/>
    <x v="0"/>
    <n v="920"/>
    <n v="26"/>
    <n v="-894"/>
    <n v="0"/>
    <n v="0"/>
    <n v="0"/>
    <n v="0"/>
    <n v="0"/>
    <n v="0"/>
  </r>
  <r>
    <x v="136"/>
    <x v="136"/>
    <s v="MIRS"/>
    <s v="TT01"/>
    <s v="UND"/>
    <n v="7"/>
    <n v="634.63"/>
    <x v="46"/>
    <x v="0"/>
    <x v="21"/>
    <x v="0"/>
    <x v="0"/>
    <n v="920"/>
    <n v="26"/>
    <n v="-894"/>
    <n v="0"/>
    <n v="0"/>
    <n v="0"/>
    <n v="0"/>
    <n v="0"/>
    <n v="0"/>
  </r>
  <r>
    <x v="136"/>
    <x v="136"/>
    <s v="MIRS"/>
    <s v="TT01"/>
    <s v="UND"/>
    <n v="203"/>
    <n v="18404.310000000001"/>
    <x v="21"/>
    <x v="0"/>
    <x v="9"/>
    <x v="0"/>
    <x v="0"/>
    <n v="920"/>
    <n v="26"/>
    <n v="-894"/>
    <n v="0"/>
    <n v="0"/>
    <n v="0"/>
    <n v="0"/>
    <n v="0"/>
    <n v="0"/>
  </r>
  <r>
    <x v="137"/>
    <x v="137"/>
    <s v="MIRS"/>
    <s v="TT01"/>
    <s v="UND"/>
    <n v="1"/>
    <n v="195.01"/>
    <x v="21"/>
    <x v="0"/>
    <x v="9"/>
    <x v="0"/>
    <x v="0"/>
    <n v="1"/>
    <s v=""/>
    <s v=""/>
    <n v="0"/>
    <n v="0"/>
    <n v="0"/>
    <n v="0"/>
    <n v="0"/>
    <n v="0"/>
  </r>
  <r>
    <x v="138"/>
    <x v="138"/>
    <s v="MIRS"/>
    <s v="TT01"/>
    <s v="UND"/>
    <n v="6"/>
    <n v="789.66"/>
    <x v="35"/>
    <x v="0"/>
    <x v="8"/>
    <x v="0"/>
    <x v="0"/>
    <n v="234"/>
    <s v=""/>
    <s v=""/>
    <n v="0"/>
    <n v="0"/>
    <n v="0"/>
    <n v="0"/>
    <n v="0"/>
    <n v="0"/>
  </r>
  <r>
    <x v="138"/>
    <x v="138"/>
    <s v="MIRS"/>
    <s v="TT01"/>
    <s v="UND"/>
    <n v="10"/>
    <n v="1316.1"/>
    <x v="44"/>
    <x v="0"/>
    <x v="4"/>
    <x v="0"/>
    <x v="0"/>
    <n v="234"/>
    <s v=""/>
    <s v=""/>
    <n v="0"/>
    <n v="0"/>
    <n v="0"/>
    <n v="0"/>
    <n v="0"/>
    <n v="0"/>
  </r>
  <r>
    <x v="138"/>
    <x v="138"/>
    <s v="MIRS"/>
    <s v="TT01"/>
    <s v="UND"/>
    <n v="5"/>
    <n v="658.05"/>
    <x v="20"/>
    <x v="0"/>
    <x v="5"/>
    <x v="0"/>
    <x v="0"/>
    <n v="234"/>
    <s v=""/>
    <s v=""/>
    <n v="0"/>
    <n v="0"/>
    <n v="0"/>
    <n v="0"/>
    <n v="0"/>
    <n v="0"/>
  </r>
  <r>
    <x v="138"/>
    <x v="138"/>
    <s v="MIRS"/>
    <s v="TT01"/>
    <s v="UND"/>
    <n v="5"/>
    <n v="658.05"/>
    <x v="46"/>
    <x v="0"/>
    <x v="21"/>
    <x v="0"/>
    <x v="0"/>
    <n v="234"/>
    <s v=""/>
    <s v=""/>
    <n v="0"/>
    <n v="0"/>
    <n v="0"/>
    <n v="0"/>
    <n v="0"/>
    <n v="0"/>
  </r>
  <r>
    <x v="138"/>
    <x v="138"/>
    <s v="MIRS"/>
    <s v="TT01"/>
    <s v="UND"/>
    <n v="4"/>
    <n v="526.44000000000005"/>
    <x v="9"/>
    <x v="0"/>
    <x v="1"/>
    <x v="0"/>
    <x v="0"/>
    <n v="234"/>
    <s v=""/>
    <s v=""/>
    <n v="0"/>
    <n v="0"/>
    <n v="0"/>
    <n v="0"/>
    <n v="0"/>
    <n v="0"/>
  </r>
  <r>
    <x v="138"/>
    <x v="138"/>
    <s v="MIRS"/>
    <s v="TT01"/>
    <s v="UND"/>
    <n v="8"/>
    <n v="1052.8800000000001"/>
    <x v="54"/>
    <x v="0"/>
    <x v="10"/>
    <x v="1"/>
    <x v="1"/>
    <n v="234"/>
    <s v=""/>
    <s v=""/>
    <n v="0"/>
    <n v="0"/>
    <n v="0"/>
    <n v="0"/>
    <n v="0"/>
    <n v="0"/>
  </r>
  <r>
    <x v="139"/>
    <x v="139"/>
    <s v="MIRS"/>
    <s v="TT01"/>
    <s v="UND"/>
    <n v="6"/>
    <n v="3074.92"/>
    <x v="39"/>
    <x v="0"/>
    <x v="5"/>
    <x v="0"/>
    <x v="0"/>
    <n v="149"/>
    <s v=""/>
    <s v=""/>
    <n v="0"/>
    <n v="0"/>
    <n v="0"/>
    <n v="0"/>
    <n v="0"/>
    <n v="0"/>
  </r>
  <r>
    <x v="140"/>
    <x v="140"/>
    <s v="MIRS"/>
    <s v="TT01"/>
    <s v="M"/>
    <n v="32549"/>
    <n v="15449.04"/>
    <x v="32"/>
    <x v="2"/>
    <x v="14"/>
    <x v="3"/>
    <x v="1"/>
    <n v="180130"/>
    <s v=""/>
    <s v=""/>
    <n v="0"/>
    <n v="0"/>
    <n v="0"/>
    <n v="0"/>
    <n v="0"/>
    <n v="0"/>
  </r>
  <r>
    <x v="141"/>
    <x v="141"/>
    <s v="MIRS"/>
    <s v="TT01"/>
    <s v="UND"/>
    <n v="220"/>
    <n v="5938.69"/>
    <x v="49"/>
    <x v="0"/>
    <x v="9"/>
    <x v="0"/>
    <x v="0"/>
    <n v="673"/>
    <n v="40"/>
    <n v="-633"/>
    <n v="0"/>
    <n v="0"/>
    <n v="0"/>
    <n v="0"/>
    <n v="0"/>
    <n v="0"/>
  </r>
  <r>
    <x v="141"/>
    <x v="141"/>
    <s v="MIRS"/>
    <s v="TT01"/>
    <s v="UND"/>
    <n v="210"/>
    <n v="5668.75"/>
    <x v="18"/>
    <x v="0"/>
    <x v="9"/>
    <x v="0"/>
    <x v="0"/>
    <n v="673"/>
    <n v="40"/>
    <n v="-633"/>
    <n v="0"/>
    <n v="0"/>
    <n v="0"/>
    <n v="0"/>
    <n v="0"/>
    <n v="0"/>
  </r>
  <r>
    <x v="141"/>
    <x v="141"/>
    <s v="MIRS"/>
    <s v="TT01"/>
    <s v="UND"/>
    <n v="125"/>
    <n v="3374.25"/>
    <x v="43"/>
    <x v="0"/>
    <x v="20"/>
    <x v="2"/>
    <x v="1"/>
    <n v="673"/>
    <n v="40"/>
    <n v="-633"/>
    <n v="0"/>
    <n v="0"/>
    <n v="0"/>
    <n v="0"/>
    <n v="0"/>
    <n v="0"/>
  </r>
  <r>
    <x v="141"/>
    <x v="141"/>
    <s v="MIRS"/>
    <s v="TT01"/>
    <s v="UND"/>
    <n v="58"/>
    <n v="1565.65"/>
    <x v="22"/>
    <x v="0"/>
    <x v="5"/>
    <x v="0"/>
    <x v="0"/>
    <n v="673"/>
    <n v="40"/>
    <n v="-633"/>
    <n v="0"/>
    <n v="0"/>
    <n v="0"/>
    <n v="0"/>
    <n v="0"/>
    <n v="0"/>
  </r>
  <r>
    <x v="142"/>
    <x v="142"/>
    <s v="MIRS"/>
    <s v="TT01"/>
    <s v="UND"/>
    <n v="10"/>
    <n v="3840.98"/>
    <x v="0"/>
    <x v="0"/>
    <x v="0"/>
    <x v="0"/>
    <x v="0"/>
    <n v="157"/>
    <n v="109"/>
    <n v="-48"/>
    <n v="0"/>
    <n v="0"/>
    <n v="0"/>
    <n v="0"/>
    <n v="0"/>
    <n v="0"/>
  </r>
  <r>
    <x v="142"/>
    <x v="142"/>
    <s v="MIRS"/>
    <s v="TT01"/>
    <s v="UND"/>
    <n v="6"/>
    <n v="2304.59"/>
    <x v="2"/>
    <x v="0"/>
    <x v="2"/>
    <x v="0"/>
    <x v="0"/>
    <n v="157"/>
    <n v="109"/>
    <n v="-48"/>
    <n v="0"/>
    <n v="0"/>
    <n v="0"/>
    <n v="0"/>
    <n v="0"/>
    <n v="0"/>
  </r>
  <r>
    <x v="142"/>
    <x v="142"/>
    <s v="MIRS"/>
    <s v="TT01"/>
    <s v="UND"/>
    <n v="13"/>
    <n v="4993.2700000000004"/>
    <x v="33"/>
    <x v="0"/>
    <x v="4"/>
    <x v="0"/>
    <x v="0"/>
    <n v="157"/>
    <n v="109"/>
    <n v="-48"/>
    <n v="0"/>
    <n v="0"/>
    <n v="0"/>
    <n v="0"/>
    <n v="0"/>
    <n v="0"/>
  </r>
  <r>
    <x v="142"/>
    <x v="142"/>
    <s v="MIRS"/>
    <s v="TT01"/>
    <s v="UND"/>
    <n v="7"/>
    <n v="2688.68"/>
    <x v="4"/>
    <x v="0"/>
    <x v="2"/>
    <x v="0"/>
    <x v="0"/>
    <n v="157"/>
    <n v="109"/>
    <n v="-48"/>
    <n v="0"/>
    <n v="0"/>
    <n v="0"/>
    <n v="0"/>
    <n v="0"/>
    <n v="0"/>
  </r>
  <r>
    <x v="142"/>
    <x v="142"/>
    <s v="MIRS"/>
    <s v="TT01"/>
    <s v="UND"/>
    <n v="36"/>
    <n v="13827.52"/>
    <x v="35"/>
    <x v="0"/>
    <x v="8"/>
    <x v="0"/>
    <x v="0"/>
    <n v="157"/>
    <n v="109"/>
    <n v="-48"/>
    <n v="0"/>
    <n v="0"/>
    <n v="0"/>
    <n v="0"/>
    <n v="0"/>
    <n v="0"/>
  </r>
  <r>
    <x v="142"/>
    <x v="142"/>
    <s v="MIRS"/>
    <s v="TT01"/>
    <s v="UND"/>
    <n v="6"/>
    <n v="2304.59"/>
    <x v="44"/>
    <x v="0"/>
    <x v="4"/>
    <x v="0"/>
    <x v="0"/>
    <n v="157"/>
    <n v="109"/>
    <n v="-48"/>
    <n v="0"/>
    <n v="0"/>
    <n v="0"/>
    <n v="0"/>
    <n v="0"/>
    <n v="0"/>
  </r>
  <r>
    <x v="142"/>
    <x v="142"/>
    <s v="MIRS"/>
    <s v="TT01"/>
    <s v="UND"/>
    <n v="3"/>
    <n v="1152.29"/>
    <x v="65"/>
    <x v="1"/>
    <x v="30"/>
    <x v="1"/>
    <x v="1"/>
    <n v="157"/>
    <n v="109"/>
    <n v="-48"/>
    <n v="0"/>
    <n v="0"/>
    <n v="0"/>
    <n v="0"/>
    <n v="0"/>
    <n v="0"/>
  </r>
  <r>
    <x v="142"/>
    <x v="142"/>
    <s v="MIRS"/>
    <s v="TT01"/>
    <s v="UND"/>
    <n v="2"/>
    <n v="768.2"/>
    <x v="14"/>
    <x v="1"/>
    <x v="6"/>
    <x v="1"/>
    <x v="1"/>
    <n v="157"/>
    <n v="109"/>
    <n v="-48"/>
    <n v="0"/>
    <n v="0"/>
    <n v="0"/>
    <n v="0"/>
    <n v="0"/>
    <n v="0"/>
  </r>
  <r>
    <x v="142"/>
    <x v="142"/>
    <s v="MIRS"/>
    <s v="TT01"/>
    <s v="UND"/>
    <n v="3"/>
    <n v="1152.29"/>
    <x v="16"/>
    <x v="0"/>
    <x v="0"/>
    <x v="0"/>
    <x v="0"/>
    <n v="157"/>
    <n v="109"/>
    <n v="-48"/>
    <n v="0"/>
    <n v="0"/>
    <n v="0"/>
    <n v="0"/>
    <n v="0"/>
    <n v="0"/>
  </r>
  <r>
    <x v="142"/>
    <x v="142"/>
    <s v="MIRS"/>
    <s v="TT01"/>
    <s v="UND"/>
    <n v="18"/>
    <n v="6913.76"/>
    <x v="17"/>
    <x v="0"/>
    <x v="8"/>
    <x v="0"/>
    <x v="0"/>
    <n v="157"/>
    <n v="109"/>
    <n v="-48"/>
    <n v="0"/>
    <n v="0"/>
    <n v="0"/>
    <n v="0"/>
    <n v="0"/>
    <n v="0"/>
  </r>
  <r>
    <x v="142"/>
    <x v="142"/>
    <s v="MIRS"/>
    <s v="TT01"/>
    <s v="UND"/>
    <n v="8"/>
    <n v="3072.78"/>
    <x v="18"/>
    <x v="0"/>
    <x v="9"/>
    <x v="0"/>
    <x v="0"/>
    <n v="157"/>
    <n v="109"/>
    <n v="-48"/>
    <n v="0"/>
    <n v="0"/>
    <n v="0"/>
    <n v="0"/>
    <n v="0"/>
    <n v="0"/>
  </r>
  <r>
    <x v="142"/>
    <x v="142"/>
    <s v="MIRS"/>
    <s v="TT01"/>
    <s v="UND"/>
    <n v="3"/>
    <n v="1152.29"/>
    <x v="53"/>
    <x v="0"/>
    <x v="2"/>
    <x v="0"/>
    <x v="0"/>
    <n v="157"/>
    <n v="109"/>
    <n v="-48"/>
    <n v="0"/>
    <n v="0"/>
    <n v="0"/>
    <n v="0"/>
    <n v="0"/>
    <n v="0"/>
  </r>
  <r>
    <x v="142"/>
    <x v="142"/>
    <s v="MIRS"/>
    <s v="TT01"/>
    <s v="UND"/>
    <n v="1"/>
    <n v="384.1"/>
    <x v="19"/>
    <x v="0"/>
    <x v="4"/>
    <x v="0"/>
    <x v="0"/>
    <n v="157"/>
    <n v="109"/>
    <n v="-48"/>
    <n v="0"/>
    <n v="0"/>
    <n v="0"/>
    <n v="0"/>
    <n v="0"/>
    <n v="0"/>
  </r>
  <r>
    <x v="142"/>
    <x v="142"/>
    <s v="MIRS"/>
    <s v="TT01"/>
    <s v="UND"/>
    <n v="1"/>
    <n v="384.1"/>
    <x v="25"/>
    <x v="0"/>
    <x v="2"/>
    <x v="0"/>
    <x v="0"/>
    <n v="157"/>
    <n v="109"/>
    <n v="-48"/>
    <n v="0"/>
    <n v="0"/>
    <n v="0"/>
    <n v="0"/>
    <n v="0"/>
    <n v="0"/>
  </r>
  <r>
    <x v="143"/>
    <x v="143"/>
    <s v="MIRS"/>
    <s v="TT01"/>
    <s v="UND"/>
    <n v="1"/>
    <n v="196.84"/>
    <x v="67"/>
    <x v="3"/>
    <x v="32"/>
    <x v="5"/>
    <x v="3"/>
    <n v="1"/>
    <n v="4"/>
    <n v="3"/>
    <n v="0"/>
    <n v="0"/>
    <n v="0"/>
    <n v="0"/>
    <n v="0"/>
    <n v="0"/>
  </r>
  <r>
    <x v="144"/>
    <x v="144"/>
    <s v="MIRS"/>
    <s v="TT01"/>
    <s v="UND"/>
    <n v="17"/>
    <n v="18.41"/>
    <x v="46"/>
    <x v="0"/>
    <x v="21"/>
    <x v="0"/>
    <x v="0"/>
    <n v="17"/>
    <s v=""/>
    <s v=""/>
    <n v="0"/>
    <n v="0"/>
    <n v="0"/>
    <n v="0"/>
    <n v="0"/>
    <n v="0"/>
  </r>
  <r>
    <x v="145"/>
    <x v="145"/>
    <s v="MIRS"/>
    <s v="TT01"/>
    <s v="UND"/>
    <n v="1"/>
    <n v="1798.26"/>
    <x v="1"/>
    <x v="0"/>
    <x v="1"/>
    <x v="0"/>
    <x v="0"/>
    <n v="12"/>
    <n v="32"/>
    <n v="20"/>
    <n v="0"/>
    <n v="0"/>
    <n v="0"/>
    <n v="0"/>
    <n v="0"/>
    <n v="0"/>
  </r>
  <r>
    <x v="145"/>
    <x v="145"/>
    <s v="MIRS"/>
    <s v="TT01"/>
    <s v="UND"/>
    <n v="7"/>
    <n v="12587.82"/>
    <x v="35"/>
    <x v="0"/>
    <x v="8"/>
    <x v="0"/>
    <x v="0"/>
    <n v="12"/>
    <n v="32"/>
    <n v="20"/>
    <n v="0"/>
    <n v="0"/>
    <n v="0"/>
    <n v="0"/>
    <n v="0"/>
    <n v="0"/>
  </r>
  <r>
    <x v="145"/>
    <x v="145"/>
    <s v="MIRS"/>
    <s v="TT01"/>
    <s v="UND"/>
    <n v="4"/>
    <n v="7193.04"/>
    <x v="36"/>
    <x v="0"/>
    <x v="1"/>
    <x v="0"/>
    <x v="0"/>
    <n v="12"/>
    <n v="32"/>
    <n v="20"/>
    <n v="0"/>
    <n v="0"/>
    <n v="0"/>
    <n v="0"/>
    <n v="0"/>
    <n v="0"/>
  </r>
  <r>
    <x v="146"/>
    <x v="146"/>
    <s v="MIRS"/>
    <s v="TT01"/>
    <s v="UND"/>
    <n v="3"/>
    <n v="3396.71"/>
    <x v="13"/>
    <x v="0"/>
    <x v="4"/>
    <x v="0"/>
    <x v="0"/>
    <n v="5"/>
    <s v=""/>
    <s v=""/>
    <n v="0"/>
    <n v="0"/>
    <n v="0"/>
    <n v="0"/>
    <n v="0"/>
    <n v="0"/>
  </r>
  <r>
    <x v="146"/>
    <x v="146"/>
    <s v="MIRS"/>
    <s v="TT01"/>
    <s v="UND"/>
    <n v="1"/>
    <n v="1132.24"/>
    <x v="27"/>
    <x v="1"/>
    <x v="11"/>
    <x v="2"/>
    <x v="1"/>
    <n v="5"/>
    <s v=""/>
    <s v=""/>
    <n v="0"/>
    <n v="0"/>
    <n v="0"/>
    <n v="0"/>
    <n v="0"/>
    <n v="0"/>
  </r>
  <r>
    <x v="146"/>
    <x v="146"/>
    <s v="MIRS"/>
    <s v="TT01"/>
    <s v="UND"/>
    <n v="1"/>
    <n v="1132.24"/>
    <x v="54"/>
    <x v="0"/>
    <x v="10"/>
    <x v="1"/>
    <x v="1"/>
    <n v="5"/>
    <s v=""/>
    <s v=""/>
    <n v="0"/>
    <n v="0"/>
    <n v="0"/>
    <n v="0"/>
    <n v="0"/>
    <n v="0"/>
  </r>
  <r>
    <x v="147"/>
    <x v="147"/>
    <s v="MIRS"/>
    <s v="TT01"/>
    <s v="UND"/>
    <n v="3"/>
    <n v="1204.79"/>
    <x v="44"/>
    <x v="0"/>
    <x v="4"/>
    <x v="0"/>
    <x v="0"/>
    <n v="14"/>
    <n v="4"/>
    <n v="-10"/>
    <n v="0"/>
    <n v="0"/>
    <n v="0"/>
    <n v="0"/>
    <n v="0"/>
    <n v="0"/>
  </r>
  <r>
    <x v="147"/>
    <x v="147"/>
    <s v="MIRS"/>
    <s v="TT01"/>
    <s v="UND"/>
    <n v="1"/>
    <n v="401.6"/>
    <x v="66"/>
    <x v="1"/>
    <x v="31"/>
    <x v="1"/>
    <x v="1"/>
    <n v="14"/>
    <n v="4"/>
    <n v="-10"/>
    <n v="0"/>
    <n v="0"/>
    <n v="0"/>
    <n v="0"/>
    <n v="0"/>
    <n v="0"/>
  </r>
  <r>
    <x v="147"/>
    <x v="147"/>
    <s v="MIRS"/>
    <s v="TT01"/>
    <s v="UND"/>
    <n v="4"/>
    <n v="1606.38"/>
    <x v="70"/>
    <x v="1"/>
    <x v="34"/>
    <x v="1"/>
    <x v="1"/>
    <n v="14"/>
    <n v="4"/>
    <n v="-10"/>
    <n v="0"/>
    <n v="0"/>
    <n v="0"/>
    <n v="0"/>
    <n v="0"/>
    <n v="0"/>
  </r>
  <r>
    <x v="147"/>
    <x v="147"/>
    <s v="MIRS"/>
    <s v="TT01"/>
    <s v="UND"/>
    <n v="1"/>
    <n v="401.6"/>
    <x v="15"/>
    <x v="1"/>
    <x v="7"/>
    <x v="2"/>
    <x v="1"/>
    <n v="14"/>
    <n v="4"/>
    <n v="-10"/>
    <n v="0"/>
    <n v="0"/>
    <n v="0"/>
    <n v="0"/>
    <n v="0"/>
    <n v="0"/>
  </r>
  <r>
    <x v="147"/>
    <x v="147"/>
    <s v="MIRS"/>
    <s v="TT01"/>
    <s v="UND"/>
    <n v="5"/>
    <n v="2007.98"/>
    <x v="28"/>
    <x v="1"/>
    <x v="12"/>
    <x v="2"/>
    <x v="1"/>
    <n v="14"/>
    <n v="4"/>
    <n v="-10"/>
    <n v="0"/>
    <n v="0"/>
    <n v="0"/>
    <n v="0"/>
    <n v="0"/>
    <n v="0"/>
  </r>
  <r>
    <x v="148"/>
    <x v="148"/>
    <s v="MIRS"/>
    <s v="TT01"/>
    <s v="UND"/>
    <n v="4"/>
    <n v="1056.9100000000001"/>
    <x v="21"/>
    <x v="0"/>
    <x v="9"/>
    <x v="0"/>
    <x v="0"/>
    <n v="4"/>
    <n v="16"/>
    <n v="12"/>
    <n v="0"/>
    <n v="0"/>
    <n v="0"/>
    <n v="0"/>
    <n v="0"/>
    <n v="0"/>
  </r>
  <r>
    <x v="149"/>
    <x v="149"/>
    <s v="MIRS"/>
    <s v="TT01"/>
    <s v="UND"/>
    <n v="3"/>
    <n v="2739.13"/>
    <x v="27"/>
    <x v="1"/>
    <x v="11"/>
    <x v="2"/>
    <x v="1"/>
    <n v="4"/>
    <s v=""/>
    <s v=""/>
    <n v="0"/>
    <n v="0"/>
    <n v="0"/>
    <n v="0"/>
    <n v="0"/>
    <n v="0"/>
  </r>
  <r>
    <x v="149"/>
    <x v="149"/>
    <s v="MIRS"/>
    <s v="TT01"/>
    <s v="UND"/>
    <n v="1"/>
    <n v="913.04"/>
    <x v="28"/>
    <x v="1"/>
    <x v="12"/>
    <x v="2"/>
    <x v="1"/>
    <n v="4"/>
    <s v=""/>
    <s v=""/>
    <n v="0"/>
    <n v="0"/>
    <n v="0"/>
    <n v="0"/>
    <n v="0"/>
    <n v="0"/>
  </r>
  <r>
    <x v="150"/>
    <x v="150"/>
    <s v="MIRS"/>
    <s v="TT01"/>
    <s v="UND"/>
    <n v="1"/>
    <n v="627.28"/>
    <x v="3"/>
    <x v="0"/>
    <x v="0"/>
    <x v="0"/>
    <x v="0"/>
    <n v="30"/>
    <n v="14"/>
    <n v="-16"/>
    <n v="0"/>
    <n v="0"/>
    <n v="0"/>
    <n v="0"/>
    <n v="0"/>
    <n v="0"/>
  </r>
  <r>
    <x v="150"/>
    <x v="150"/>
    <s v="MIRS"/>
    <s v="TT01"/>
    <s v="UND"/>
    <n v="6"/>
    <n v="3763.69"/>
    <x v="13"/>
    <x v="0"/>
    <x v="4"/>
    <x v="0"/>
    <x v="0"/>
    <n v="30"/>
    <n v="14"/>
    <n v="-16"/>
    <n v="0"/>
    <n v="0"/>
    <n v="0"/>
    <n v="0"/>
    <n v="0"/>
    <n v="0"/>
  </r>
  <r>
    <x v="150"/>
    <x v="150"/>
    <s v="MIRS"/>
    <s v="TT01"/>
    <s v="UND"/>
    <n v="1"/>
    <n v="627.28"/>
    <x v="44"/>
    <x v="0"/>
    <x v="4"/>
    <x v="0"/>
    <x v="0"/>
    <n v="30"/>
    <n v="14"/>
    <n v="-16"/>
    <n v="0"/>
    <n v="0"/>
    <n v="0"/>
    <n v="0"/>
    <n v="0"/>
    <n v="0"/>
  </r>
  <r>
    <x v="150"/>
    <x v="150"/>
    <s v="MIRS"/>
    <s v="TT01"/>
    <s v="UND"/>
    <n v="14"/>
    <n v="8781.94"/>
    <x v="28"/>
    <x v="1"/>
    <x v="12"/>
    <x v="2"/>
    <x v="1"/>
    <n v="30"/>
    <n v="14"/>
    <n v="-16"/>
    <n v="0"/>
    <n v="0"/>
    <n v="0"/>
    <n v="0"/>
    <n v="0"/>
    <n v="0"/>
  </r>
  <r>
    <x v="150"/>
    <x v="150"/>
    <s v="MIRS"/>
    <s v="TT01"/>
    <s v="UND"/>
    <n v="7"/>
    <n v="4390.97"/>
    <x v="29"/>
    <x v="0"/>
    <x v="10"/>
    <x v="1"/>
    <x v="1"/>
    <n v="30"/>
    <n v="14"/>
    <n v="-16"/>
    <n v="0"/>
    <n v="0"/>
    <n v="0"/>
    <n v="0"/>
    <n v="0"/>
    <n v="0"/>
  </r>
  <r>
    <x v="150"/>
    <x v="150"/>
    <s v="MIRS"/>
    <s v="TT01"/>
    <s v="UND"/>
    <n v="1"/>
    <n v="627.28"/>
    <x v="54"/>
    <x v="0"/>
    <x v="10"/>
    <x v="1"/>
    <x v="1"/>
    <n v="30"/>
    <n v="14"/>
    <n v="-16"/>
    <n v="0"/>
    <n v="0"/>
    <n v="0"/>
    <n v="0"/>
    <n v="0"/>
    <n v="0"/>
  </r>
  <r>
    <x v="151"/>
    <x v="151"/>
    <s v="MIRS"/>
    <s v="TT01"/>
    <s v="UND"/>
    <n v="5"/>
    <n v="1224.45"/>
    <x v="42"/>
    <x v="1"/>
    <x v="19"/>
    <x v="2"/>
    <x v="1"/>
    <n v="337"/>
    <n v="17"/>
    <n v="-320"/>
    <n v="0"/>
    <n v="0"/>
    <n v="0"/>
    <n v="0"/>
    <n v="0"/>
    <n v="0"/>
  </r>
  <r>
    <x v="151"/>
    <x v="151"/>
    <s v="MIRS"/>
    <s v="TT01"/>
    <s v="UND"/>
    <n v="220"/>
    <n v="53875.99"/>
    <x v="21"/>
    <x v="0"/>
    <x v="9"/>
    <x v="0"/>
    <x v="0"/>
    <n v="337"/>
    <n v="17"/>
    <n v="-320"/>
    <n v="0"/>
    <n v="0"/>
    <n v="0"/>
    <n v="0"/>
    <n v="0"/>
    <n v="0"/>
  </r>
  <r>
    <x v="152"/>
    <x v="152"/>
    <s v="MIRS"/>
    <s v="TT01"/>
    <s v="UND"/>
    <n v="2"/>
    <n v="93.31"/>
    <x v="1"/>
    <x v="0"/>
    <x v="1"/>
    <x v="0"/>
    <x v="0"/>
    <n v="1303"/>
    <n v="587.59999999999991"/>
    <n v="-715.40000000000009"/>
    <n v="0"/>
    <n v="0"/>
    <n v="0"/>
    <n v="0"/>
    <n v="0"/>
    <n v="0"/>
  </r>
  <r>
    <x v="152"/>
    <x v="152"/>
    <s v="MIRS"/>
    <s v="TT01"/>
    <s v="UND"/>
    <n v="3"/>
    <n v="139.96"/>
    <x v="49"/>
    <x v="0"/>
    <x v="9"/>
    <x v="0"/>
    <x v="0"/>
    <n v="1303"/>
    <n v="587.59999999999991"/>
    <n v="-715.40000000000009"/>
    <n v="0"/>
    <n v="0"/>
    <n v="0"/>
    <n v="0"/>
    <n v="0"/>
    <n v="0"/>
  </r>
  <r>
    <x v="152"/>
    <x v="152"/>
    <s v="MIRS"/>
    <s v="TT01"/>
    <s v="UND"/>
    <n v="16"/>
    <n v="746.48"/>
    <x v="26"/>
    <x v="0"/>
    <x v="10"/>
    <x v="1"/>
    <x v="1"/>
    <n v="1303"/>
    <n v="587.59999999999991"/>
    <n v="-715.40000000000009"/>
    <n v="0"/>
    <n v="0"/>
    <n v="0"/>
    <n v="0"/>
    <n v="0"/>
    <n v="0"/>
  </r>
  <r>
    <x v="152"/>
    <x v="152"/>
    <s v="MIRS"/>
    <s v="TT01"/>
    <s v="UND"/>
    <n v="9"/>
    <n v="419.89"/>
    <x v="30"/>
    <x v="0"/>
    <x v="13"/>
    <x v="0"/>
    <x v="0"/>
    <n v="1303"/>
    <n v="587.59999999999991"/>
    <n v="-715.40000000000009"/>
    <n v="0"/>
    <n v="0"/>
    <n v="0"/>
    <n v="0"/>
    <n v="0"/>
    <n v="0"/>
  </r>
  <r>
    <x v="152"/>
    <x v="152"/>
    <s v="MIRS"/>
    <s v="TT01"/>
    <s v="UND"/>
    <n v="17"/>
    <n v="793.13"/>
    <x v="34"/>
    <x v="0"/>
    <x v="5"/>
    <x v="0"/>
    <x v="0"/>
    <n v="1303"/>
    <n v="587.59999999999991"/>
    <n v="-715.40000000000009"/>
    <n v="0"/>
    <n v="0"/>
    <n v="0"/>
    <n v="0"/>
    <n v="0"/>
    <n v="0"/>
  </r>
  <r>
    <x v="152"/>
    <x v="152"/>
    <s v="MIRS"/>
    <s v="TT01"/>
    <s v="UND"/>
    <n v="6"/>
    <n v="279.93"/>
    <x v="35"/>
    <x v="0"/>
    <x v="8"/>
    <x v="0"/>
    <x v="0"/>
    <n v="1303"/>
    <n v="587.59999999999991"/>
    <n v="-715.40000000000009"/>
    <n v="0"/>
    <n v="0"/>
    <n v="0"/>
    <n v="0"/>
    <n v="0"/>
    <n v="0"/>
  </r>
  <r>
    <x v="152"/>
    <x v="152"/>
    <s v="MIRS"/>
    <s v="TT01"/>
    <s v="UND"/>
    <n v="1"/>
    <n v="46.65"/>
    <x v="36"/>
    <x v="0"/>
    <x v="1"/>
    <x v="0"/>
    <x v="0"/>
    <n v="1303"/>
    <n v="587.59999999999991"/>
    <n v="-715.40000000000009"/>
    <n v="0"/>
    <n v="0"/>
    <n v="0"/>
    <n v="0"/>
    <n v="0"/>
    <n v="0"/>
  </r>
  <r>
    <x v="152"/>
    <x v="152"/>
    <s v="MIRS"/>
    <s v="TT01"/>
    <s v="UND"/>
    <n v="4"/>
    <n v="186.62"/>
    <x v="44"/>
    <x v="0"/>
    <x v="4"/>
    <x v="0"/>
    <x v="0"/>
    <n v="1303"/>
    <n v="587.59999999999991"/>
    <n v="-715.40000000000009"/>
    <n v="0"/>
    <n v="0"/>
    <n v="0"/>
    <n v="0"/>
    <n v="0"/>
    <n v="0"/>
  </r>
  <r>
    <x v="152"/>
    <x v="152"/>
    <s v="MIRS"/>
    <s v="TT01"/>
    <s v="UND"/>
    <n v="1"/>
    <n v="46.65"/>
    <x v="50"/>
    <x v="0"/>
    <x v="1"/>
    <x v="0"/>
    <x v="0"/>
    <n v="1303"/>
    <n v="587.59999999999991"/>
    <n v="-715.40000000000009"/>
    <n v="0"/>
    <n v="0"/>
    <n v="0"/>
    <n v="0"/>
    <n v="0"/>
    <n v="0"/>
  </r>
  <r>
    <x v="152"/>
    <x v="152"/>
    <s v="MIRS"/>
    <s v="TT01"/>
    <s v="UND"/>
    <n v="15"/>
    <n v="699.82"/>
    <x v="73"/>
    <x v="0"/>
    <x v="36"/>
    <x v="4"/>
    <x v="2"/>
    <n v="1303"/>
    <n v="587.59999999999991"/>
    <n v="-715.40000000000009"/>
    <n v="0"/>
    <n v="0"/>
    <n v="0"/>
    <n v="0"/>
    <n v="0"/>
    <n v="0"/>
  </r>
  <r>
    <x v="152"/>
    <x v="152"/>
    <s v="MIRS"/>
    <s v="TT01"/>
    <s v="UND"/>
    <n v="5"/>
    <n v="233.27"/>
    <x v="75"/>
    <x v="0"/>
    <x v="13"/>
    <x v="0"/>
    <x v="0"/>
    <n v="1303"/>
    <n v="587.59999999999991"/>
    <n v="-715.40000000000009"/>
    <n v="0"/>
    <n v="0"/>
    <n v="0"/>
    <n v="0"/>
    <n v="0"/>
    <n v="0"/>
  </r>
  <r>
    <x v="152"/>
    <x v="152"/>
    <s v="MIRS"/>
    <s v="TT01"/>
    <s v="UND"/>
    <n v="3"/>
    <n v="139.96"/>
    <x v="6"/>
    <x v="1"/>
    <x v="3"/>
    <x v="1"/>
    <x v="1"/>
    <n v="1303"/>
    <n v="587.59999999999991"/>
    <n v="-715.40000000000009"/>
    <n v="0"/>
    <n v="0"/>
    <n v="0"/>
    <n v="0"/>
    <n v="0"/>
    <n v="0"/>
  </r>
  <r>
    <x v="152"/>
    <x v="152"/>
    <s v="MIRS"/>
    <s v="TT01"/>
    <s v="UND"/>
    <n v="29"/>
    <n v="1352.99"/>
    <x v="41"/>
    <x v="1"/>
    <x v="18"/>
    <x v="2"/>
    <x v="1"/>
    <n v="1303"/>
    <n v="587.59999999999991"/>
    <n v="-715.40000000000009"/>
    <n v="0"/>
    <n v="0"/>
    <n v="0"/>
    <n v="0"/>
    <n v="0"/>
    <n v="0"/>
  </r>
  <r>
    <x v="152"/>
    <x v="152"/>
    <s v="MIRS"/>
    <s v="TT01"/>
    <s v="UND"/>
    <n v="1"/>
    <n v="46.65"/>
    <x v="39"/>
    <x v="0"/>
    <x v="5"/>
    <x v="0"/>
    <x v="0"/>
    <n v="1303"/>
    <n v="587.59999999999991"/>
    <n v="-715.40000000000009"/>
    <n v="0"/>
    <n v="0"/>
    <n v="0"/>
    <n v="0"/>
    <n v="0"/>
    <n v="0"/>
  </r>
  <r>
    <x v="152"/>
    <x v="152"/>
    <s v="MIRS"/>
    <s v="TT01"/>
    <s v="UND"/>
    <n v="1"/>
    <n v="46.65"/>
    <x v="17"/>
    <x v="0"/>
    <x v="8"/>
    <x v="0"/>
    <x v="0"/>
    <n v="1303"/>
    <n v="587.59999999999991"/>
    <n v="-715.40000000000009"/>
    <n v="0"/>
    <n v="0"/>
    <n v="0"/>
    <n v="0"/>
    <n v="0"/>
    <n v="0"/>
  </r>
  <r>
    <x v="152"/>
    <x v="152"/>
    <s v="MIRS"/>
    <s v="TT01"/>
    <s v="UND"/>
    <n v="1"/>
    <n v="46.65"/>
    <x v="18"/>
    <x v="0"/>
    <x v="9"/>
    <x v="0"/>
    <x v="0"/>
    <n v="1303"/>
    <n v="587.59999999999991"/>
    <n v="-715.40000000000009"/>
    <n v="0"/>
    <n v="0"/>
    <n v="0"/>
    <n v="0"/>
    <n v="0"/>
    <n v="0"/>
  </r>
  <r>
    <x v="152"/>
    <x v="152"/>
    <s v="MIRS"/>
    <s v="TT01"/>
    <s v="UND"/>
    <n v="15"/>
    <n v="699.82"/>
    <x v="29"/>
    <x v="0"/>
    <x v="10"/>
    <x v="1"/>
    <x v="1"/>
    <n v="1303"/>
    <n v="587.59999999999991"/>
    <n v="-715.40000000000009"/>
    <n v="0"/>
    <n v="0"/>
    <n v="0"/>
    <n v="0"/>
    <n v="0"/>
    <n v="0"/>
  </r>
  <r>
    <x v="152"/>
    <x v="152"/>
    <s v="MIRS"/>
    <s v="TT01"/>
    <s v="UND"/>
    <n v="19"/>
    <n v="886.44"/>
    <x v="19"/>
    <x v="0"/>
    <x v="4"/>
    <x v="0"/>
    <x v="0"/>
    <n v="1303"/>
    <n v="587.59999999999991"/>
    <n v="-715.40000000000009"/>
    <n v="0"/>
    <n v="0"/>
    <n v="0"/>
    <n v="0"/>
    <n v="0"/>
    <n v="0"/>
  </r>
  <r>
    <x v="152"/>
    <x v="152"/>
    <s v="MIRS"/>
    <s v="TT01"/>
    <s v="UND"/>
    <n v="116"/>
    <n v="5411.98"/>
    <x v="43"/>
    <x v="0"/>
    <x v="20"/>
    <x v="2"/>
    <x v="1"/>
    <n v="1303"/>
    <n v="587.59999999999991"/>
    <n v="-715.40000000000009"/>
    <n v="0"/>
    <n v="0"/>
    <n v="0"/>
    <n v="0"/>
    <n v="0"/>
    <n v="0"/>
  </r>
  <r>
    <x v="152"/>
    <x v="152"/>
    <s v="MIRS"/>
    <s v="TT01"/>
    <s v="UND"/>
    <n v="4"/>
    <n v="186.62"/>
    <x v="54"/>
    <x v="0"/>
    <x v="10"/>
    <x v="1"/>
    <x v="1"/>
    <n v="1303"/>
    <n v="587.59999999999991"/>
    <n v="-715.40000000000009"/>
    <n v="0"/>
    <n v="0"/>
    <n v="0"/>
    <n v="0"/>
    <n v="0"/>
    <n v="0"/>
  </r>
  <r>
    <x v="153"/>
    <x v="153"/>
    <s v="MIRS"/>
    <s v="TT01"/>
    <s v="UND"/>
    <n v="4367"/>
    <n v="16088.66"/>
    <x v="32"/>
    <x v="2"/>
    <x v="14"/>
    <x v="3"/>
    <x v="1"/>
    <n v="6263"/>
    <n v="10932.254545454547"/>
    <n v="4669.254545454547"/>
    <n v="0"/>
    <n v="0"/>
    <n v="0"/>
    <n v="0"/>
    <n v="0"/>
    <n v="0"/>
  </r>
  <r>
    <x v="154"/>
    <x v="154"/>
    <s v="MIRS"/>
    <s v="TT01"/>
    <s v="M"/>
    <n v="480"/>
    <n v="5746.71"/>
    <x v="14"/>
    <x v="1"/>
    <x v="6"/>
    <x v="1"/>
    <x v="1"/>
    <n v="1380"/>
    <s v=""/>
    <s v=""/>
    <n v="0"/>
    <n v="0"/>
    <n v="0"/>
    <n v="0"/>
    <n v="0"/>
    <n v="0"/>
  </r>
  <r>
    <x v="155"/>
    <x v="155"/>
    <s v="MIRS"/>
    <s v="TT01"/>
    <s v="UND"/>
    <n v="2"/>
    <n v="5629.02"/>
    <x v="13"/>
    <x v="0"/>
    <x v="4"/>
    <x v="0"/>
    <x v="0"/>
    <n v="8"/>
    <n v="4"/>
    <n v="-4"/>
    <n v="0"/>
    <n v="0"/>
    <n v="0"/>
    <n v="0"/>
    <n v="0"/>
    <n v="0"/>
  </r>
  <r>
    <x v="155"/>
    <x v="155"/>
    <s v="MIRS"/>
    <s v="TT01"/>
    <s v="UND"/>
    <n v="1"/>
    <n v="2814.51"/>
    <x v="20"/>
    <x v="0"/>
    <x v="5"/>
    <x v="0"/>
    <x v="0"/>
    <n v="8"/>
    <n v="4"/>
    <n v="-4"/>
    <n v="0"/>
    <n v="0"/>
    <n v="0"/>
    <n v="0"/>
    <n v="0"/>
    <n v="0"/>
  </r>
  <r>
    <x v="155"/>
    <x v="155"/>
    <s v="MIRS"/>
    <s v="TT01"/>
    <s v="UND"/>
    <n v="1"/>
    <n v="2814.51"/>
    <x v="54"/>
    <x v="0"/>
    <x v="10"/>
    <x v="1"/>
    <x v="1"/>
    <n v="8"/>
    <n v="4"/>
    <n v="-4"/>
    <n v="0"/>
    <n v="0"/>
    <n v="0"/>
    <n v="0"/>
    <n v="0"/>
    <n v="0"/>
  </r>
  <r>
    <x v="156"/>
    <x v="156"/>
    <s v="MIRS"/>
    <s v="TT01"/>
    <s v="ROL"/>
    <n v="7"/>
    <n v="89.86"/>
    <x v="87"/>
    <x v="5"/>
    <x v="45"/>
    <x v="8"/>
    <x v="5"/>
    <n v="510"/>
    <s v=""/>
    <s v=""/>
    <n v="0"/>
    <n v="0"/>
    <n v="0"/>
    <n v="0"/>
    <n v="0"/>
    <n v="0"/>
  </r>
  <r>
    <x v="157"/>
    <x v="157"/>
    <s v="MIRS"/>
    <s v="TT01"/>
    <s v="UND"/>
    <n v="9254"/>
    <n v="10854.89"/>
    <x v="87"/>
    <x v="5"/>
    <x v="45"/>
    <x v="8"/>
    <x v="5"/>
    <n v="9254"/>
    <s v=""/>
    <s v=""/>
    <n v="0"/>
    <n v="0"/>
    <n v="0"/>
    <n v="0"/>
    <n v="0"/>
    <n v="0"/>
  </r>
  <r>
    <x v="158"/>
    <x v="158"/>
    <s v="MIRS"/>
    <s v="TT01"/>
    <s v="UND"/>
    <n v="1"/>
    <n v="1729.92"/>
    <x v="32"/>
    <x v="2"/>
    <x v="14"/>
    <x v="3"/>
    <x v="1"/>
    <n v="23"/>
    <n v="8"/>
    <n v="-15"/>
    <n v="0"/>
    <n v="0"/>
    <n v="0"/>
    <n v="0"/>
    <n v="0"/>
    <n v="0"/>
  </r>
  <r>
    <x v="159"/>
    <x v="159"/>
    <s v="MIRS"/>
    <s v="TT01"/>
    <s v="UND"/>
    <n v="8"/>
    <n v="2266.6"/>
    <x v="87"/>
    <x v="5"/>
    <x v="45"/>
    <x v="8"/>
    <x v="5"/>
    <n v="8"/>
    <s v=""/>
    <s v=""/>
    <n v="0"/>
    <n v="0"/>
    <n v="0"/>
    <n v="0"/>
    <n v="0"/>
    <n v="0"/>
  </r>
  <r>
    <x v="160"/>
    <x v="160"/>
    <s v="MIRS"/>
    <s v="TT01"/>
    <s v="UND"/>
    <n v="10111"/>
    <n v="7105.88"/>
    <x v="87"/>
    <x v="5"/>
    <x v="45"/>
    <x v="8"/>
    <x v="5"/>
    <n v="14833"/>
    <n v="65518.527272727282"/>
    <n v="50685.527272727282"/>
    <n v="0"/>
    <n v="0"/>
    <n v="0"/>
    <n v="0"/>
    <n v="0"/>
    <n v="0"/>
  </r>
  <r>
    <x v="161"/>
    <x v="161"/>
    <s v="MIRS"/>
    <s v="TT01"/>
    <s v="UND"/>
    <n v="40"/>
    <n v="886.13"/>
    <x v="41"/>
    <x v="1"/>
    <x v="18"/>
    <x v="2"/>
    <x v="1"/>
    <n v="73"/>
    <s v=""/>
    <s v=""/>
    <n v="0"/>
    <n v="0"/>
    <n v="0"/>
    <n v="0"/>
    <n v="0"/>
    <n v="0"/>
  </r>
  <r>
    <x v="162"/>
    <x v="162"/>
    <s v="MIRS"/>
    <s v="TT01"/>
    <s v="UND"/>
    <n v="15"/>
    <n v="2781.64"/>
    <x v="15"/>
    <x v="1"/>
    <x v="7"/>
    <x v="2"/>
    <x v="1"/>
    <n v="478"/>
    <s v=""/>
    <s v=""/>
    <n v="0"/>
    <n v="0"/>
    <n v="0"/>
    <n v="0"/>
    <n v="0"/>
    <n v="0"/>
  </r>
  <r>
    <x v="162"/>
    <x v="162"/>
    <s v="MIRS"/>
    <s v="TT01"/>
    <s v="UND"/>
    <n v="46"/>
    <n v="8530.3700000000008"/>
    <x v="41"/>
    <x v="1"/>
    <x v="18"/>
    <x v="2"/>
    <x v="1"/>
    <n v="478"/>
    <s v=""/>
    <s v=""/>
    <n v="0"/>
    <n v="0"/>
    <n v="0"/>
    <n v="0"/>
    <n v="0"/>
    <n v="0"/>
  </r>
  <r>
    <x v="162"/>
    <x v="162"/>
    <s v="MIRS"/>
    <s v="TT01"/>
    <s v="UND"/>
    <n v="65"/>
    <n v="12053.79"/>
    <x v="42"/>
    <x v="1"/>
    <x v="19"/>
    <x v="2"/>
    <x v="1"/>
    <n v="478"/>
    <s v=""/>
    <s v=""/>
    <n v="0"/>
    <n v="0"/>
    <n v="0"/>
    <n v="0"/>
    <n v="0"/>
    <n v="0"/>
  </r>
  <r>
    <x v="162"/>
    <x v="162"/>
    <s v="MIRS"/>
    <s v="TT01"/>
    <s v="UND"/>
    <n v="1"/>
    <n v="185.44"/>
    <x v="55"/>
    <x v="1"/>
    <x v="22"/>
    <x v="2"/>
    <x v="1"/>
    <n v="478"/>
    <s v=""/>
    <s v=""/>
    <n v="0"/>
    <n v="0"/>
    <n v="0"/>
    <n v="0"/>
    <n v="0"/>
    <n v="0"/>
  </r>
  <r>
    <x v="162"/>
    <x v="162"/>
    <s v="MIRS"/>
    <s v="TT01"/>
    <s v="UND"/>
    <n v="2"/>
    <n v="370.89"/>
    <x v="18"/>
    <x v="0"/>
    <x v="9"/>
    <x v="0"/>
    <x v="0"/>
    <n v="478"/>
    <s v=""/>
    <s v=""/>
    <n v="0"/>
    <n v="0"/>
    <n v="0"/>
    <n v="0"/>
    <n v="0"/>
    <n v="0"/>
  </r>
  <r>
    <x v="163"/>
    <x v="163"/>
    <s v="MIRS"/>
    <s v="TT01"/>
    <s v="UND"/>
    <n v="22"/>
    <n v="4665.84"/>
    <x v="0"/>
    <x v="0"/>
    <x v="0"/>
    <x v="0"/>
    <x v="0"/>
    <n v="389"/>
    <s v=""/>
    <s v=""/>
    <n v="0"/>
    <n v="0"/>
    <n v="0"/>
    <n v="0"/>
    <n v="0"/>
    <n v="0"/>
  </r>
  <r>
    <x v="163"/>
    <x v="163"/>
    <s v="MIRS"/>
    <s v="TT01"/>
    <s v="UND"/>
    <n v="22"/>
    <n v="4665.84"/>
    <x v="1"/>
    <x v="0"/>
    <x v="1"/>
    <x v="0"/>
    <x v="0"/>
    <n v="389"/>
    <s v=""/>
    <s v=""/>
    <n v="0"/>
    <n v="0"/>
    <n v="0"/>
    <n v="0"/>
    <n v="0"/>
    <n v="0"/>
  </r>
  <r>
    <x v="163"/>
    <x v="163"/>
    <s v="MIRS"/>
    <s v="TT01"/>
    <s v="UND"/>
    <n v="21"/>
    <n v="4453.76"/>
    <x v="2"/>
    <x v="0"/>
    <x v="2"/>
    <x v="0"/>
    <x v="0"/>
    <n v="389"/>
    <s v=""/>
    <s v=""/>
    <n v="0"/>
    <n v="0"/>
    <n v="0"/>
    <n v="0"/>
    <n v="0"/>
    <n v="0"/>
  </r>
  <r>
    <x v="163"/>
    <x v="163"/>
    <s v="MIRS"/>
    <s v="TT01"/>
    <s v="UND"/>
    <n v="22"/>
    <n v="4665.84"/>
    <x v="33"/>
    <x v="0"/>
    <x v="4"/>
    <x v="0"/>
    <x v="0"/>
    <n v="389"/>
    <s v=""/>
    <s v=""/>
    <n v="0"/>
    <n v="0"/>
    <n v="0"/>
    <n v="0"/>
    <n v="0"/>
    <n v="0"/>
  </r>
  <r>
    <x v="163"/>
    <x v="163"/>
    <s v="MIRS"/>
    <s v="TT01"/>
    <s v="UND"/>
    <n v="23"/>
    <n v="4877.93"/>
    <x v="26"/>
    <x v="0"/>
    <x v="10"/>
    <x v="1"/>
    <x v="1"/>
    <n v="389"/>
    <s v=""/>
    <s v=""/>
    <n v="0"/>
    <n v="0"/>
    <n v="0"/>
    <n v="0"/>
    <n v="0"/>
    <n v="0"/>
  </r>
  <r>
    <x v="163"/>
    <x v="163"/>
    <s v="MIRS"/>
    <s v="TT01"/>
    <s v="UND"/>
    <n v="16"/>
    <n v="3393.34"/>
    <x v="65"/>
    <x v="1"/>
    <x v="30"/>
    <x v="1"/>
    <x v="1"/>
    <n v="389"/>
    <s v=""/>
    <s v=""/>
    <n v="0"/>
    <n v="0"/>
    <n v="0"/>
    <n v="0"/>
    <n v="0"/>
    <n v="0"/>
  </r>
  <r>
    <x v="163"/>
    <x v="163"/>
    <s v="MIRS"/>
    <s v="TT01"/>
    <s v="UND"/>
    <n v="16"/>
    <n v="3393.34"/>
    <x v="66"/>
    <x v="1"/>
    <x v="31"/>
    <x v="1"/>
    <x v="1"/>
    <n v="389"/>
    <s v=""/>
    <s v=""/>
    <n v="0"/>
    <n v="0"/>
    <n v="0"/>
    <n v="0"/>
    <n v="0"/>
    <n v="0"/>
  </r>
  <r>
    <x v="163"/>
    <x v="163"/>
    <s v="MIRS"/>
    <s v="TT01"/>
    <s v="UND"/>
    <n v="16"/>
    <n v="3393.34"/>
    <x v="14"/>
    <x v="1"/>
    <x v="6"/>
    <x v="1"/>
    <x v="1"/>
    <n v="389"/>
    <s v=""/>
    <s v=""/>
    <n v="0"/>
    <n v="0"/>
    <n v="0"/>
    <n v="0"/>
    <n v="0"/>
    <n v="0"/>
  </r>
  <r>
    <x v="163"/>
    <x v="163"/>
    <s v="MIRS"/>
    <s v="TT01"/>
    <s v="UND"/>
    <n v="16"/>
    <n v="3393.34"/>
    <x v="27"/>
    <x v="1"/>
    <x v="11"/>
    <x v="2"/>
    <x v="1"/>
    <n v="389"/>
    <s v=""/>
    <s v=""/>
    <n v="0"/>
    <n v="0"/>
    <n v="0"/>
    <n v="0"/>
    <n v="0"/>
    <n v="0"/>
  </r>
  <r>
    <x v="163"/>
    <x v="163"/>
    <s v="MIRS"/>
    <s v="TT01"/>
    <s v="UND"/>
    <n v="16"/>
    <n v="3393.34"/>
    <x v="70"/>
    <x v="1"/>
    <x v="34"/>
    <x v="1"/>
    <x v="1"/>
    <n v="389"/>
    <s v=""/>
    <s v=""/>
    <n v="0"/>
    <n v="0"/>
    <n v="0"/>
    <n v="0"/>
    <n v="0"/>
    <n v="0"/>
  </r>
  <r>
    <x v="163"/>
    <x v="163"/>
    <s v="MIRS"/>
    <s v="TT01"/>
    <s v="UND"/>
    <n v="16"/>
    <n v="3393.34"/>
    <x v="6"/>
    <x v="1"/>
    <x v="3"/>
    <x v="1"/>
    <x v="1"/>
    <n v="389"/>
    <s v=""/>
    <s v=""/>
    <n v="0"/>
    <n v="0"/>
    <n v="0"/>
    <n v="0"/>
    <n v="0"/>
    <n v="0"/>
  </r>
  <r>
    <x v="163"/>
    <x v="163"/>
    <s v="MIRS"/>
    <s v="TT01"/>
    <s v="UND"/>
    <n v="43"/>
    <n v="9119.6"/>
    <x v="41"/>
    <x v="1"/>
    <x v="18"/>
    <x v="2"/>
    <x v="1"/>
    <n v="389"/>
    <s v=""/>
    <s v=""/>
    <n v="0"/>
    <n v="0"/>
    <n v="0"/>
    <n v="0"/>
    <n v="0"/>
    <n v="0"/>
  </r>
  <r>
    <x v="163"/>
    <x v="163"/>
    <s v="MIRS"/>
    <s v="TT01"/>
    <s v="UND"/>
    <n v="41"/>
    <n v="8695.44"/>
    <x v="42"/>
    <x v="1"/>
    <x v="19"/>
    <x v="2"/>
    <x v="1"/>
    <n v="389"/>
    <s v=""/>
    <s v=""/>
    <n v="0"/>
    <n v="0"/>
    <n v="0"/>
    <n v="0"/>
    <n v="0"/>
    <n v="0"/>
  </r>
  <r>
    <x v="163"/>
    <x v="163"/>
    <s v="MIRS"/>
    <s v="TT01"/>
    <s v="UND"/>
    <n v="16"/>
    <n v="3393.34"/>
    <x v="71"/>
    <x v="1"/>
    <x v="35"/>
    <x v="1"/>
    <x v="1"/>
    <n v="389"/>
    <s v=""/>
    <s v=""/>
    <n v="0"/>
    <n v="0"/>
    <n v="0"/>
    <n v="0"/>
    <n v="0"/>
    <n v="0"/>
  </r>
  <r>
    <x v="163"/>
    <x v="163"/>
    <s v="MIRS"/>
    <s v="TT01"/>
    <s v="UND"/>
    <n v="12"/>
    <n v="2545.0100000000002"/>
    <x v="28"/>
    <x v="1"/>
    <x v="12"/>
    <x v="2"/>
    <x v="1"/>
    <n v="389"/>
    <s v=""/>
    <s v=""/>
    <n v="0"/>
    <n v="0"/>
    <n v="0"/>
    <n v="0"/>
    <n v="0"/>
    <n v="0"/>
  </r>
  <r>
    <x v="163"/>
    <x v="163"/>
    <s v="MIRS"/>
    <s v="TT01"/>
    <s v="UND"/>
    <n v="10"/>
    <n v="2120.84"/>
    <x v="18"/>
    <x v="0"/>
    <x v="9"/>
    <x v="0"/>
    <x v="0"/>
    <n v="389"/>
    <s v=""/>
    <s v=""/>
    <n v="0"/>
    <n v="0"/>
    <n v="0"/>
    <n v="0"/>
    <n v="0"/>
    <n v="0"/>
  </r>
  <r>
    <x v="163"/>
    <x v="163"/>
    <s v="MIRS"/>
    <s v="TT01"/>
    <s v="UND"/>
    <n v="23"/>
    <n v="4877.93"/>
    <x v="45"/>
    <x v="0"/>
    <x v="21"/>
    <x v="0"/>
    <x v="0"/>
    <n v="389"/>
    <s v=""/>
    <s v=""/>
    <n v="0"/>
    <n v="0"/>
    <n v="0"/>
    <n v="0"/>
    <n v="0"/>
    <n v="0"/>
  </r>
  <r>
    <x v="163"/>
    <x v="163"/>
    <s v="MIRS"/>
    <s v="TT01"/>
    <s v="UND"/>
    <n v="22"/>
    <n v="4665.84"/>
    <x v="20"/>
    <x v="0"/>
    <x v="5"/>
    <x v="0"/>
    <x v="0"/>
    <n v="389"/>
    <s v=""/>
    <s v=""/>
    <n v="0"/>
    <n v="0"/>
    <n v="0"/>
    <n v="0"/>
    <n v="0"/>
    <n v="0"/>
  </r>
  <r>
    <x v="163"/>
    <x v="163"/>
    <s v="MIRS"/>
    <s v="TT01"/>
    <s v="UND"/>
    <n v="16"/>
    <n v="3393.34"/>
    <x v="21"/>
    <x v="0"/>
    <x v="9"/>
    <x v="0"/>
    <x v="0"/>
    <n v="389"/>
    <s v=""/>
    <s v=""/>
    <n v="0"/>
    <n v="0"/>
    <n v="0"/>
    <n v="0"/>
    <n v="0"/>
    <n v="0"/>
  </r>
  <r>
    <x v="164"/>
    <x v="164"/>
    <s v="MIRS"/>
    <s v="TT01"/>
    <s v="UND"/>
    <n v="19"/>
    <n v="4254.29"/>
    <x v="41"/>
    <x v="1"/>
    <x v="18"/>
    <x v="2"/>
    <x v="1"/>
    <n v="64"/>
    <s v=""/>
    <s v=""/>
    <n v="0"/>
    <n v="0"/>
    <n v="0"/>
    <n v="0"/>
    <n v="0"/>
    <n v="0"/>
  </r>
  <r>
    <x v="164"/>
    <x v="164"/>
    <s v="MIRS"/>
    <s v="TT01"/>
    <s v="UND"/>
    <n v="9"/>
    <n v="2015.19"/>
    <x v="42"/>
    <x v="1"/>
    <x v="19"/>
    <x v="2"/>
    <x v="1"/>
    <n v="64"/>
    <s v=""/>
    <s v=""/>
    <n v="0"/>
    <n v="0"/>
    <n v="0"/>
    <n v="0"/>
    <n v="0"/>
    <n v="0"/>
  </r>
  <r>
    <x v="164"/>
    <x v="164"/>
    <s v="MIRS"/>
    <s v="TT01"/>
    <s v="UND"/>
    <n v="6"/>
    <n v="1343.46"/>
    <x v="55"/>
    <x v="1"/>
    <x v="22"/>
    <x v="2"/>
    <x v="1"/>
    <n v="64"/>
    <s v=""/>
    <s v=""/>
    <n v="0"/>
    <n v="0"/>
    <n v="0"/>
    <n v="0"/>
    <n v="0"/>
    <n v="0"/>
  </r>
  <r>
    <x v="164"/>
    <x v="164"/>
    <s v="MIRS"/>
    <s v="TT01"/>
    <s v="UND"/>
    <n v="30"/>
    <n v="6717.3"/>
    <x v="28"/>
    <x v="1"/>
    <x v="12"/>
    <x v="2"/>
    <x v="1"/>
    <n v="64"/>
    <s v=""/>
    <s v=""/>
    <n v="0"/>
    <n v="0"/>
    <n v="0"/>
    <n v="0"/>
    <n v="0"/>
    <n v="0"/>
  </r>
  <r>
    <x v="165"/>
    <x v="165"/>
    <s v="MIRS"/>
    <s v="TT01"/>
    <s v="UND"/>
    <n v="1"/>
    <n v="181.79"/>
    <x v="2"/>
    <x v="0"/>
    <x v="2"/>
    <x v="0"/>
    <x v="0"/>
    <n v="127"/>
    <s v=""/>
    <s v=""/>
    <n v="0"/>
    <n v="0"/>
    <n v="0"/>
    <n v="0"/>
    <n v="0"/>
    <n v="0"/>
  </r>
  <r>
    <x v="165"/>
    <x v="165"/>
    <s v="MIRS"/>
    <s v="TT01"/>
    <s v="UND"/>
    <n v="5"/>
    <n v="908.93"/>
    <x v="33"/>
    <x v="0"/>
    <x v="4"/>
    <x v="0"/>
    <x v="0"/>
    <n v="127"/>
    <s v=""/>
    <s v=""/>
    <n v="0"/>
    <n v="0"/>
    <n v="0"/>
    <n v="0"/>
    <n v="0"/>
    <n v="0"/>
  </r>
  <r>
    <x v="165"/>
    <x v="165"/>
    <s v="MIRS"/>
    <s v="TT01"/>
    <s v="UND"/>
    <n v="6"/>
    <n v="1090.72"/>
    <x v="26"/>
    <x v="0"/>
    <x v="10"/>
    <x v="1"/>
    <x v="1"/>
    <n v="127"/>
    <s v=""/>
    <s v=""/>
    <n v="0"/>
    <n v="0"/>
    <n v="0"/>
    <n v="0"/>
    <n v="0"/>
    <n v="0"/>
  </r>
  <r>
    <x v="165"/>
    <x v="165"/>
    <s v="MIRS"/>
    <s v="TT01"/>
    <s v="UND"/>
    <n v="5"/>
    <n v="908.93"/>
    <x v="65"/>
    <x v="1"/>
    <x v="30"/>
    <x v="1"/>
    <x v="1"/>
    <n v="127"/>
    <s v=""/>
    <s v=""/>
    <n v="0"/>
    <n v="0"/>
    <n v="0"/>
    <n v="0"/>
    <n v="0"/>
    <n v="0"/>
  </r>
  <r>
    <x v="165"/>
    <x v="165"/>
    <s v="MIRS"/>
    <s v="TT01"/>
    <s v="UND"/>
    <n v="5"/>
    <n v="908.93"/>
    <x v="66"/>
    <x v="1"/>
    <x v="31"/>
    <x v="1"/>
    <x v="1"/>
    <n v="127"/>
    <s v=""/>
    <s v=""/>
    <n v="0"/>
    <n v="0"/>
    <n v="0"/>
    <n v="0"/>
    <n v="0"/>
    <n v="0"/>
  </r>
  <r>
    <x v="165"/>
    <x v="165"/>
    <s v="MIRS"/>
    <s v="TT01"/>
    <s v="UND"/>
    <n v="5"/>
    <n v="908.93"/>
    <x v="14"/>
    <x v="1"/>
    <x v="6"/>
    <x v="1"/>
    <x v="1"/>
    <n v="127"/>
    <s v=""/>
    <s v=""/>
    <n v="0"/>
    <n v="0"/>
    <n v="0"/>
    <n v="0"/>
    <n v="0"/>
    <n v="0"/>
  </r>
  <r>
    <x v="165"/>
    <x v="165"/>
    <s v="MIRS"/>
    <s v="TT01"/>
    <s v="UND"/>
    <n v="4"/>
    <n v="727.14"/>
    <x v="27"/>
    <x v="1"/>
    <x v="11"/>
    <x v="2"/>
    <x v="1"/>
    <n v="127"/>
    <s v=""/>
    <s v=""/>
    <n v="0"/>
    <n v="0"/>
    <n v="0"/>
    <n v="0"/>
    <n v="0"/>
    <n v="0"/>
  </r>
  <r>
    <x v="165"/>
    <x v="165"/>
    <s v="MIRS"/>
    <s v="TT01"/>
    <s v="UND"/>
    <n v="4"/>
    <n v="727.14"/>
    <x v="70"/>
    <x v="1"/>
    <x v="34"/>
    <x v="1"/>
    <x v="1"/>
    <n v="127"/>
    <s v=""/>
    <s v=""/>
    <n v="0"/>
    <n v="0"/>
    <n v="0"/>
    <n v="0"/>
    <n v="0"/>
    <n v="0"/>
  </r>
  <r>
    <x v="165"/>
    <x v="165"/>
    <s v="MIRS"/>
    <s v="TT01"/>
    <s v="UND"/>
    <n v="1"/>
    <n v="181.79"/>
    <x v="15"/>
    <x v="1"/>
    <x v="7"/>
    <x v="2"/>
    <x v="1"/>
    <n v="127"/>
    <s v=""/>
    <s v=""/>
    <n v="0"/>
    <n v="0"/>
    <n v="0"/>
    <n v="0"/>
    <n v="0"/>
    <n v="0"/>
  </r>
  <r>
    <x v="165"/>
    <x v="165"/>
    <s v="MIRS"/>
    <s v="TT01"/>
    <s v="UND"/>
    <n v="4"/>
    <n v="727.14"/>
    <x v="6"/>
    <x v="1"/>
    <x v="3"/>
    <x v="1"/>
    <x v="1"/>
    <n v="127"/>
    <s v=""/>
    <s v=""/>
    <n v="0"/>
    <n v="0"/>
    <n v="0"/>
    <n v="0"/>
    <n v="0"/>
    <n v="0"/>
  </r>
  <r>
    <x v="165"/>
    <x v="165"/>
    <s v="MIRS"/>
    <s v="TT01"/>
    <s v="UND"/>
    <n v="36"/>
    <n v="6544.3"/>
    <x v="41"/>
    <x v="1"/>
    <x v="18"/>
    <x v="2"/>
    <x v="1"/>
    <n v="127"/>
    <s v=""/>
    <s v=""/>
    <n v="0"/>
    <n v="0"/>
    <n v="0"/>
    <n v="0"/>
    <n v="0"/>
    <n v="0"/>
  </r>
  <r>
    <x v="165"/>
    <x v="165"/>
    <s v="MIRS"/>
    <s v="TT01"/>
    <s v="UND"/>
    <n v="14"/>
    <n v="2545.0100000000002"/>
    <x v="42"/>
    <x v="1"/>
    <x v="19"/>
    <x v="2"/>
    <x v="1"/>
    <n v="127"/>
    <s v=""/>
    <s v=""/>
    <n v="0"/>
    <n v="0"/>
    <n v="0"/>
    <n v="0"/>
    <n v="0"/>
    <n v="0"/>
  </r>
  <r>
    <x v="165"/>
    <x v="165"/>
    <s v="MIRS"/>
    <s v="TT01"/>
    <s v="UND"/>
    <n v="4"/>
    <n v="727.14"/>
    <x v="71"/>
    <x v="1"/>
    <x v="35"/>
    <x v="1"/>
    <x v="1"/>
    <n v="127"/>
    <s v=""/>
    <s v=""/>
    <n v="0"/>
    <n v="0"/>
    <n v="0"/>
    <n v="0"/>
    <n v="0"/>
    <n v="0"/>
  </r>
  <r>
    <x v="165"/>
    <x v="165"/>
    <s v="MIRS"/>
    <s v="TT01"/>
    <s v="UND"/>
    <n v="6"/>
    <n v="1090.72"/>
    <x v="28"/>
    <x v="1"/>
    <x v="12"/>
    <x v="2"/>
    <x v="1"/>
    <n v="127"/>
    <s v=""/>
    <s v=""/>
    <n v="0"/>
    <n v="0"/>
    <n v="0"/>
    <n v="0"/>
    <n v="0"/>
    <n v="0"/>
  </r>
  <r>
    <x v="165"/>
    <x v="165"/>
    <s v="MIRS"/>
    <s v="TT01"/>
    <s v="UND"/>
    <n v="3"/>
    <n v="545.36"/>
    <x v="39"/>
    <x v="0"/>
    <x v="5"/>
    <x v="0"/>
    <x v="0"/>
    <n v="127"/>
    <s v=""/>
    <s v=""/>
    <n v="0"/>
    <n v="0"/>
    <n v="0"/>
    <n v="0"/>
    <n v="0"/>
    <n v="0"/>
  </r>
  <r>
    <x v="165"/>
    <x v="165"/>
    <s v="MIRS"/>
    <s v="TT01"/>
    <s v="UND"/>
    <n v="1"/>
    <n v="181.79"/>
    <x v="18"/>
    <x v="0"/>
    <x v="9"/>
    <x v="0"/>
    <x v="0"/>
    <n v="127"/>
    <s v=""/>
    <s v=""/>
    <n v="0"/>
    <n v="0"/>
    <n v="0"/>
    <n v="0"/>
    <n v="0"/>
    <n v="0"/>
  </r>
  <r>
    <x v="165"/>
    <x v="165"/>
    <s v="MIRS"/>
    <s v="TT01"/>
    <s v="UND"/>
    <n v="5"/>
    <n v="908.93"/>
    <x v="45"/>
    <x v="0"/>
    <x v="21"/>
    <x v="0"/>
    <x v="0"/>
    <n v="127"/>
    <s v=""/>
    <s v=""/>
    <n v="0"/>
    <n v="0"/>
    <n v="0"/>
    <n v="0"/>
    <n v="0"/>
    <n v="0"/>
  </r>
  <r>
    <x v="165"/>
    <x v="165"/>
    <s v="MIRS"/>
    <s v="TT01"/>
    <s v="UND"/>
    <n v="4"/>
    <n v="727.14"/>
    <x v="20"/>
    <x v="0"/>
    <x v="5"/>
    <x v="0"/>
    <x v="0"/>
    <n v="127"/>
    <s v=""/>
    <s v=""/>
    <n v="0"/>
    <n v="0"/>
    <n v="0"/>
    <n v="0"/>
    <n v="0"/>
    <n v="0"/>
  </r>
  <r>
    <x v="166"/>
    <x v="166"/>
    <s v="MIRS"/>
    <s v="TT01"/>
    <s v="UND"/>
    <n v="40"/>
    <n v="11792.95"/>
    <x v="41"/>
    <x v="1"/>
    <x v="18"/>
    <x v="2"/>
    <x v="1"/>
    <n v="328"/>
    <n v="130"/>
    <n v="-198"/>
    <n v="0"/>
    <n v="0"/>
    <n v="0"/>
    <n v="0"/>
    <n v="0"/>
    <n v="0"/>
  </r>
  <r>
    <x v="166"/>
    <x v="166"/>
    <s v="MIRS"/>
    <s v="TT01"/>
    <s v="UND"/>
    <n v="27"/>
    <n v="7960.24"/>
    <x v="42"/>
    <x v="1"/>
    <x v="19"/>
    <x v="2"/>
    <x v="1"/>
    <n v="328"/>
    <n v="130"/>
    <n v="-198"/>
    <n v="0"/>
    <n v="0"/>
    <n v="0"/>
    <n v="0"/>
    <n v="0"/>
    <n v="0"/>
  </r>
  <r>
    <x v="166"/>
    <x v="166"/>
    <s v="MIRS"/>
    <s v="TT01"/>
    <s v="UND"/>
    <n v="34"/>
    <n v="10024.01"/>
    <x v="28"/>
    <x v="1"/>
    <x v="12"/>
    <x v="2"/>
    <x v="1"/>
    <n v="328"/>
    <n v="130"/>
    <n v="-198"/>
    <n v="0"/>
    <n v="0"/>
    <n v="0"/>
    <n v="0"/>
    <n v="0"/>
    <n v="0"/>
  </r>
  <r>
    <x v="167"/>
    <x v="167"/>
    <s v="MIRS"/>
    <s v="TT01"/>
    <s v="UND"/>
    <n v="7"/>
    <n v="857.24"/>
    <x v="78"/>
    <x v="4"/>
    <x v="40"/>
    <x v="6"/>
    <x v="4"/>
    <n v="10"/>
    <s v=""/>
    <s v=""/>
    <n v="0"/>
    <n v="0"/>
    <n v="0"/>
    <n v="0"/>
    <n v="0"/>
    <n v="0"/>
  </r>
  <r>
    <x v="167"/>
    <x v="167"/>
    <s v="MIRS"/>
    <s v="TT01"/>
    <s v="UND"/>
    <n v="3"/>
    <n v="367.39"/>
    <x v="32"/>
    <x v="2"/>
    <x v="14"/>
    <x v="3"/>
    <x v="1"/>
    <n v="10"/>
    <s v=""/>
    <s v=""/>
    <n v="0"/>
    <n v="0"/>
    <n v="0"/>
    <n v="0"/>
    <n v="0"/>
    <n v="0"/>
  </r>
  <r>
    <x v="168"/>
    <x v="168"/>
    <s v="MIRS"/>
    <s v="TT01"/>
    <s v="UND"/>
    <n v="4"/>
    <n v="856.34"/>
    <x v="87"/>
    <x v="5"/>
    <x v="45"/>
    <x v="8"/>
    <x v="5"/>
    <n v="4"/>
    <s v=""/>
    <s v=""/>
    <n v="0"/>
    <n v="0"/>
    <n v="0"/>
    <n v="0"/>
    <n v="0"/>
    <n v="0"/>
  </r>
  <r>
    <x v="169"/>
    <x v="169"/>
    <s v="MIRS"/>
    <s v="TT01"/>
    <s v="UND"/>
    <n v="126"/>
    <n v="21177.5"/>
    <x v="87"/>
    <x v="5"/>
    <x v="45"/>
    <x v="8"/>
    <x v="5"/>
    <n v="126"/>
    <s v=""/>
    <s v=""/>
    <n v="0"/>
    <n v="0"/>
    <n v="0"/>
    <n v="0"/>
    <n v="0"/>
    <n v="0"/>
  </r>
  <r>
    <x v="170"/>
    <x v="170"/>
    <s v="MIRS"/>
    <s v="TT01"/>
    <s v="UND"/>
    <n v="166"/>
    <n v="11901.37"/>
    <x v="78"/>
    <x v="4"/>
    <x v="40"/>
    <x v="6"/>
    <x v="4"/>
    <n v="168"/>
    <s v=""/>
    <s v=""/>
    <n v="0"/>
    <n v="0"/>
    <n v="0"/>
    <n v="0"/>
    <n v="0"/>
    <n v="0"/>
  </r>
  <r>
    <x v="170"/>
    <x v="170"/>
    <s v="MIRS"/>
    <s v="TT01"/>
    <s v="UND"/>
    <n v="2"/>
    <n v="143.38999999999999"/>
    <x v="32"/>
    <x v="2"/>
    <x v="14"/>
    <x v="3"/>
    <x v="1"/>
    <n v="168"/>
    <s v=""/>
    <s v=""/>
    <n v="0"/>
    <n v="0"/>
    <n v="0"/>
    <n v="0"/>
    <n v="0"/>
    <n v="0"/>
  </r>
  <r>
    <x v="171"/>
    <x v="171"/>
    <s v="MIRS"/>
    <s v="TT01"/>
    <s v="UND"/>
    <n v="19"/>
    <n v="381.09"/>
    <x v="32"/>
    <x v="2"/>
    <x v="14"/>
    <x v="3"/>
    <x v="1"/>
    <n v="19"/>
    <n v="4"/>
    <n v="-15"/>
    <n v="0"/>
    <n v="0"/>
    <n v="0"/>
    <n v="0"/>
    <n v="0"/>
    <n v="0"/>
  </r>
  <r>
    <x v="172"/>
    <x v="172"/>
    <s v="MIRS"/>
    <s v="TT01"/>
    <s v="UND"/>
    <n v="809"/>
    <n v="882.86"/>
    <x v="0"/>
    <x v="0"/>
    <x v="0"/>
    <x v="0"/>
    <x v="0"/>
    <n v="6293"/>
    <s v=""/>
    <s v=""/>
    <n v="0"/>
    <n v="0"/>
    <n v="0"/>
    <n v="0"/>
    <n v="0"/>
    <n v="0"/>
  </r>
  <r>
    <x v="172"/>
    <x v="172"/>
    <s v="MIRS"/>
    <s v="TT01"/>
    <s v="UND"/>
    <n v="958"/>
    <n v="1045.47"/>
    <x v="1"/>
    <x v="0"/>
    <x v="1"/>
    <x v="0"/>
    <x v="0"/>
    <n v="6293"/>
    <s v=""/>
    <s v=""/>
    <n v="0"/>
    <n v="0"/>
    <n v="0"/>
    <n v="0"/>
    <n v="0"/>
    <n v="0"/>
  </r>
  <r>
    <x v="172"/>
    <x v="172"/>
    <s v="MIRS"/>
    <s v="TT01"/>
    <s v="UND"/>
    <n v="783"/>
    <n v="854.49"/>
    <x v="2"/>
    <x v="0"/>
    <x v="2"/>
    <x v="0"/>
    <x v="0"/>
    <n v="6293"/>
    <s v=""/>
    <s v=""/>
    <n v="0"/>
    <n v="0"/>
    <n v="0"/>
    <n v="0"/>
    <n v="0"/>
    <n v="0"/>
  </r>
  <r>
    <x v="172"/>
    <x v="172"/>
    <s v="MIRS"/>
    <s v="TT01"/>
    <s v="UND"/>
    <n v="999"/>
    <n v="1090.21"/>
    <x v="33"/>
    <x v="0"/>
    <x v="4"/>
    <x v="0"/>
    <x v="0"/>
    <n v="6293"/>
    <s v=""/>
    <s v=""/>
    <n v="0"/>
    <n v="0"/>
    <n v="0"/>
    <n v="0"/>
    <n v="0"/>
    <n v="0"/>
  </r>
  <r>
    <x v="172"/>
    <x v="172"/>
    <s v="MIRS"/>
    <s v="TT01"/>
    <s v="UND"/>
    <n v="2"/>
    <n v="2.1800000000000002"/>
    <x v="32"/>
    <x v="2"/>
    <x v="14"/>
    <x v="3"/>
    <x v="1"/>
    <n v="6293"/>
    <s v=""/>
    <s v=""/>
    <n v="0"/>
    <n v="0"/>
    <n v="0"/>
    <n v="0"/>
    <n v="0"/>
    <n v="0"/>
  </r>
  <r>
    <x v="172"/>
    <x v="172"/>
    <s v="MIRS"/>
    <s v="TT01"/>
    <s v="UND"/>
    <n v="2"/>
    <n v="2.1800000000000002"/>
    <x v="15"/>
    <x v="1"/>
    <x v="7"/>
    <x v="2"/>
    <x v="1"/>
    <n v="6293"/>
    <s v=""/>
    <s v=""/>
    <n v="0"/>
    <n v="0"/>
    <n v="0"/>
    <n v="0"/>
    <n v="0"/>
    <n v="0"/>
  </r>
  <r>
    <x v="172"/>
    <x v="172"/>
    <s v="MIRS"/>
    <s v="TT01"/>
    <s v="UND"/>
    <n v="2"/>
    <n v="2.1800000000000002"/>
    <x v="6"/>
    <x v="1"/>
    <x v="3"/>
    <x v="1"/>
    <x v="1"/>
    <n v="6293"/>
    <s v=""/>
    <s v=""/>
    <n v="0"/>
    <n v="0"/>
    <n v="0"/>
    <n v="0"/>
    <n v="0"/>
    <n v="0"/>
  </r>
  <r>
    <x v="172"/>
    <x v="172"/>
    <s v="MIRS"/>
    <s v="TT01"/>
    <s v="UND"/>
    <n v="992"/>
    <n v="1082.57"/>
    <x v="20"/>
    <x v="0"/>
    <x v="5"/>
    <x v="0"/>
    <x v="0"/>
    <n v="6293"/>
    <s v=""/>
    <s v=""/>
    <n v="0"/>
    <n v="0"/>
    <n v="0"/>
    <n v="0"/>
    <n v="0"/>
    <n v="0"/>
  </r>
  <r>
    <x v="172"/>
    <x v="172"/>
    <s v="MIRS"/>
    <s v="TT01"/>
    <s v="UND"/>
    <n v="838"/>
    <n v="914.51"/>
    <x v="46"/>
    <x v="0"/>
    <x v="21"/>
    <x v="0"/>
    <x v="0"/>
    <n v="6293"/>
    <s v=""/>
    <s v=""/>
    <n v="0"/>
    <n v="0"/>
    <n v="0"/>
    <n v="0"/>
    <n v="0"/>
    <n v="0"/>
  </r>
  <r>
    <x v="172"/>
    <x v="172"/>
    <s v="MIRS"/>
    <s v="TT01"/>
    <s v="UND"/>
    <n v="908"/>
    <n v="990.9"/>
    <x v="21"/>
    <x v="0"/>
    <x v="9"/>
    <x v="0"/>
    <x v="0"/>
    <n v="6293"/>
    <s v=""/>
    <s v=""/>
    <n v="0"/>
    <n v="0"/>
    <n v="0"/>
    <n v="0"/>
    <n v="0"/>
    <n v="0"/>
  </r>
  <r>
    <x v="173"/>
    <x v="173"/>
    <s v="MIRS"/>
    <s v="TT01"/>
    <s v="UND"/>
    <n v="1"/>
    <n v="186.45"/>
    <x v="70"/>
    <x v="1"/>
    <x v="34"/>
    <x v="1"/>
    <x v="1"/>
    <n v="1"/>
    <s v=""/>
    <s v=""/>
    <n v="0"/>
    <n v="0"/>
    <n v="0"/>
    <n v="0"/>
    <n v="0"/>
    <n v="0"/>
  </r>
  <r>
    <x v="174"/>
    <x v="174"/>
    <s v="MIRS"/>
    <s v="TT01"/>
    <s v="UND"/>
    <n v="7"/>
    <n v="1240.3699999999999"/>
    <x v="45"/>
    <x v="0"/>
    <x v="21"/>
    <x v="0"/>
    <x v="0"/>
    <n v="7"/>
    <s v=""/>
    <s v=""/>
    <n v="0"/>
    <n v="0"/>
    <n v="0"/>
    <n v="0"/>
    <n v="0"/>
    <n v="0"/>
  </r>
  <r>
    <x v="175"/>
    <x v="175"/>
    <s v="MIRS"/>
    <s v="TT01"/>
    <s v="UND"/>
    <n v="1"/>
    <n v="275.89"/>
    <x v="28"/>
    <x v="1"/>
    <x v="12"/>
    <x v="2"/>
    <x v="1"/>
    <n v="1"/>
    <s v=""/>
    <s v=""/>
    <n v="0"/>
    <n v="0"/>
    <n v="0"/>
    <n v="0"/>
    <n v="0"/>
    <n v="0"/>
  </r>
  <r>
    <x v="176"/>
    <x v="176"/>
    <s v="MIRS"/>
    <s v="TT01"/>
    <s v="UND"/>
    <n v="20"/>
    <n v="4243.3500000000004"/>
    <x v="40"/>
    <x v="0"/>
    <x v="17"/>
    <x v="1"/>
    <x v="1"/>
    <n v="58"/>
    <s v=""/>
    <s v=""/>
    <n v="0"/>
    <n v="0"/>
    <n v="0"/>
    <n v="0"/>
    <n v="0"/>
    <n v="0"/>
  </r>
  <r>
    <x v="176"/>
    <x v="176"/>
    <s v="MIRS"/>
    <s v="TT01"/>
    <s v="UND"/>
    <n v="1"/>
    <n v="212.17"/>
    <x v="46"/>
    <x v="0"/>
    <x v="21"/>
    <x v="0"/>
    <x v="0"/>
    <n v="58"/>
    <s v=""/>
    <s v=""/>
    <n v="0"/>
    <n v="0"/>
    <n v="0"/>
    <n v="0"/>
    <n v="0"/>
    <n v="0"/>
  </r>
  <r>
    <x v="177"/>
    <x v="177"/>
    <s v="MIRS"/>
    <s v="TT01"/>
    <s v="UND"/>
    <n v="17"/>
    <n v="2119.4499999999998"/>
    <x v="87"/>
    <x v="5"/>
    <x v="45"/>
    <x v="8"/>
    <x v="5"/>
    <n v="171"/>
    <n v="8"/>
    <n v="-163"/>
    <n v="0"/>
    <n v="0"/>
    <n v="0"/>
    <n v="0"/>
    <n v="0"/>
    <n v="0"/>
  </r>
  <r>
    <x v="178"/>
    <x v="178"/>
    <s v="MIRS"/>
    <s v="TT01"/>
    <s v="UND"/>
    <n v="2"/>
    <n v="9262.6299999999992"/>
    <x v="32"/>
    <x v="2"/>
    <x v="14"/>
    <x v="3"/>
    <x v="1"/>
    <n v="3"/>
    <n v="1"/>
    <n v="-2"/>
    <n v="0"/>
    <n v="0"/>
    <n v="0"/>
    <n v="0"/>
    <n v="0"/>
    <n v="0"/>
  </r>
  <r>
    <x v="179"/>
    <x v="179"/>
    <s v="MIRS"/>
    <s v="TT01"/>
    <s v="UND"/>
    <n v="19"/>
    <n v="6195.25"/>
    <x v="41"/>
    <x v="1"/>
    <x v="18"/>
    <x v="2"/>
    <x v="1"/>
    <n v="44"/>
    <s v=""/>
    <s v=""/>
    <n v="0"/>
    <n v="0"/>
    <n v="0"/>
    <n v="0"/>
    <n v="0"/>
    <n v="0"/>
  </r>
  <r>
    <x v="179"/>
    <x v="179"/>
    <s v="MIRS"/>
    <s v="TT01"/>
    <s v="UND"/>
    <n v="18"/>
    <n v="5869.18"/>
    <x v="42"/>
    <x v="1"/>
    <x v="19"/>
    <x v="2"/>
    <x v="1"/>
    <n v="44"/>
    <s v=""/>
    <s v=""/>
    <n v="0"/>
    <n v="0"/>
    <n v="0"/>
    <n v="0"/>
    <n v="0"/>
    <n v="0"/>
  </r>
  <r>
    <x v="179"/>
    <x v="179"/>
    <s v="MIRS"/>
    <s v="TT01"/>
    <s v="UND"/>
    <n v="4"/>
    <n v="1304.26"/>
    <x v="18"/>
    <x v="0"/>
    <x v="9"/>
    <x v="0"/>
    <x v="0"/>
    <n v="44"/>
    <s v=""/>
    <s v=""/>
    <n v="0"/>
    <n v="0"/>
    <n v="0"/>
    <n v="0"/>
    <n v="0"/>
    <n v="0"/>
  </r>
  <r>
    <x v="179"/>
    <x v="179"/>
    <s v="MIRS"/>
    <s v="TT01"/>
    <s v="UND"/>
    <n v="3"/>
    <n v="978.2"/>
    <x v="45"/>
    <x v="0"/>
    <x v="21"/>
    <x v="0"/>
    <x v="0"/>
    <n v="44"/>
    <s v=""/>
    <s v=""/>
    <n v="0"/>
    <n v="0"/>
    <n v="0"/>
    <n v="0"/>
    <n v="0"/>
    <n v="0"/>
  </r>
  <r>
    <x v="180"/>
    <x v="180"/>
    <s v="MIRS"/>
    <s v="TT01"/>
    <s v="UND"/>
    <n v="9"/>
    <n v="3106.77"/>
    <x v="26"/>
    <x v="0"/>
    <x v="10"/>
    <x v="1"/>
    <x v="1"/>
    <n v="317"/>
    <s v=""/>
    <s v=""/>
    <n v="0"/>
    <n v="0"/>
    <n v="0"/>
    <n v="0"/>
    <n v="0"/>
    <n v="0"/>
  </r>
  <r>
    <x v="180"/>
    <x v="180"/>
    <s v="MIRS"/>
    <s v="TT01"/>
    <s v="UND"/>
    <n v="33"/>
    <n v="11391.48"/>
    <x v="41"/>
    <x v="1"/>
    <x v="18"/>
    <x v="2"/>
    <x v="1"/>
    <n v="317"/>
    <s v=""/>
    <s v=""/>
    <n v="0"/>
    <n v="0"/>
    <n v="0"/>
    <n v="0"/>
    <n v="0"/>
    <n v="0"/>
  </r>
  <r>
    <x v="180"/>
    <x v="180"/>
    <s v="MIRS"/>
    <s v="TT01"/>
    <s v="UND"/>
    <n v="30"/>
    <n v="10355.89"/>
    <x v="42"/>
    <x v="1"/>
    <x v="19"/>
    <x v="2"/>
    <x v="1"/>
    <n v="317"/>
    <s v=""/>
    <s v=""/>
    <n v="0"/>
    <n v="0"/>
    <n v="0"/>
    <n v="0"/>
    <n v="0"/>
    <n v="0"/>
  </r>
  <r>
    <x v="180"/>
    <x v="180"/>
    <s v="MIRS"/>
    <s v="TT01"/>
    <s v="UND"/>
    <n v="2"/>
    <n v="690.39"/>
    <x v="18"/>
    <x v="0"/>
    <x v="9"/>
    <x v="0"/>
    <x v="0"/>
    <n v="317"/>
    <s v=""/>
    <s v=""/>
    <n v="0"/>
    <n v="0"/>
    <n v="0"/>
    <n v="0"/>
    <n v="0"/>
    <n v="0"/>
  </r>
  <r>
    <x v="180"/>
    <x v="180"/>
    <s v="MIRS"/>
    <s v="TT01"/>
    <s v="UND"/>
    <n v="1"/>
    <n v="345.2"/>
    <x v="45"/>
    <x v="0"/>
    <x v="21"/>
    <x v="0"/>
    <x v="0"/>
    <n v="317"/>
    <s v=""/>
    <s v=""/>
    <n v="0"/>
    <n v="0"/>
    <n v="0"/>
    <n v="0"/>
    <n v="0"/>
    <n v="0"/>
  </r>
  <r>
    <x v="181"/>
    <x v="181"/>
    <s v="MIRS"/>
    <s v="TT01"/>
    <s v="UND"/>
    <n v="5"/>
    <n v="619.74"/>
    <x v="32"/>
    <x v="2"/>
    <x v="14"/>
    <x v="3"/>
    <x v="1"/>
    <n v="5"/>
    <n v="1"/>
    <n v="-4"/>
    <n v="0"/>
    <n v="0"/>
    <n v="0"/>
    <n v="0"/>
    <n v="0"/>
    <n v="0"/>
  </r>
  <r>
    <x v="182"/>
    <x v="182"/>
    <s v="MIRS"/>
    <s v="TT01"/>
    <s v="UND"/>
    <n v="11"/>
    <n v="2029.87"/>
    <x v="1"/>
    <x v="0"/>
    <x v="1"/>
    <x v="0"/>
    <x v="0"/>
    <n v="210"/>
    <s v=""/>
    <s v=""/>
    <n v="0"/>
    <n v="0"/>
    <n v="0"/>
    <n v="0"/>
    <n v="0"/>
    <n v="0"/>
  </r>
  <r>
    <x v="182"/>
    <x v="182"/>
    <s v="MIRS"/>
    <s v="TT01"/>
    <s v="UND"/>
    <n v="12"/>
    <n v="2214.41"/>
    <x v="2"/>
    <x v="0"/>
    <x v="2"/>
    <x v="0"/>
    <x v="0"/>
    <n v="210"/>
    <s v=""/>
    <s v=""/>
    <n v="0"/>
    <n v="0"/>
    <n v="0"/>
    <n v="0"/>
    <n v="0"/>
    <n v="0"/>
  </r>
  <r>
    <x v="182"/>
    <x v="182"/>
    <s v="MIRS"/>
    <s v="TT01"/>
    <s v="UND"/>
    <n v="4"/>
    <n v="738.14"/>
    <x v="33"/>
    <x v="0"/>
    <x v="4"/>
    <x v="0"/>
    <x v="0"/>
    <n v="210"/>
    <s v=""/>
    <s v=""/>
    <n v="0"/>
    <n v="0"/>
    <n v="0"/>
    <n v="0"/>
    <n v="0"/>
    <n v="0"/>
  </r>
  <r>
    <x v="182"/>
    <x v="182"/>
    <s v="MIRS"/>
    <s v="TT01"/>
    <s v="UND"/>
    <n v="1"/>
    <n v="184.53"/>
    <x v="26"/>
    <x v="0"/>
    <x v="10"/>
    <x v="1"/>
    <x v="1"/>
    <n v="210"/>
    <s v=""/>
    <s v=""/>
    <n v="0"/>
    <n v="0"/>
    <n v="0"/>
    <n v="0"/>
    <n v="0"/>
    <n v="0"/>
  </r>
  <r>
    <x v="182"/>
    <x v="182"/>
    <s v="MIRS"/>
    <s v="TT01"/>
    <s v="UND"/>
    <n v="1"/>
    <n v="184.53"/>
    <x v="65"/>
    <x v="1"/>
    <x v="30"/>
    <x v="1"/>
    <x v="1"/>
    <n v="210"/>
    <s v=""/>
    <s v=""/>
    <n v="0"/>
    <n v="0"/>
    <n v="0"/>
    <n v="0"/>
    <n v="0"/>
    <n v="0"/>
  </r>
  <r>
    <x v="182"/>
    <x v="182"/>
    <s v="MIRS"/>
    <s v="TT01"/>
    <s v="UND"/>
    <n v="1"/>
    <n v="184.53"/>
    <x v="66"/>
    <x v="1"/>
    <x v="31"/>
    <x v="1"/>
    <x v="1"/>
    <n v="210"/>
    <s v=""/>
    <s v=""/>
    <n v="0"/>
    <n v="0"/>
    <n v="0"/>
    <n v="0"/>
    <n v="0"/>
    <n v="0"/>
  </r>
  <r>
    <x v="182"/>
    <x v="182"/>
    <s v="MIRS"/>
    <s v="TT01"/>
    <s v="UND"/>
    <n v="17"/>
    <n v="3137.08"/>
    <x v="27"/>
    <x v="1"/>
    <x v="11"/>
    <x v="2"/>
    <x v="1"/>
    <n v="210"/>
    <s v=""/>
    <s v=""/>
    <n v="0"/>
    <n v="0"/>
    <n v="0"/>
    <n v="0"/>
    <n v="0"/>
    <n v="0"/>
  </r>
  <r>
    <x v="182"/>
    <x v="182"/>
    <s v="MIRS"/>
    <s v="TT01"/>
    <s v="UND"/>
    <n v="2"/>
    <n v="369.07"/>
    <x v="70"/>
    <x v="1"/>
    <x v="34"/>
    <x v="1"/>
    <x v="1"/>
    <n v="210"/>
    <s v=""/>
    <s v=""/>
    <n v="0"/>
    <n v="0"/>
    <n v="0"/>
    <n v="0"/>
    <n v="0"/>
    <n v="0"/>
  </r>
  <r>
    <x v="182"/>
    <x v="182"/>
    <s v="MIRS"/>
    <s v="TT01"/>
    <s v="UND"/>
    <n v="2"/>
    <n v="369.07"/>
    <x v="15"/>
    <x v="1"/>
    <x v="7"/>
    <x v="2"/>
    <x v="1"/>
    <n v="210"/>
    <s v=""/>
    <s v=""/>
    <n v="0"/>
    <n v="0"/>
    <n v="0"/>
    <n v="0"/>
    <n v="0"/>
    <n v="0"/>
  </r>
  <r>
    <x v="182"/>
    <x v="182"/>
    <s v="MIRS"/>
    <s v="TT01"/>
    <s v="UND"/>
    <n v="6"/>
    <n v="1107.2"/>
    <x v="41"/>
    <x v="1"/>
    <x v="18"/>
    <x v="2"/>
    <x v="1"/>
    <n v="210"/>
    <s v=""/>
    <s v=""/>
    <n v="0"/>
    <n v="0"/>
    <n v="0"/>
    <n v="0"/>
    <n v="0"/>
    <n v="0"/>
  </r>
  <r>
    <x v="182"/>
    <x v="182"/>
    <s v="MIRS"/>
    <s v="TT01"/>
    <s v="UND"/>
    <n v="45"/>
    <n v="8304.02"/>
    <x v="42"/>
    <x v="1"/>
    <x v="19"/>
    <x v="2"/>
    <x v="1"/>
    <n v="210"/>
    <s v=""/>
    <s v=""/>
    <n v="0"/>
    <n v="0"/>
    <n v="0"/>
    <n v="0"/>
    <n v="0"/>
    <n v="0"/>
  </r>
  <r>
    <x v="182"/>
    <x v="182"/>
    <s v="MIRS"/>
    <s v="TT01"/>
    <s v="UND"/>
    <n v="2"/>
    <n v="369.07"/>
    <x v="71"/>
    <x v="1"/>
    <x v="35"/>
    <x v="1"/>
    <x v="1"/>
    <n v="210"/>
    <s v=""/>
    <s v=""/>
    <n v="0"/>
    <n v="0"/>
    <n v="0"/>
    <n v="0"/>
    <n v="0"/>
    <n v="0"/>
  </r>
  <r>
    <x v="182"/>
    <x v="182"/>
    <s v="MIRS"/>
    <s v="TT01"/>
    <s v="UND"/>
    <n v="8"/>
    <n v="1476.27"/>
    <x v="55"/>
    <x v="1"/>
    <x v="22"/>
    <x v="2"/>
    <x v="1"/>
    <n v="210"/>
    <s v=""/>
    <s v=""/>
    <n v="0"/>
    <n v="0"/>
    <n v="0"/>
    <n v="0"/>
    <n v="0"/>
    <n v="0"/>
  </r>
  <r>
    <x v="182"/>
    <x v="182"/>
    <s v="MIRS"/>
    <s v="TT01"/>
    <s v="UND"/>
    <n v="12"/>
    <n v="2214.41"/>
    <x v="28"/>
    <x v="1"/>
    <x v="12"/>
    <x v="2"/>
    <x v="1"/>
    <n v="210"/>
    <s v=""/>
    <s v=""/>
    <n v="0"/>
    <n v="0"/>
    <n v="0"/>
    <n v="0"/>
    <n v="0"/>
    <n v="0"/>
  </r>
  <r>
    <x v="182"/>
    <x v="182"/>
    <s v="MIRS"/>
    <s v="TT01"/>
    <s v="UND"/>
    <n v="2"/>
    <n v="369.07"/>
    <x v="8"/>
    <x v="0"/>
    <x v="2"/>
    <x v="0"/>
    <x v="0"/>
    <n v="210"/>
    <s v=""/>
    <s v=""/>
    <n v="0"/>
    <n v="0"/>
    <n v="0"/>
    <n v="0"/>
    <n v="0"/>
    <n v="0"/>
  </r>
  <r>
    <x v="182"/>
    <x v="182"/>
    <s v="MIRS"/>
    <s v="TT01"/>
    <s v="UND"/>
    <n v="4"/>
    <n v="738.14"/>
    <x v="53"/>
    <x v="0"/>
    <x v="2"/>
    <x v="0"/>
    <x v="0"/>
    <n v="210"/>
    <s v=""/>
    <s v=""/>
    <n v="0"/>
    <n v="0"/>
    <n v="0"/>
    <n v="0"/>
    <n v="0"/>
    <n v="0"/>
  </r>
  <r>
    <x v="182"/>
    <x v="182"/>
    <s v="MIRS"/>
    <s v="TT01"/>
    <s v="UND"/>
    <n v="4"/>
    <n v="738.14"/>
    <x v="45"/>
    <x v="0"/>
    <x v="21"/>
    <x v="0"/>
    <x v="0"/>
    <n v="210"/>
    <s v=""/>
    <s v=""/>
    <n v="0"/>
    <n v="0"/>
    <n v="0"/>
    <n v="0"/>
    <n v="0"/>
    <n v="0"/>
  </r>
  <r>
    <x v="182"/>
    <x v="182"/>
    <s v="MIRS"/>
    <s v="TT01"/>
    <s v="UND"/>
    <n v="4"/>
    <n v="738.14"/>
    <x v="20"/>
    <x v="0"/>
    <x v="5"/>
    <x v="0"/>
    <x v="0"/>
    <n v="210"/>
    <s v=""/>
    <s v=""/>
    <n v="0"/>
    <n v="0"/>
    <n v="0"/>
    <n v="0"/>
    <n v="0"/>
    <n v="0"/>
  </r>
  <r>
    <x v="182"/>
    <x v="182"/>
    <s v="MIRS"/>
    <s v="TT01"/>
    <s v="UND"/>
    <n v="3"/>
    <n v="553.6"/>
    <x v="21"/>
    <x v="0"/>
    <x v="9"/>
    <x v="0"/>
    <x v="0"/>
    <n v="210"/>
    <s v=""/>
    <s v=""/>
    <n v="0"/>
    <n v="0"/>
    <n v="0"/>
    <n v="0"/>
    <n v="0"/>
    <n v="0"/>
  </r>
  <r>
    <x v="182"/>
    <x v="182"/>
    <s v="MIRS"/>
    <s v="TT01"/>
    <s v="UND"/>
    <n v="4"/>
    <n v="738.14"/>
    <x v="9"/>
    <x v="0"/>
    <x v="1"/>
    <x v="0"/>
    <x v="0"/>
    <n v="210"/>
    <s v=""/>
    <s v=""/>
    <n v="0"/>
    <n v="0"/>
    <n v="0"/>
    <n v="0"/>
    <n v="0"/>
    <n v="0"/>
  </r>
  <r>
    <x v="183"/>
    <x v="183"/>
    <s v="MIRS"/>
    <s v="TT01"/>
    <s v="UND"/>
    <n v="19"/>
    <n v="6136.26"/>
    <x v="26"/>
    <x v="0"/>
    <x v="10"/>
    <x v="1"/>
    <x v="1"/>
    <n v="516"/>
    <s v=""/>
    <s v=""/>
    <n v="0"/>
    <n v="0"/>
    <n v="0"/>
    <n v="0"/>
    <n v="0"/>
    <n v="0"/>
  </r>
  <r>
    <x v="183"/>
    <x v="183"/>
    <s v="MIRS"/>
    <s v="TT01"/>
    <s v="UND"/>
    <n v="1"/>
    <n v="322.95999999999998"/>
    <x v="15"/>
    <x v="1"/>
    <x v="7"/>
    <x v="2"/>
    <x v="1"/>
    <n v="516"/>
    <s v=""/>
    <s v=""/>
    <n v="0"/>
    <n v="0"/>
    <n v="0"/>
    <n v="0"/>
    <n v="0"/>
    <n v="0"/>
  </r>
  <r>
    <x v="183"/>
    <x v="183"/>
    <s v="MIRS"/>
    <s v="TT01"/>
    <s v="UND"/>
    <n v="3"/>
    <n v="968.88"/>
    <x v="41"/>
    <x v="1"/>
    <x v="18"/>
    <x v="2"/>
    <x v="1"/>
    <n v="516"/>
    <s v=""/>
    <s v=""/>
    <n v="0"/>
    <n v="0"/>
    <n v="0"/>
    <n v="0"/>
    <n v="0"/>
    <n v="0"/>
  </r>
  <r>
    <x v="183"/>
    <x v="183"/>
    <s v="MIRS"/>
    <s v="TT01"/>
    <s v="UND"/>
    <n v="75"/>
    <n v="24222.06"/>
    <x v="42"/>
    <x v="1"/>
    <x v="19"/>
    <x v="2"/>
    <x v="1"/>
    <n v="516"/>
    <s v=""/>
    <s v=""/>
    <n v="0"/>
    <n v="0"/>
    <n v="0"/>
    <n v="0"/>
    <n v="0"/>
    <n v="0"/>
  </r>
  <r>
    <x v="183"/>
    <x v="183"/>
    <s v="MIRS"/>
    <s v="TT01"/>
    <s v="UND"/>
    <n v="89"/>
    <n v="28743.51"/>
    <x v="28"/>
    <x v="1"/>
    <x v="12"/>
    <x v="2"/>
    <x v="1"/>
    <n v="516"/>
    <s v=""/>
    <s v=""/>
    <n v="0"/>
    <n v="0"/>
    <n v="0"/>
    <n v="0"/>
    <n v="0"/>
    <n v="0"/>
  </r>
  <r>
    <x v="183"/>
    <x v="183"/>
    <s v="MIRS"/>
    <s v="TT01"/>
    <s v="UND"/>
    <n v="40"/>
    <n v="12918.43"/>
    <x v="45"/>
    <x v="0"/>
    <x v="21"/>
    <x v="0"/>
    <x v="0"/>
    <n v="516"/>
    <s v=""/>
    <s v=""/>
    <n v="0"/>
    <n v="0"/>
    <n v="0"/>
    <n v="0"/>
    <n v="0"/>
    <n v="0"/>
  </r>
  <r>
    <x v="184"/>
    <x v="184"/>
    <s v="MIRS"/>
    <s v="TT01"/>
    <s v="UND"/>
    <n v="6"/>
    <n v="1772.48"/>
    <x v="1"/>
    <x v="0"/>
    <x v="1"/>
    <x v="0"/>
    <x v="0"/>
    <n v="574"/>
    <s v=""/>
    <s v=""/>
    <n v="0"/>
    <n v="0"/>
    <n v="0"/>
    <n v="0"/>
    <n v="0"/>
    <n v="0"/>
  </r>
  <r>
    <x v="184"/>
    <x v="184"/>
    <s v="MIRS"/>
    <s v="TT01"/>
    <s v="UND"/>
    <n v="5"/>
    <n v="1477.06"/>
    <x v="2"/>
    <x v="0"/>
    <x v="2"/>
    <x v="0"/>
    <x v="0"/>
    <n v="574"/>
    <s v=""/>
    <s v=""/>
    <n v="0"/>
    <n v="0"/>
    <n v="0"/>
    <n v="0"/>
    <n v="0"/>
    <n v="0"/>
  </r>
  <r>
    <x v="184"/>
    <x v="184"/>
    <s v="MIRS"/>
    <s v="TT01"/>
    <s v="UND"/>
    <n v="3"/>
    <n v="886.24"/>
    <x v="26"/>
    <x v="0"/>
    <x v="10"/>
    <x v="1"/>
    <x v="1"/>
    <n v="574"/>
    <s v=""/>
    <s v=""/>
    <n v="0"/>
    <n v="0"/>
    <n v="0"/>
    <n v="0"/>
    <n v="0"/>
    <n v="0"/>
  </r>
  <r>
    <x v="184"/>
    <x v="184"/>
    <s v="MIRS"/>
    <s v="TT01"/>
    <s v="UND"/>
    <n v="7"/>
    <n v="2067.89"/>
    <x v="65"/>
    <x v="1"/>
    <x v="30"/>
    <x v="1"/>
    <x v="1"/>
    <n v="574"/>
    <s v=""/>
    <s v=""/>
    <n v="0"/>
    <n v="0"/>
    <n v="0"/>
    <n v="0"/>
    <n v="0"/>
    <n v="0"/>
  </r>
  <r>
    <x v="184"/>
    <x v="184"/>
    <s v="MIRS"/>
    <s v="TT01"/>
    <s v="UND"/>
    <n v="8"/>
    <n v="2363.3000000000002"/>
    <x v="66"/>
    <x v="1"/>
    <x v="31"/>
    <x v="1"/>
    <x v="1"/>
    <n v="574"/>
    <s v=""/>
    <s v=""/>
    <n v="0"/>
    <n v="0"/>
    <n v="0"/>
    <n v="0"/>
    <n v="0"/>
    <n v="0"/>
  </r>
  <r>
    <x v="184"/>
    <x v="184"/>
    <s v="MIRS"/>
    <s v="TT01"/>
    <s v="UND"/>
    <n v="4"/>
    <n v="1181.6500000000001"/>
    <x v="14"/>
    <x v="1"/>
    <x v="6"/>
    <x v="1"/>
    <x v="1"/>
    <n v="574"/>
    <s v=""/>
    <s v=""/>
    <n v="0"/>
    <n v="0"/>
    <n v="0"/>
    <n v="0"/>
    <n v="0"/>
    <n v="0"/>
  </r>
  <r>
    <x v="184"/>
    <x v="184"/>
    <s v="MIRS"/>
    <s v="TT01"/>
    <s v="UND"/>
    <n v="2"/>
    <n v="590.83000000000004"/>
    <x v="27"/>
    <x v="1"/>
    <x v="11"/>
    <x v="2"/>
    <x v="1"/>
    <n v="574"/>
    <s v=""/>
    <s v=""/>
    <n v="0"/>
    <n v="0"/>
    <n v="0"/>
    <n v="0"/>
    <n v="0"/>
    <n v="0"/>
  </r>
  <r>
    <x v="184"/>
    <x v="184"/>
    <s v="MIRS"/>
    <s v="TT01"/>
    <s v="UND"/>
    <n v="3"/>
    <n v="886.24"/>
    <x v="70"/>
    <x v="1"/>
    <x v="34"/>
    <x v="1"/>
    <x v="1"/>
    <n v="574"/>
    <s v=""/>
    <s v=""/>
    <n v="0"/>
    <n v="0"/>
    <n v="0"/>
    <n v="0"/>
    <n v="0"/>
    <n v="0"/>
  </r>
  <r>
    <x v="184"/>
    <x v="184"/>
    <s v="MIRS"/>
    <s v="TT01"/>
    <s v="UND"/>
    <n v="7"/>
    <n v="2067.89"/>
    <x v="15"/>
    <x v="1"/>
    <x v="7"/>
    <x v="2"/>
    <x v="1"/>
    <n v="574"/>
    <s v=""/>
    <s v=""/>
    <n v="0"/>
    <n v="0"/>
    <n v="0"/>
    <n v="0"/>
    <n v="0"/>
    <n v="0"/>
  </r>
  <r>
    <x v="184"/>
    <x v="184"/>
    <s v="MIRS"/>
    <s v="TT01"/>
    <s v="UND"/>
    <n v="6"/>
    <n v="1772.48"/>
    <x v="6"/>
    <x v="1"/>
    <x v="3"/>
    <x v="1"/>
    <x v="1"/>
    <n v="574"/>
    <s v=""/>
    <s v=""/>
    <n v="0"/>
    <n v="0"/>
    <n v="0"/>
    <n v="0"/>
    <n v="0"/>
    <n v="0"/>
  </r>
  <r>
    <x v="184"/>
    <x v="184"/>
    <s v="MIRS"/>
    <s v="TT01"/>
    <s v="UND"/>
    <n v="11"/>
    <n v="3249.54"/>
    <x v="41"/>
    <x v="1"/>
    <x v="18"/>
    <x v="2"/>
    <x v="1"/>
    <n v="574"/>
    <s v=""/>
    <s v=""/>
    <n v="0"/>
    <n v="0"/>
    <n v="0"/>
    <n v="0"/>
    <n v="0"/>
    <n v="0"/>
  </r>
  <r>
    <x v="184"/>
    <x v="184"/>
    <s v="MIRS"/>
    <s v="TT01"/>
    <s v="UND"/>
    <n v="49"/>
    <n v="14475.22"/>
    <x v="42"/>
    <x v="1"/>
    <x v="19"/>
    <x v="2"/>
    <x v="1"/>
    <n v="574"/>
    <s v=""/>
    <s v=""/>
    <n v="0"/>
    <n v="0"/>
    <n v="0"/>
    <n v="0"/>
    <n v="0"/>
    <n v="0"/>
  </r>
  <r>
    <x v="184"/>
    <x v="184"/>
    <s v="MIRS"/>
    <s v="TT01"/>
    <s v="UND"/>
    <n v="4"/>
    <n v="1181.6500000000001"/>
    <x v="71"/>
    <x v="1"/>
    <x v="35"/>
    <x v="1"/>
    <x v="1"/>
    <n v="574"/>
    <s v=""/>
    <s v=""/>
    <n v="0"/>
    <n v="0"/>
    <n v="0"/>
    <n v="0"/>
    <n v="0"/>
    <n v="0"/>
  </r>
  <r>
    <x v="184"/>
    <x v="184"/>
    <s v="MIRS"/>
    <s v="TT01"/>
    <s v="UND"/>
    <n v="3"/>
    <n v="886.24"/>
    <x v="55"/>
    <x v="1"/>
    <x v="22"/>
    <x v="2"/>
    <x v="1"/>
    <n v="574"/>
    <s v=""/>
    <s v=""/>
    <n v="0"/>
    <n v="0"/>
    <n v="0"/>
    <n v="0"/>
    <n v="0"/>
    <n v="0"/>
  </r>
  <r>
    <x v="184"/>
    <x v="184"/>
    <s v="MIRS"/>
    <s v="TT01"/>
    <s v="UND"/>
    <n v="30"/>
    <n v="8862.3799999999992"/>
    <x v="28"/>
    <x v="1"/>
    <x v="12"/>
    <x v="2"/>
    <x v="1"/>
    <n v="574"/>
    <s v=""/>
    <s v=""/>
    <n v="0"/>
    <n v="0"/>
    <n v="0"/>
    <n v="0"/>
    <n v="0"/>
    <n v="0"/>
  </r>
  <r>
    <x v="184"/>
    <x v="184"/>
    <s v="MIRS"/>
    <s v="TT01"/>
    <s v="UND"/>
    <n v="1"/>
    <n v="295.41000000000003"/>
    <x v="18"/>
    <x v="0"/>
    <x v="9"/>
    <x v="0"/>
    <x v="0"/>
    <n v="574"/>
    <s v=""/>
    <s v=""/>
    <n v="0"/>
    <n v="0"/>
    <n v="0"/>
    <n v="0"/>
    <n v="0"/>
    <n v="0"/>
  </r>
  <r>
    <x v="184"/>
    <x v="184"/>
    <s v="MIRS"/>
    <s v="TT01"/>
    <s v="UND"/>
    <n v="7"/>
    <n v="2067.89"/>
    <x v="45"/>
    <x v="0"/>
    <x v="21"/>
    <x v="0"/>
    <x v="0"/>
    <n v="574"/>
    <s v=""/>
    <s v=""/>
    <n v="0"/>
    <n v="0"/>
    <n v="0"/>
    <n v="0"/>
    <n v="0"/>
    <n v="0"/>
  </r>
  <r>
    <x v="184"/>
    <x v="184"/>
    <s v="MIRS"/>
    <s v="TT01"/>
    <s v="UND"/>
    <n v="6"/>
    <n v="1772.48"/>
    <x v="20"/>
    <x v="0"/>
    <x v="5"/>
    <x v="0"/>
    <x v="0"/>
    <n v="574"/>
    <s v=""/>
    <s v=""/>
    <n v="0"/>
    <n v="0"/>
    <n v="0"/>
    <n v="0"/>
    <n v="0"/>
    <n v="0"/>
  </r>
  <r>
    <x v="184"/>
    <x v="184"/>
    <s v="MIRS"/>
    <s v="TT01"/>
    <s v="UND"/>
    <n v="7"/>
    <n v="2067.89"/>
    <x v="21"/>
    <x v="0"/>
    <x v="9"/>
    <x v="0"/>
    <x v="0"/>
    <n v="574"/>
    <s v=""/>
    <s v=""/>
    <n v="0"/>
    <n v="0"/>
    <n v="0"/>
    <n v="0"/>
    <n v="0"/>
    <n v="0"/>
  </r>
  <r>
    <x v="184"/>
    <x v="184"/>
    <s v="MIRS"/>
    <s v="TT01"/>
    <s v="UND"/>
    <n v="2"/>
    <n v="590.83000000000004"/>
    <x v="25"/>
    <x v="0"/>
    <x v="2"/>
    <x v="0"/>
    <x v="0"/>
    <n v="574"/>
    <s v=""/>
    <s v=""/>
    <n v="0"/>
    <n v="0"/>
    <n v="0"/>
    <n v="0"/>
    <n v="0"/>
    <n v="0"/>
  </r>
  <r>
    <x v="185"/>
    <x v="185"/>
    <s v="MIRS"/>
    <s v="TT01"/>
    <s v="UND"/>
    <n v="1"/>
    <n v="101.35"/>
    <x v="28"/>
    <x v="1"/>
    <x v="12"/>
    <x v="2"/>
    <x v="1"/>
    <n v="103"/>
    <s v=""/>
    <s v=""/>
    <n v="0"/>
    <n v="0"/>
    <n v="0"/>
    <n v="0"/>
    <n v="0"/>
    <n v="0"/>
  </r>
  <r>
    <x v="185"/>
    <x v="185"/>
    <s v="MIRS"/>
    <s v="TT01"/>
    <s v="UND"/>
    <n v="21"/>
    <n v="2128.39"/>
    <x v="45"/>
    <x v="0"/>
    <x v="21"/>
    <x v="0"/>
    <x v="0"/>
    <n v="103"/>
    <s v=""/>
    <s v=""/>
    <n v="0"/>
    <n v="0"/>
    <n v="0"/>
    <n v="0"/>
    <n v="0"/>
    <n v="0"/>
  </r>
  <r>
    <x v="185"/>
    <x v="185"/>
    <s v="MIRS"/>
    <s v="TT01"/>
    <s v="UND"/>
    <n v="81"/>
    <n v="8209.49"/>
    <x v="46"/>
    <x v="0"/>
    <x v="21"/>
    <x v="0"/>
    <x v="0"/>
    <n v="103"/>
    <s v=""/>
    <s v=""/>
    <n v="0"/>
    <n v="0"/>
    <n v="0"/>
    <n v="0"/>
    <n v="0"/>
    <n v="0"/>
  </r>
  <r>
    <x v="186"/>
    <x v="186"/>
    <s v="MIRS"/>
    <s v="TT01"/>
    <s v="UND"/>
    <n v="4"/>
    <n v="733.27"/>
    <x v="40"/>
    <x v="0"/>
    <x v="17"/>
    <x v="1"/>
    <x v="1"/>
    <n v="4"/>
    <s v=""/>
    <s v=""/>
    <n v="0"/>
    <n v="0"/>
    <n v="0"/>
    <n v="0"/>
    <n v="0"/>
    <n v="0"/>
  </r>
  <r>
    <x v="187"/>
    <x v="187"/>
    <s v="MIRS"/>
    <s v="TT01"/>
    <s v="UND"/>
    <n v="3"/>
    <n v="940.56"/>
    <x v="40"/>
    <x v="0"/>
    <x v="17"/>
    <x v="1"/>
    <x v="1"/>
    <n v="37"/>
    <s v=""/>
    <s v=""/>
    <n v="0"/>
    <n v="0"/>
    <n v="0"/>
    <n v="0"/>
    <n v="0"/>
    <n v="0"/>
  </r>
  <r>
    <x v="187"/>
    <x v="187"/>
    <s v="MIRS"/>
    <s v="TT01"/>
    <s v="UND"/>
    <n v="34"/>
    <n v="10659.73"/>
    <x v="46"/>
    <x v="0"/>
    <x v="21"/>
    <x v="0"/>
    <x v="0"/>
    <n v="37"/>
    <s v=""/>
    <s v=""/>
    <n v="0"/>
    <n v="0"/>
    <n v="0"/>
    <n v="0"/>
    <n v="0"/>
    <n v="0"/>
  </r>
  <r>
    <x v="188"/>
    <x v="188"/>
    <s v="MIRS"/>
    <s v="TT01"/>
    <s v="UND"/>
    <n v="3"/>
    <n v="475.79"/>
    <x v="40"/>
    <x v="0"/>
    <x v="17"/>
    <x v="1"/>
    <x v="1"/>
    <n v="672"/>
    <s v=""/>
    <s v=""/>
    <n v="0"/>
    <n v="0"/>
    <n v="0"/>
    <n v="0"/>
    <n v="0"/>
    <n v="0"/>
  </r>
  <r>
    <x v="188"/>
    <x v="188"/>
    <s v="MIRS"/>
    <s v="TT01"/>
    <s v="UND"/>
    <n v="42"/>
    <n v="6661.11"/>
    <x v="45"/>
    <x v="0"/>
    <x v="21"/>
    <x v="0"/>
    <x v="0"/>
    <n v="672"/>
    <s v=""/>
    <s v=""/>
    <n v="0"/>
    <n v="0"/>
    <n v="0"/>
    <n v="0"/>
    <n v="0"/>
    <n v="0"/>
  </r>
  <r>
    <x v="188"/>
    <x v="188"/>
    <s v="MIRS"/>
    <s v="TT01"/>
    <s v="UND"/>
    <n v="627"/>
    <n v="99440.87"/>
    <x v="46"/>
    <x v="0"/>
    <x v="21"/>
    <x v="0"/>
    <x v="0"/>
    <n v="672"/>
    <s v=""/>
    <s v=""/>
    <n v="0"/>
    <n v="0"/>
    <n v="0"/>
    <n v="0"/>
    <n v="0"/>
    <n v="0"/>
  </r>
  <r>
    <x v="189"/>
    <x v="189"/>
    <s v="MIRS"/>
    <s v="TT01"/>
    <s v="UND"/>
    <n v="2"/>
    <n v="246.69"/>
    <x v="32"/>
    <x v="2"/>
    <x v="14"/>
    <x v="3"/>
    <x v="1"/>
    <n v="12"/>
    <n v="1"/>
    <n v="-11"/>
    <n v="0"/>
    <n v="0"/>
    <n v="0"/>
    <n v="0"/>
    <n v="0"/>
    <n v="0"/>
  </r>
  <r>
    <x v="190"/>
    <x v="190"/>
    <s v="MIRS"/>
    <s v="TT01"/>
    <s v="UND"/>
    <n v="1"/>
    <n v="218.3"/>
    <x v="32"/>
    <x v="2"/>
    <x v="14"/>
    <x v="3"/>
    <x v="1"/>
    <n v="1"/>
    <n v="1"/>
    <n v="0"/>
    <n v="0"/>
    <n v="0"/>
    <n v="0"/>
    <n v="0"/>
    <n v="0"/>
    <n v="0"/>
  </r>
  <r>
    <x v="191"/>
    <x v="191"/>
    <s v="MIRS"/>
    <s v="TT01"/>
    <s v="UND"/>
    <n v="1181"/>
    <n v="2259.44"/>
    <x v="32"/>
    <x v="2"/>
    <x v="14"/>
    <x v="3"/>
    <x v="1"/>
    <n v="2771"/>
    <n v="5431.6272727272735"/>
    <n v="2660.6272727272735"/>
    <n v="0"/>
    <n v="0"/>
    <n v="0"/>
    <n v="0"/>
    <n v="0"/>
    <n v="0"/>
  </r>
  <r>
    <x v="192"/>
    <x v="192"/>
    <s v="MIRS"/>
    <s v="TT01"/>
    <s v="UND"/>
    <n v="233"/>
    <n v="0"/>
    <x v="32"/>
    <x v="2"/>
    <x v="14"/>
    <x v="3"/>
    <x v="1"/>
    <n v="263"/>
    <s v=""/>
    <s v=""/>
    <n v="0"/>
    <n v="0"/>
    <n v="0"/>
    <n v="0"/>
    <n v="0"/>
    <n v="0"/>
  </r>
  <r>
    <x v="193"/>
    <x v="193"/>
    <s v="MIRS"/>
    <s v="TT01"/>
    <s v="UND"/>
    <n v="402"/>
    <n v="0"/>
    <x v="32"/>
    <x v="2"/>
    <x v="14"/>
    <x v="3"/>
    <x v="1"/>
    <n v="566"/>
    <s v=""/>
    <s v=""/>
    <n v="0"/>
    <n v="0"/>
    <n v="0"/>
    <n v="0"/>
    <n v="0"/>
    <n v="0"/>
  </r>
  <r>
    <x v="194"/>
    <x v="194"/>
    <s v="MIRS"/>
    <s v="TT01"/>
    <s v="UND"/>
    <n v="99"/>
    <n v="0"/>
    <x v="32"/>
    <x v="2"/>
    <x v="14"/>
    <x v="3"/>
    <x v="1"/>
    <n v="102"/>
    <s v=""/>
    <s v=""/>
    <n v="0"/>
    <n v="0"/>
    <n v="0"/>
    <n v="0"/>
    <n v="0"/>
    <n v="0"/>
  </r>
  <r>
    <x v="195"/>
    <x v="195"/>
    <s v="MIRS"/>
    <s v="TT01"/>
    <s v="UND"/>
    <n v="32"/>
    <n v="0"/>
    <x v="32"/>
    <x v="2"/>
    <x v="14"/>
    <x v="3"/>
    <x v="1"/>
    <n v="32"/>
    <s v=""/>
    <s v=""/>
    <n v="0"/>
    <n v="0"/>
    <n v="0"/>
    <n v="0"/>
    <n v="0"/>
    <n v="0"/>
  </r>
  <r>
    <x v="196"/>
    <x v="196"/>
    <s v="MIRS"/>
    <s v="TT01"/>
    <s v="UND"/>
    <n v="990"/>
    <n v="0"/>
    <x v="32"/>
    <x v="2"/>
    <x v="14"/>
    <x v="3"/>
    <x v="1"/>
    <n v="1203"/>
    <s v=""/>
    <s v=""/>
    <n v="0"/>
    <n v="0"/>
    <n v="0"/>
    <n v="0"/>
    <n v="0"/>
    <n v="0"/>
  </r>
  <r>
    <x v="197"/>
    <x v="197"/>
    <s v="MIRS"/>
    <s v="TT01"/>
    <s v="UND"/>
    <n v="2"/>
    <n v="0"/>
    <x v="33"/>
    <x v="0"/>
    <x v="4"/>
    <x v="0"/>
    <x v="0"/>
    <n v="818"/>
    <s v=""/>
    <s v=""/>
    <n v="0"/>
    <n v="0"/>
    <n v="0"/>
    <n v="0"/>
    <n v="0"/>
    <n v="0"/>
  </r>
  <r>
    <x v="197"/>
    <x v="197"/>
    <s v="MIRS"/>
    <s v="TT01"/>
    <s v="UND"/>
    <n v="3"/>
    <n v="0"/>
    <x v="26"/>
    <x v="0"/>
    <x v="10"/>
    <x v="1"/>
    <x v="1"/>
    <n v="818"/>
    <s v=""/>
    <s v=""/>
    <n v="0"/>
    <n v="0"/>
    <n v="0"/>
    <n v="0"/>
    <n v="0"/>
    <n v="0"/>
  </r>
  <r>
    <x v="197"/>
    <x v="197"/>
    <s v="MIRS"/>
    <s v="TT01"/>
    <s v="UND"/>
    <n v="16"/>
    <n v="0"/>
    <x v="13"/>
    <x v="0"/>
    <x v="4"/>
    <x v="0"/>
    <x v="0"/>
    <n v="818"/>
    <s v=""/>
    <s v=""/>
    <n v="0"/>
    <n v="0"/>
    <n v="0"/>
    <n v="0"/>
    <n v="0"/>
    <n v="0"/>
  </r>
  <r>
    <x v="197"/>
    <x v="197"/>
    <s v="MIRS"/>
    <s v="TT01"/>
    <s v="UND"/>
    <n v="311"/>
    <n v="0"/>
    <x v="44"/>
    <x v="0"/>
    <x v="4"/>
    <x v="0"/>
    <x v="0"/>
    <n v="818"/>
    <s v=""/>
    <s v=""/>
    <n v="0"/>
    <n v="0"/>
    <n v="0"/>
    <n v="0"/>
    <n v="0"/>
    <n v="0"/>
  </r>
  <r>
    <x v="197"/>
    <x v="197"/>
    <s v="MIRS"/>
    <s v="TT01"/>
    <s v="UND"/>
    <n v="20"/>
    <n v="0"/>
    <x v="66"/>
    <x v="1"/>
    <x v="31"/>
    <x v="1"/>
    <x v="1"/>
    <n v="818"/>
    <s v=""/>
    <s v=""/>
    <n v="0"/>
    <n v="0"/>
    <n v="0"/>
    <n v="0"/>
    <n v="0"/>
    <n v="0"/>
  </r>
  <r>
    <x v="197"/>
    <x v="197"/>
    <s v="MIRS"/>
    <s v="TT01"/>
    <s v="UND"/>
    <n v="6"/>
    <n v="0"/>
    <x v="14"/>
    <x v="1"/>
    <x v="6"/>
    <x v="1"/>
    <x v="1"/>
    <n v="818"/>
    <s v=""/>
    <s v=""/>
    <n v="0"/>
    <n v="0"/>
    <n v="0"/>
    <n v="0"/>
    <n v="0"/>
    <n v="0"/>
  </r>
  <r>
    <x v="198"/>
    <x v="198"/>
    <s v="MIRS"/>
    <s v="TT01"/>
    <s v="UND"/>
    <n v="162"/>
    <n v="31979.13"/>
    <x v="32"/>
    <x v="2"/>
    <x v="14"/>
    <x v="3"/>
    <x v="1"/>
    <n v="177"/>
    <s v=""/>
    <s v=""/>
    <n v="0"/>
    <n v="0"/>
    <n v="0"/>
    <n v="0"/>
    <n v="0"/>
    <n v="0"/>
  </r>
  <r>
    <x v="199"/>
    <x v="199"/>
    <s v="MIRS"/>
    <s v="TT01"/>
    <s v="UND"/>
    <n v="341"/>
    <n v="101759.51"/>
    <x v="32"/>
    <x v="2"/>
    <x v="14"/>
    <x v="3"/>
    <x v="1"/>
    <n v="342"/>
    <s v=""/>
    <s v=""/>
    <n v="0"/>
    <n v="0"/>
    <n v="0"/>
    <n v="0"/>
    <n v="6"/>
    <n v="1790"/>
  </r>
  <r>
    <x v="200"/>
    <x v="200"/>
    <s v="MIRS"/>
    <s v="TT01"/>
    <s v="UND"/>
    <n v="691"/>
    <n v="185040.13"/>
    <x v="32"/>
    <x v="2"/>
    <x v="14"/>
    <x v="3"/>
    <x v="1"/>
    <n v="1402"/>
    <s v=""/>
    <s v=""/>
    <n v="0"/>
    <n v="0"/>
    <n v="0"/>
    <n v="0"/>
    <n v="10"/>
    <n v="2678"/>
  </r>
  <r>
    <x v="201"/>
    <x v="201"/>
    <s v="MIRS"/>
    <s v="TT01"/>
    <s v="UND"/>
    <n v="570"/>
    <n v="377583.37"/>
    <x v="32"/>
    <x v="2"/>
    <x v="14"/>
    <x v="3"/>
    <x v="1"/>
    <n v="736"/>
    <s v=""/>
    <s v=""/>
    <n v="0"/>
    <n v="0"/>
    <n v="0"/>
    <n v="0"/>
    <n v="2"/>
    <n v="1325"/>
  </r>
  <r>
    <x v="202"/>
    <x v="202"/>
    <m/>
    <m/>
    <m/>
    <m/>
    <n v="3975874.12"/>
    <x v="87"/>
    <x v="5"/>
    <x v="45"/>
    <x v="8"/>
    <x v="5"/>
    <n v="0"/>
    <s v=""/>
    <s v=""/>
    <m/>
    <n v="0"/>
    <m/>
    <n v="0"/>
    <m/>
    <n v="5793"/>
  </r>
  <r>
    <x v="202"/>
    <x v="202"/>
    <m/>
    <m/>
    <m/>
    <m/>
    <m/>
    <x v="87"/>
    <x v="6"/>
    <x v="46"/>
    <x v="9"/>
    <x v="6"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07E540-053A-4368-BCB2-1B539A6A668A}" name="Tabela dinâmica1" cacheId="2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compact="0" compactData="0" multipleFieldFilters="0">
  <location ref="A243:E992" firstHeaderRow="0" firstDataRow="1" firstDataCol="3"/>
  <pivotFields count="21">
    <pivotField axis="axisRow" compact="0" outline="0" showAll="0" defaultSubtotal="0">
      <items count="206">
        <item x="0"/>
        <item x="1"/>
        <item x="2"/>
        <item x="3"/>
        <item x="4"/>
        <item x="5"/>
        <item x="6"/>
        <item x="7"/>
        <item x="8"/>
        <item x="9"/>
        <item x="10"/>
        <item m="1" x="205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m="1" x="20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m="1" x="203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91">
        <item m="1" x="74"/>
        <item m="1" x="72"/>
        <item m="1" x="67"/>
        <item m="1" x="53"/>
        <item m="1" x="60"/>
        <item m="1" x="85"/>
        <item m="1" x="77"/>
        <item m="1" x="83"/>
        <item m="1" x="78"/>
        <item m="1" x="64"/>
        <item m="1" x="73"/>
        <item m="1" x="80"/>
        <item m="1" x="88"/>
        <item m="1" x="52"/>
        <item m="1" x="57"/>
        <item m="1" x="79"/>
        <item m="1" x="75"/>
        <item m="1" x="51"/>
        <item m="1" x="63"/>
        <item m="1" x="86"/>
        <item m="1" x="87"/>
        <item m="1" x="69"/>
        <item m="1" x="49"/>
        <item m="1" x="66"/>
        <item m="1" x="47"/>
        <item m="1" x="55"/>
        <item m="1" x="61"/>
        <item m="1" x="56"/>
        <item m="1" x="65"/>
        <item m="1" x="81"/>
        <item m="1" x="90"/>
        <item m="1" x="59"/>
        <item m="1" x="82"/>
        <item m="1" x="70"/>
        <item m="1" x="76"/>
        <item m="1" x="50"/>
        <item m="1" x="68"/>
        <item m="1" x="54"/>
        <item m="1" x="58"/>
        <item m="1" x="89"/>
        <item m="1" x="62"/>
        <item m="1" x="48"/>
        <item m="1" x="71"/>
        <item m="1" x="84"/>
        <item x="19"/>
        <item x="9"/>
        <item x="37"/>
        <item x="40"/>
        <item x="15"/>
        <item x="34"/>
        <item x="4"/>
        <item x="22"/>
        <item x="38"/>
        <item x="5"/>
        <item x="1"/>
        <item x="17"/>
        <item x="44"/>
        <item x="28"/>
        <item x="14"/>
        <item x="31"/>
        <item x="21"/>
        <item x="7"/>
        <item x="30"/>
        <item x="11"/>
        <item x="42"/>
        <item x="24"/>
        <item x="35"/>
        <item x="20"/>
        <item x="43"/>
        <item x="13"/>
        <item x="25"/>
        <item x="33"/>
        <item x="26"/>
        <item x="41"/>
        <item x="3"/>
        <item x="32"/>
        <item x="18"/>
        <item x="2"/>
        <item x="6"/>
        <item x="8"/>
        <item x="16"/>
        <item x="12"/>
        <item x="10"/>
        <item x="27"/>
        <item x="39"/>
        <item x="0"/>
        <item x="36"/>
        <item x="29"/>
        <item x="23"/>
        <item x="45"/>
        <item x="46"/>
      </items>
    </pivotField>
    <pivotField axis="axisRow" compact="0" outline="0" showAll="0" defaultSubtotal="0">
      <items count="51">
        <item m="1" x="49"/>
        <item m="1" x="38"/>
        <item m="1" x="14"/>
        <item m="1" x="37"/>
        <item m="1" x="31"/>
        <item m="1" x="24"/>
        <item m="1" x="50"/>
        <item m="1" x="19"/>
        <item m="1" x="34"/>
        <item m="1" x="27"/>
        <item m="1" x="40"/>
        <item m="1" x="10"/>
        <item m="1" x="46"/>
        <item m="1" x="23"/>
        <item m="1" x="39"/>
        <item x="3"/>
        <item m="1" x="15"/>
        <item m="1" x="11"/>
        <item m="1" x="33"/>
        <item m="1" x="43"/>
        <item m="1" x="45"/>
        <item m="1" x="29"/>
        <item m="1" x="48"/>
        <item x="1"/>
        <item m="1" x="30"/>
        <item m="1" x="42"/>
        <item x="0"/>
        <item m="1" x="32"/>
        <item m="1" x="12"/>
        <item x="5"/>
        <item x="6"/>
        <item x="7"/>
        <item m="1" x="13"/>
        <item x="2"/>
        <item m="1" x="26"/>
        <item m="1" x="18"/>
        <item m="1" x="16"/>
        <item m="1" x="21"/>
        <item m="1" x="35"/>
        <item m="1" x="36"/>
        <item m="1" x="41"/>
        <item m="1" x="17"/>
        <item m="1" x="20"/>
        <item m="1" x="47"/>
        <item m="1" x="44"/>
        <item m="1" x="22"/>
        <item x="4"/>
        <item m="1" x="25"/>
        <item m="1" x="28"/>
        <item x="8"/>
        <item x="9"/>
      </items>
    </pivotField>
    <pivotField compact="0" outline="0" showAll="0" defaultSubtotal="0">
      <items count="14">
        <item x="2"/>
        <item x="3"/>
        <item x="0"/>
        <item x="1"/>
        <item m="1" x="10"/>
        <item m="1" x="11"/>
        <item m="1" x="9"/>
        <item m="1" x="7"/>
        <item m="1" x="8"/>
        <item m="1" x="12"/>
        <item m="1" x="13"/>
        <item x="4"/>
        <item x="5"/>
        <item x="6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</pivotFields>
  <rowFields count="3">
    <field x="0"/>
    <field x="10"/>
    <field x="9"/>
  </rowFields>
  <rowItems count="749">
    <i>
      <x/>
      <x v="23"/>
      <x v="74"/>
    </i>
    <i r="1">
      <x v="26"/>
      <x v="54"/>
    </i>
    <i r="2">
      <x v="77"/>
    </i>
    <i r="2">
      <x v="85"/>
    </i>
    <i>
      <x v="1"/>
      <x v="23"/>
      <x v="78"/>
    </i>
    <i r="1">
      <x v="26"/>
      <x v="45"/>
    </i>
    <i r="2">
      <x v="50"/>
    </i>
    <i r="2">
      <x v="53"/>
    </i>
    <i r="2">
      <x v="54"/>
    </i>
    <i r="2">
      <x v="77"/>
    </i>
    <i r="2">
      <x v="79"/>
    </i>
    <i r="2">
      <x v="85"/>
    </i>
    <i r="1">
      <x v="33"/>
      <x v="61"/>
    </i>
    <i>
      <x v="2"/>
      <x v="26"/>
      <x v="79"/>
    </i>
    <i>
      <x v="3"/>
      <x v="23"/>
      <x v="82"/>
    </i>
    <i r="1">
      <x v="26"/>
      <x v="45"/>
    </i>
    <i r="2">
      <x v="53"/>
    </i>
    <i r="2">
      <x v="54"/>
    </i>
    <i r="1">
      <x v="33"/>
      <x v="63"/>
    </i>
    <i r="2">
      <x v="81"/>
    </i>
    <i>
      <x v="4"/>
      <x v="26"/>
      <x v="69"/>
    </i>
    <i r="1">
      <x v="33"/>
      <x v="81"/>
    </i>
    <i>
      <x v="5"/>
      <x v="26"/>
      <x v="69"/>
    </i>
    <i>
      <x v="6"/>
      <x v="15"/>
      <x v="58"/>
    </i>
    <i>
      <x v="7"/>
      <x v="15"/>
      <x v="58"/>
    </i>
    <i r="1">
      <x v="23"/>
      <x v="82"/>
    </i>
    <i r="1">
      <x v="26"/>
      <x v="50"/>
    </i>
    <i r="2">
      <x v="53"/>
    </i>
    <i r="2">
      <x v="54"/>
    </i>
    <i r="2">
      <x v="79"/>
    </i>
    <i r="1">
      <x v="33"/>
      <x v="48"/>
    </i>
    <i r="1">
      <x v="46"/>
      <x v="80"/>
    </i>
    <i>
      <x v="8"/>
      <x v="15"/>
      <x v="58"/>
    </i>
    <i>
      <x v="9"/>
      <x v="23"/>
      <x v="55"/>
    </i>
    <i r="2">
      <x v="82"/>
    </i>
    <i r="1">
      <x v="33"/>
      <x v="44"/>
    </i>
    <i r="2">
      <x v="67"/>
    </i>
    <i r="2">
      <x v="76"/>
    </i>
    <i r="2">
      <x v="81"/>
    </i>
    <i>
      <x v="10"/>
      <x v="15"/>
      <x v="58"/>
    </i>
    <i>
      <x v="12"/>
      <x v="23"/>
      <x v="82"/>
    </i>
    <i r="1">
      <x v="33"/>
      <x v="67"/>
    </i>
    <i>
      <x v="13"/>
      <x v="33"/>
      <x v="44"/>
    </i>
    <i r="2">
      <x v="67"/>
    </i>
    <i>
      <x v="14"/>
      <x v="15"/>
      <x v="58"/>
    </i>
    <i>
      <x v="15"/>
      <x v="23"/>
      <x v="78"/>
    </i>
    <i r="2">
      <x v="82"/>
    </i>
    <i>
      <x v="16"/>
      <x v="23"/>
      <x v="82"/>
    </i>
    <i>
      <x v="17"/>
      <x v="15"/>
      <x v="58"/>
    </i>
    <i>
      <x v="18"/>
      <x v="26"/>
      <x v="45"/>
    </i>
    <i r="2">
      <x v="50"/>
    </i>
    <i r="2">
      <x v="77"/>
    </i>
    <i r="2">
      <x v="85"/>
    </i>
    <i>
      <x v="19"/>
      <x v="15"/>
      <x v="58"/>
    </i>
    <i>
      <x v="20"/>
      <x v="15"/>
      <x v="58"/>
    </i>
    <i>
      <x v="21"/>
      <x v="15"/>
      <x v="58"/>
    </i>
    <i>
      <x v="22"/>
      <x v="15"/>
      <x v="58"/>
    </i>
    <i>
      <x v="23"/>
      <x v="23"/>
      <x v="55"/>
    </i>
    <i r="1">
      <x v="33"/>
      <x v="81"/>
    </i>
    <i>
      <x v="24"/>
      <x v="26"/>
      <x v="60"/>
    </i>
    <i>
      <x v="25"/>
      <x v="23"/>
      <x v="55"/>
    </i>
    <i r="1">
      <x v="26"/>
      <x v="60"/>
    </i>
    <i>
      <x v="26"/>
      <x v="23"/>
      <x v="82"/>
    </i>
    <i r="1">
      <x v="26"/>
      <x v="45"/>
    </i>
    <i r="2">
      <x v="53"/>
    </i>
    <i r="2">
      <x v="54"/>
    </i>
    <i r="2">
      <x v="69"/>
    </i>
    <i r="2">
      <x v="77"/>
    </i>
    <i r="2">
      <x v="79"/>
    </i>
    <i r="2">
      <x v="85"/>
    </i>
    <i r="1">
      <x v="33"/>
      <x v="48"/>
    </i>
    <i r="2">
      <x v="63"/>
    </i>
    <i>
      <x v="27"/>
      <x v="26"/>
      <x v="54"/>
    </i>
    <i>
      <x v="28"/>
      <x v="33"/>
      <x v="63"/>
    </i>
    <i>
      <x v="29"/>
      <x v="15"/>
      <x v="58"/>
    </i>
    <i r="1">
      <x v="23"/>
      <x v="82"/>
    </i>
    <i r="1">
      <x v="26"/>
      <x v="45"/>
    </i>
    <i r="2">
      <x v="50"/>
    </i>
    <i r="2">
      <x v="54"/>
    </i>
    <i r="2">
      <x v="60"/>
    </i>
    <i r="2">
      <x v="77"/>
    </i>
    <i r="2">
      <x v="85"/>
    </i>
    <i r="1">
      <x v="33"/>
      <x v="44"/>
    </i>
    <i r="2">
      <x v="51"/>
    </i>
    <i r="2">
      <x v="61"/>
    </i>
    <i r="2">
      <x v="67"/>
    </i>
    <i r="2">
      <x v="76"/>
    </i>
    <i r="2">
      <x v="81"/>
    </i>
    <i>
      <x v="30"/>
      <x v="15"/>
      <x v="58"/>
    </i>
    <i r="1">
      <x v="23"/>
      <x v="82"/>
    </i>
    <i r="1">
      <x v="26"/>
      <x v="50"/>
    </i>
    <i r="1">
      <x v="33"/>
      <x v="67"/>
    </i>
    <i r="2">
      <x v="81"/>
    </i>
    <i>
      <x v="31"/>
      <x v="23"/>
      <x v="59"/>
    </i>
    <i r="2">
      <x v="62"/>
    </i>
    <i r="2">
      <x v="78"/>
    </i>
    <i r="2">
      <x v="82"/>
    </i>
    <i r="1">
      <x v="26"/>
      <x v="50"/>
    </i>
    <i r="2">
      <x v="60"/>
    </i>
    <i r="1">
      <x v="29"/>
      <x v="57"/>
    </i>
    <i r="2">
      <x v="65"/>
    </i>
    <i r="2">
      <x v="70"/>
    </i>
    <i r="2">
      <x v="72"/>
    </i>
    <i r="2">
      <x v="83"/>
    </i>
    <i r="2">
      <x v="87"/>
    </i>
    <i r="2">
      <x v="88"/>
    </i>
    <i r="1">
      <x v="33"/>
      <x v="44"/>
    </i>
    <i r="2">
      <x v="51"/>
    </i>
    <i r="2">
      <x v="63"/>
    </i>
    <i r="2">
      <x v="67"/>
    </i>
    <i r="2">
      <x v="76"/>
    </i>
    <i r="2">
      <x v="81"/>
    </i>
    <i>
      <x v="32"/>
      <x v="29"/>
      <x v="75"/>
    </i>
    <i>
      <x v="33"/>
      <x v="29"/>
      <x v="65"/>
    </i>
    <i r="2">
      <x v="72"/>
    </i>
    <i r="2">
      <x v="75"/>
    </i>
    <i r="2">
      <x v="83"/>
    </i>
    <i>
      <x v="34"/>
      <x v="29"/>
      <x v="65"/>
    </i>
    <i r="2">
      <x v="72"/>
    </i>
    <i r="2">
      <x v="75"/>
    </i>
    <i>
      <x v="35"/>
      <x v="26"/>
      <x v="60"/>
    </i>
    <i r="2">
      <x v="85"/>
    </i>
    <i r="1">
      <x v="29"/>
      <x v="65"/>
    </i>
    <i r="2">
      <x v="71"/>
    </i>
    <i r="2">
      <x v="72"/>
    </i>
    <i r="2">
      <x v="75"/>
    </i>
    <i r="2">
      <x v="83"/>
    </i>
    <i r="2">
      <x v="88"/>
    </i>
    <i r="1">
      <x v="33"/>
      <x v="67"/>
    </i>
    <i>
      <x v="36"/>
      <x v="29"/>
      <x v="65"/>
    </i>
    <i r="2">
      <x v="75"/>
    </i>
    <i>
      <x v="37"/>
      <x v="29"/>
      <x v="75"/>
    </i>
    <i>
      <x v="38"/>
      <x v="29"/>
      <x v="65"/>
    </i>
    <i r="2">
      <x v="72"/>
    </i>
    <i r="2">
      <x v="75"/>
    </i>
    <i>
      <x v="39"/>
      <x v="29"/>
      <x v="72"/>
    </i>
    <i r="2">
      <x v="75"/>
    </i>
    <i>
      <x v="40"/>
      <x v="23"/>
      <x v="49"/>
    </i>
    <i r="2">
      <x v="59"/>
    </i>
    <i r="2">
      <x v="62"/>
    </i>
    <i r="2">
      <x v="78"/>
    </i>
    <i r="1">
      <x v="26"/>
      <x v="79"/>
    </i>
    <i r="1">
      <x v="33"/>
      <x v="63"/>
    </i>
    <i>
      <x v="41"/>
      <x v="23"/>
      <x v="49"/>
    </i>
    <i r="2">
      <x v="59"/>
    </i>
    <i r="2">
      <x v="62"/>
    </i>
    <i r="1">
      <x v="26"/>
      <x v="53"/>
    </i>
    <i r="1">
      <x v="33"/>
      <x v="63"/>
    </i>
    <i>
      <x v="42"/>
      <x v="23"/>
      <x v="49"/>
    </i>
    <i r="2">
      <x v="62"/>
    </i>
    <i r="2">
      <x v="78"/>
    </i>
    <i>
      <x v="43"/>
      <x v="23"/>
      <x v="62"/>
    </i>
    <i r="2">
      <x v="74"/>
    </i>
    <i r="1">
      <x v="26"/>
      <x v="79"/>
    </i>
    <i>
      <x v="44"/>
      <x v="23"/>
      <x v="49"/>
    </i>
    <i r="2">
      <x v="62"/>
    </i>
    <i r="2">
      <x v="66"/>
    </i>
    <i r="1">
      <x v="26"/>
      <x v="79"/>
    </i>
    <i r="1">
      <x v="33"/>
      <x v="61"/>
    </i>
    <i>
      <x v="45"/>
      <x v="23"/>
      <x v="59"/>
    </i>
    <i r="1">
      <x v="26"/>
      <x v="50"/>
    </i>
    <i r="2">
      <x v="79"/>
    </i>
    <i r="1">
      <x v="33"/>
      <x v="76"/>
    </i>
    <i>
      <x v="46"/>
      <x v="26"/>
      <x v="45"/>
    </i>
    <i r="2">
      <x v="50"/>
    </i>
    <i>
      <x v="47"/>
      <x v="26"/>
      <x v="85"/>
    </i>
    <i>
      <x v="48"/>
      <x v="26"/>
      <x v="50"/>
    </i>
    <i>
      <x v="49"/>
      <x v="15"/>
      <x v="58"/>
    </i>
    <i r="1">
      <x v="23"/>
      <x v="82"/>
    </i>
    <i r="1">
      <x v="33"/>
      <x v="67"/>
    </i>
    <i r="2">
      <x v="76"/>
    </i>
    <i r="2">
      <x v="81"/>
    </i>
    <i>
      <x v="50"/>
      <x v="26"/>
      <x v="50"/>
    </i>
    <i>
      <x v="51"/>
      <x v="29"/>
      <x v="75"/>
    </i>
    <i>
      <x v="52"/>
      <x v="26"/>
      <x v="54"/>
    </i>
    <i r="2">
      <x v="77"/>
    </i>
    <i r="2">
      <x v="85"/>
    </i>
    <i r="1">
      <x v="33"/>
      <x v="48"/>
    </i>
    <i r="2">
      <x v="67"/>
    </i>
    <i>
      <x v="53"/>
      <x v="15"/>
      <x v="58"/>
    </i>
    <i r="1">
      <x v="26"/>
      <x v="54"/>
    </i>
    <i>
      <x v="54"/>
      <x v="23"/>
      <x v="82"/>
    </i>
    <i r="1">
      <x v="26"/>
      <x v="53"/>
    </i>
    <i r="2">
      <x v="54"/>
    </i>
    <i>
      <x v="55"/>
      <x v="15"/>
      <x v="58"/>
    </i>
    <i>
      <x v="56"/>
      <x v="15"/>
      <x v="58"/>
    </i>
    <i>
      <x v="57"/>
      <x v="15"/>
      <x v="58"/>
    </i>
    <i>
      <x v="58"/>
      <x v="15"/>
      <x v="58"/>
    </i>
    <i>
      <x v="59"/>
      <x v="15"/>
      <x v="58"/>
    </i>
    <i>
      <x v="60"/>
      <x v="15"/>
      <x v="58"/>
    </i>
    <i>
      <x v="61"/>
      <x v="15"/>
      <x v="58"/>
    </i>
    <i>
      <x v="62"/>
      <x v="15"/>
      <x v="58"/>
    </i>
    <i>
      <x v="63"/>
      <x v="15"/>
      <x v="58"/>
    </i>
    <i>
      <x v="64"/>
      <x v="15"/>
      <x v="58"/>
    </i>
    <i>
      <x v="65"/>
      <x v="15"/>
      <x v="58"/>
    </i>
    <i>
      <x v="66"/>
      <x v="26"/>
      <x v="45"/>
    </i>
    <i r="2">
      <x v="54"/>
    </i>
    <i r="2">
      <x v="77"/>
    </i>
    <i r="2">
      <x v="85"/>
    </i>
    <i>
      <x v="67"/>
      <x v="29"/>
      <x v="72"/>
    </i>
    <i>
      <x v="68"/>
      <x v="15"/>
      <x v="58"/>
    </i>
    <i>
      <x v="69"/>
      <x v="23"/>
      <x v="78"/>
    </i>
    <i r="1">
      <x v="26"/>
      <x v="53"/>
    </i>
    <i>
      <x v="70"/>
      <x v="23"/>
      <x v="55"/>
    </i>
    <i r="2">
      <x v="82"/>
    </i>
    <i r="1">
      <x v="26"/>
      <x v="45"/>
    </i>
    <i r="1">
      <x v="33"/>
      <x v="67"/>
    </i>
    <i>
      <x v="71"/>
      <x v="23"/>
      <x v="59"/>
    </i>
    <i r="2">
      <x v="62"/>
    </i>
    <i r="2">
      <x v="74"/>
    </i>
    <i r="1">
      <x v="26"/>
      <x v="50"/>
    </i>
    <i>
      <x v="72"/>
      <x v="26"/>
      <x v="50"/>
    </i>
    <i r="2">
      <x v="69"/>
    </i>
    <i>
      <x v="73"/>
      <x v="26"/>
      <x v="50"/>
    </i>
    <i>
      <x v="74"/>
      <x v="29"/>
      <x v="75"/>
    </i>
    <i>
      <x v="75"/>
      <x v="23"/>
      <x v="59"/>
    </i>
    <i r="2">
      <x v="62"/>
    </i>
    <i r="2">
      <x v="66"/>
    </i>
    <i r="2">
      <x v="82"/>
    </i>
    <i r="1">
      <x v="26"/>
      <x v="45"/>
    </i>
    <i r="2">
      <x v="54"/>
    </i>
    <i r="2">
      <x v="77"/>
    </i>
    <i r="2">
      <x v="79"/>
    </i>
    <i r="1">
      <x v="33"/>
      <x v="44"/>
    </i>
    <i r="2">
      <x v="61"/>
    </i>
    <i r="2">
      <x v="76"/>
    </i>
    <i>
      <x v="76"/>
      <x v="26"/>
      <x v="50"/>
    </i>
    <i r="2">
      <x v="79"/>
    </i>
    <i>
      <x v="77"/>
      <x v="29"/>
      <x v="75"/>
    </i>
    <i>
      <x v="78"/>
      <x v="23"/>
      <x v="59"/>
    </i>
    <i>
      <x v="79"/>
      <x v="15"/>
      <x v="58"/>
    </i>
    <i r="1">
      <x v="23"/>
      <x v="46"/>
    </i>
    <i r="2">
      <x v="49"/>
    </i>
    <i r="2">
      <x v="59"/>
    </i>
    <i r="2">
      <x v="62"/>
    </i>
    <i r="2">
      <x v="66"/>
    </i>
    <i r="2">
      <x v="74"/>
    </i>
    <i r="2">
      <x v="78"/>
    </i>
    <i r="2">
      <x v="82"/>
    </i>
    <i r="1">
      <x v="26"/>
      <x v="45"/>
    </i>
    <i r="2">
      <x v="50"/>
    </i>
    <i r="2">
      <x v="53"/>
    </i>
    <i r="2">
      <x v="54"/>
    </i>
    <i r="2">
      <x v="60"/>
    </i>
    <i r="2">
      <x v="69"/>
    </i>
    <i r="2">
      <x v="77"/>
    </i>
    <i r="2">
      <x v="79"/>
    </i>
    <i r="2">
      <x v="85"/>
    </i>
    <i r="1">
      <x v="33"/>
      <x v="44"/>
    </i>
    <i r="2">
      <x v="48"/>
    </i>
    <i r="2">
      <x v="61"/>
    </i>
    <i r="2">
      <x v="63"/>
    </i>
    <i r="2">
      <x v="81"/>
    </i>
    <i r="1">
      <x v="46"/>
      <x v="86"/>
    </i>
    <i>
      <x v="80"/>
      <x v="23"/>
      <x v="55"/>
    </i>
    <i>
      <x v="81"/>
      <x v="26"/>
      <x v="45"/>
    </i>
    <i>
      <x v="82"/>
      <x v="23"/>
      <x v="78"/>
    </i>
    <i r="1">
      <x v="33"/>
      <x v="63"/>
    </i>
    <i>
      <x v="83"/>
      <x v="23"/>
      <x v="82"/>
    </i>
    <i r="1">
      <x v="26"/>
      <x v="53"/>
    </i>
    <i r="2">
      <x v="79"/>
    </i>
    <i r="1">
      <x v="33"/>
      <x v="52"/>
    </i>
    <i>
      <x v="84"/>
      <x v="26"/>
      <x v="53"/>
    </i>
    <i>
      <x v="85"/>
      <x v="29"/>
      <x v="57"/>
    </i>
    <i r="2">
      <x v="84"/>
    </i>
    <i r="2">
      <x v="88"/>
    </i>
    <i>
      <x v="87"/>
      <x v="23"/>
      <x v="49"/>
    </i>
    <i r="2">
      <x v="59"/>
    </i>
    <i r="2">
      <x v="62"/>
    </i>
    <i r="2">
      <x v="78"/>
    </i>
    <i r="2">
      <x v="82"/>
    </i>
    <i r="1">
      <x v="26"/>
      <x v="45"/>
    </i>
    <i r="2">
      <x v="50"/>
    </i>
    <i r="2">
      <x v="53"/>
    </i>
    <i r="2">
      <x v="54"/>
    </i>
    <i r="2">
      <x v="60"/>
    </i>
    <i r="2">
      <x v="69"/>
    </i>
    <i r="1">
      <x v="33"/>
      <x v="63"/>
    </i>
    <i r="2">
      <x v="67"/>
    </i>
    <i>
      <x v="88"/>
      <x v="26"/>
      <x v="45"/>
    </i>
    <i r="2">
      <x v="50"/>
    </i>
    <i r="2">
      <x v="53"/>
    </i>
    <i r="2">
      <x v="79"/>
    </i>
    <i>
      <x v="89"/>
      <x v="23"/>
      <x v="49"/>
    </i>
    <i r="2">
      <x v="59"/>
    </i>
    <i r="2">
      <x v="62"/>
    </i>
    <i r="2">
      <x v="74"/>
    </i>
    <i r="2">
      <x v="78"/>
    </i>
    <i r="2">
      <x v="82"/>
    </i>
    <i r="1">
      <x v="26"/>
      <x v="45"/>
    </i>
    <i r="2">
      <x v="50"/>
    </i>
    <i r="2">
      <x v="54"/>
    </i>
    <i r="2">
      <x v="79"/>
    </i>
    <i r="1">
      <x v="33"/>
      <x v="63"/>
    </i>
    <i r="2">
      <x v="81"/>
    </i>
    <i>
      <x v="90"/>
      <x v="23"/>
      <x v="49"/>
    </i>
    <i r="2">
      <x v="55"/>
    </i>
    <i r="2">
      <x v="59"/>
    </i>
    <i r="2">
      <x v="62"/>
    </i>
    <i r="2">
      <x v="66"/>
    </i>
    <i r="2">
      <x v="74"/>
    </i>
    <i r="2">
      <x v="78"/>
    </i>
    <i r="2">
      <x v="82"/>
    </i>
    <i r="1">
      <x v="26"/>
      <x v="45"/>
    </i>
    <i r="2">
      <x v="50"/>
    </i>
    <i r="2">
      <x v="53"/>
    </i>
    <i r="2">
      <x v="54"/>
    </i>
    <i r="2">
      <x v="60"/>
    </i>
    <i r="2">
      <x v="77"/>
    </i>
    <i r="2">
      <x v="79"/>
    </i>
    <i r="2">
      <x v="85"/>
    </i>
    <i r="1">
      <x v="30"/>
      <x v="47"/>
    </i>
    <i r="1">
      <x v="33"/>
      <x v="63"/>
    </i>
    <i r="2">
      <x v="81"/>
    </i>
    <i>
      <x v="91"/>
      <x v="23"/>
      <x v="82"/>
    </i>
    <i r="1">
      <x v="26"/>
      <x v="45"/>
    </i>
    <i r="2">
      <x v="54"/>
    </i>
    <i r="2">
      <x v="79"/>
    </i>
    <i r="1">
      <x v="33"/>
      <x v="51"/>
    </i>
    <i r="2">
      <x v="76"/>
    </i>
    <i r="2">
      <x v="81"/>
    </i>
    <i>
      <x v="92"/>
      <x v="26"/>
      <x v="45"/>
    </i>
    <i>
      <x v="93"/>
      <x v="26"/>
      <x v="45"/>
    </i>
    <i r="2">
      <x v="53"/>
    </i>
    <i r="2">
      <x v="54"/>
    </i>
    <i r="2">
      <x v="60"/>
    </i>
    <i>
      <x v="94"/>
      <x v="26"/>
      <x v="53"/>
    </i>
    <i>
      <x v="95"/>
      <x v="23"/>
      <x v="59"/>
    </i>
    <i>
      <x v="96"/>
      <x v="23"/>
      <x v="82"/>
    </i>
    <i r="1">
      <x v="26"/>
      <x v="45"/>
    </i>
    <i r="2">
      <x v="50"/>
    </i>
    <i r="2">
      <x v="54"/>
    </i>
    <i r="2">
      <x v="77"/>
    </i>
    <i r="2">
      <x v="85"/>
    </i>
    <i r="1">
      <x v="33"/>
      <x v="61"/>
    </i>
    <i>
      <x v="97"/>
      <x v="15"/>
      <x v="58"/>
    </i>
    <i>
      <x v="98"/>
      <x v="23"/>
      <x v="82"/>
    </i>
    <i>
      <x v="99"/>
      <x v="23"/>
      <x v="49"/>
    </i>
    <i r="2">
      <x v="59"/>
    </i>
    <i r="2">
      <x v="62"/>
    </i>
    <i r="2">
      <x v="66"/>
    </i>
    <i r="2">
      <x v="74"/>
    </i>
    <i r="2">
      <x v="78"/>
    </i>
    <i r="2">
      <x v="82"/>
    </i>
    <i r="1">
      <x v="26"/>
      <x v="45"/>
    </i>
    <i r="2">
      <x v="53"/>
    </i>
    <i r="2">
      <x v="60"/>
    </i>
    <i r="2">
      <x v="85"/>
    </i>
    <i r="1">
      <x v="33"/>
      <x v="44"/>
    </i>
    <i r="2">
      <x v="51"/>
    </i>
    <i r="2">
      <x v="61"/>
    </i>
    <i r="2">
      <x v="63"/>
    </i>
    <i r="2">
      <x v="76"/>
    </i>
    <i r="2">
      <x v="81"/>
    </i>
    <i>
      <x v="100"/>
      <x v="23"/>
      <x v="49"/>
    </i>
    <i r="2">
      <x v="59"/>
    </i>
    <i r="2">
      <x v="62"/>
    </i>
    <i r="2">
      <x v="66"/>
    </i>
    <i r="2">
      <x v="74"/>
    </i>
    <i r="2">
      <x v="78"/>
    </i>
    <i r="1">
      <x v="26"/>
      <x v="45"/>
    </i>
    <i r="1">
      <x v="33"/>
      <x v="44"/>
    </i>
    <i r="2">
      <x v="51"/>
    </i>
    <i r="2">
      <x v="61"/>
    </i>
    <i r="2">
      <x v="63"/>
    </i>
    <i r="2">
      <x v="76"/>
    </i>
    <i r="2">
      <x v="81"/>
    </i>
    <i>
      <x v="101"/>
      <x v="15"/>
      <x v="58"/>
    </i>
    <i r="1">
      <x v="33"/>
      <x v="44"/>
    </i>
    <i>
      <x v="102"/>
      <x v="23"/>
      <x v="49"/>
    </i>
    <i r="2">
      <x v="59"/>
    </i>
    <i r="2">
      <x v="62"/>
    </i>
    <i r="2">
      <x v="66"/>
    </i>
    <i r="2">
      <x v="74"/>
    </i>
    <i r="2">
      <x v="78"/>
    </i>
    <i r="2">
      <x v="82"/>
    </i>
    <i r="1">
      <x v="26"/>
      <x v="45"/>
    </i>
    <i r="2">
      <x v="50"/>
    </i>
    <i r="2">
      <x v="53"/>
    </i>
    <i r="2">
      <x v="54"/>
    </i>
    <i r="2">
      <x v="60"/>
    </i>
    <i r="2">
      <x v="77"/>
    </i>
    <i r="2">
      <x v="79"/>
    </i>
    <i r="2">
      <x v="85"/>
    </i>
    <i r="1">
      <x v="33"/>
      <x v="63"/>
    </i>
    <i>
      <x v="103"/>
      <x v="23"/>
      <x v="82"/>
    </i>
    <i r="1">
      <x v="26"/>
      <x v="79"/>
    </i>
    <i r="1">
      <x v="33"/>
      <x v="44"/>
    </i>
    <i r="2">
      <x v="48"/>
    </i>
    <i r="2">
      <x v="76"/>
    </i>
    <i>
      <x v="104"/>
      <x v="23"/>
      <x v="59"/>
    </i>
    <i r="1">
      <x v="26"/>
      <x v="45"/>
    </i>
    <i r="2">
      <x v="53"/>
    </i>
    <i r="2">
      <x v="54"/>
    </i>
    <i r="2">
      <x v="69"/>
    </i>
    <i r="2">
      <x v="77"/>
    </i>
    <i r="2">
      <x v="85"/>
    </i>
    <i r="1">
      <x v="29"/>
      <x v="57"/>
    </i>
    <i r="2">
      <x v="64"/>
    </i>
    <i r="2">
      <x v="70"/>
    </i>
    <i r="2">
      <x v="75"/>
    </i>
    <i r="2">
      <x v="88"/>
    </i>
    <i r="1">
      <x v="30"/>
      <x v="47"/>
    </i>
    <i r="1">
      <x v="31"/>
      <x v="68"/>
    </i>
    <i r="1">
      <x v="33"/>
      <x v="44"/>
    </i>
    <i r="2">
      <x v="51"/>
    </i>
    <i r="2">
      <x v="67"/>
    </i>
    <i r="2">
      <x v="73"/>
    </i>
    <i r="2">
      <x v="76"/>
    </i>
    <i r="2">
      <x v="81"/>
    </i>
    <i>
      <x v="105"/>
      <x v="23"/>
      <x v="59"/>
    </i>
    <i>
      <x v="106"/>
      <x v="26"/>
      <x v="79"/>
    </i>
    <i>
      <x v="107"/>
      <x v="23"/>
      <x v="82"/>
    </i>
    <i r="1">
      <x v="26"/>
      <x v="54"/>
    </i>
    <i r="2">
      <x v="79"/>
    </i>
    <i r="1">
      <x v="33"/>
      <x v="63"/>
    </i>
    <i>
      <x v="108"/>
      <x v="33"/>
      <x v="81"/>
    </i>
    <i>
      <x v="109"/>
      <x v="23"/>
      <x v="55"/>
    </i>
    <i>
      <x v="110"/>
      <x v="26"/>
      <x v="50"/>
    </i>
    <i>
      <x v="111"/>
      <x v="15"/>
      <x v="58"/>
    </i>
    <i>
      <x v="112"/>
      <x v="23"/>
      <x v="49"/>
    </i>
    <i r="2">
      <x v="59"/>
    </i>
    <i r="2">
      <x v="62"/>
    </i>
    <i r="2">
      <x v="74"/>
    </i>
    <i r="2">
      <x v="78"/>
    </i>
    <i r="2">
      <x v="82"/>
    </i>
    <i r="1">
      <x v="26"/>
      <x v="45"/>
    </i>
    <i r="2">
      <x v="50"/>
    </i>
    <i r="2">
      <x v="53"/>
    </i>
    <i r="2">
      <x v="54"/>
    </i>
    <i r="2">
      <x v="60"/>
    </i>
    <i r="2">
      <x v="69"/>
    </i>
    <i r="2">
      <x v="77"/>
    </i>
    <i r="2">
      <x v="79"/>
    </i>
    <i r="2">
      <x v="85"/>
    </i>
    <i r="1">
      <x v="33"/>
      <x v="48"/>
    </i>
    <i r="2">
      <x v="63"/>
    </i>
    <i r="2">
      <x v="67"/>
    </i>
    <i r="1">
      <x v="46"/>
      <x v="80"/>
    </i>
    <i>
      <x v="113"/>
      <x v="15"/>
      <x v="58"/>
    </i>
    <i>
      <x v="114"/>
      <x v="15"/>
      <x v="58"/>
    </i>
    <i>
      <x v="115"/>
      <x v="15"/>
      <x v="58"/>
    </i>
    <i>
      <x v="116"/>
      <x v="23"/>
      <x v="49"/>
    </i>
    <i r="2">
      <x v="82"/>
    </i>
    <i r="1">
      <x v="26"/>
      <x v="45"/>
    </i>
    <i r="2">
      <x v="53"/>
    </i>
    <i r="2">
      <x v="54"/>
    </i>
    <i r="2">
      <x v="77"/>
    </i>
    <i r="2">
      <x v="85"/>
    </i>
    <i r="1">
      <x v="33"/>
      <x v="44"/>
    </i>
    <i r="2">
      <x v="51"/>
    </i>
    <i r="2">
      <x v="76"/>
    </i>
    <i r="2">
      <x v="81"/>
    </i>
    <i>
      <x v="117"/>
      <x v="23"/>
      <x v="49"/>
    </i>
    <i r="2">
      <x v="59"/>
    </i>
    <i r="1">
      <x v="26"/>
      <x v="50"/>
    </i>
    <i r="2">
      <x v="53"/>
    </i>
    <i r="1">
      <x v="33"/>
      <x v="44"/>
    </i>
    <i>
      <x v="118"/>
      <x v="26"/>
      <x v="50"/>
    </i>
    <i>
      <x v="119"/>
      <x v="23"/>
      <x v="49"/>
    </i>
    <i r="2">
      <x v="62"/>
    </i>
    <i r="2">
      <x v="74"/>
    </i>
    <i r="2">
      <x v="78"/>
    </i>
    <i r="1">
      <x v="26"/>
      <x v="50"/>
    </i>
    <i r="2">
      <x v="53"/>
    </i>
    <i r="2">
      <x v="60"/>
    </i>
    <i r="1">
      <x v="33"/>
      <x v="67"/>
    </i>
    <i>
      <x v="120"/>
      <x v="23"/>
      <x v="78"/>
    </i>
    <i r="1">
      <x v="33"/>
      <x v="63"/>
    </i>
    <i>
      <x v="121"/>
      <x v="23"/>
      <x v="49"/>
    </i>
    <i r="2">
      <x v="59"/>
    </i>
    <i r="2">
      <x v="62"/>
    </i>
    <i r="2">
      <x v="78"/>
    </i>
    <i r="1">
      <x v="26"/>
      <x v="53"/>
    </i>
    <i>
      <x v="122"/>
      <x v="26"/>
      <x v="45"/>
    </i>
    <i>
      <x v="123"/>
      <x v="23"/>
      <x v="49"/>
    </i>
    <i r="2">
      <x v="74"/>
    </i>
    <i r="1">
      <x v="26"/>
      <x v="53"/>
    </i>
    <i>
      <x v="124"/>
      <x v="23"/>
      <x v="62"/>
    </i>
    <i>
      <x v="125"/>
      <x v="23"/>
      <x v="59"/>
    </i>
    <i r="2">
      <x v="62"/>
    </i>
    <i r="2">
      <x v="82"/>
    </i>
    <i r="1">
      <x v="26"/>
      <x v="45"/>
    </i>
    <i r="2">
      <x v="50"/>
    </i>
    <i r="2">
      <x v="53"/>
    </i>
    <i r="2">
      <x v="54"/>
    </i>
    <i r="2">
      <x v="69"/>
    </i>
    <i>
      <x v="126"/>
      <x v="23"/>
      <x v="49"/>
    </i>
    <i r="1">
      <x v="26"/>
      <x v="50"/>
    </i>
    <i r="2">
      <x v="53"/>
    </i>
    <i>
      <x v="127"/>
      <x v="26"/>
      <x v="45"/>
    </i>
    <i r="2">
      <x v="50"/>
    </i>
    <i r="2">
      <x v="53"/>
    </i>
    <i>
      <x v="128"/>
      <x v="15"/>
      <x v="58"/>
    </i>
    <i>
      <x v="129"/>
      <x v="15"/>
      <x v="58"/>
    </i>
    <i>
      <x v="130"/>
      <x v="15"/>
      <x v="58"/>
    </i>
    <i>
      <x v="131"/>
      <x v="15"/>
      <x v="58"/>
    </i>
    <i>
      <x v="132"/>
      <x v="30"/>
      <x v="47"/>
    </i>
    <i>
      <x v="133"/>
      <x v="23"/>
      <x v="49"/>
    </i>
    <i r="2">
      <x v="59"/>
    </i>
    <i r="2">
      <x v="62"/>
    </i>
    <i r="2">
      <x v="66"/>
    </i>
    <i r="2">
      <x v="74"/>
    </i>
    <i r="2">
      <x v="78"/>
    </i>
    <i r="1">
      <x v="26"/>
      <x v="45"/>
    </i>
    <i r="2">
      <x v="69"/>
    </i>
    <i r="1">
      <x v="33"/>
      <x v="44"/>
    </i>
    <i r="2">
      <x v="61"/>
    </i>
    <i r="2">
      <x v="63"/>
    </i>
    <i r="2">
      <x v="76"/>
    </i>
    <i r="2">
      <x v="81"/>
    </i>
    <i>
      <x v="134"/>
      <x v="26"/>
      <x v="54"/>
    </i>
    <i r="1">
      <x v="33"/>
      <x v="44"/>
    </i>
    <i>
      <x v="135"/>
      <x v="33"/>
      <x v="76"/>
    </i>
    <i>
      <x v="136"/>
      <x v="33"/>
      <x v="81"/>
    </i>
    <i>
      <x v="137"/>
      <x v="26"/>
      <x v="45"/>
    </i>
    <i r="2">
      <x v="53"/>
    </i>
    <i>
      <x v="138"/>
      <x v="23"/>
      <x v="49"/>
    </i>
    <i r="2">
      <x v="55"/>
    </i>
    <i r="2">
      <x v="56"/>
    </i>
    <i r="2">
      <x v="59"/>
    </i>
    <i r="2">
      <x v="62"/>
    </i>
    <i r="2">
      <x v="66"/>
    </i>
    <i r="2">
      <x v="74"/>
    </i>
    <i r="2">
      <x v="78"/>
    </i>
    <i r="2">
      <x v="82"/>
    </i>
    <i r="1">
      <x v="26"/>
      <x v="45"/>
    </i>
    <i r="2">
      <x v="50"/>
    </i>
    <i r="2">
      <x v="53"/>
    </i>
    <i r="2">
      <x v="54"/>
    </i>
    <i r="2">
      <x v="60"/>
    </i>
    <i r="2">
      <x v="77"/>
    </i>
    <i r="2">
      <x v="85"/>
    </i>
    <i r="1">
      <x v="33"/>
      <x v="44"/>
    </i>
    <i r="2">
      <x v="51"/>
    </i>
    <i r="2">
      <x v="61"/>
    </i>
    <i r="2">
      <x v="63"/>
    </i>
    <i r="2">
      <x v="76"/>
    </i>
    <i r="2">
      <x v="81"/>
    </i>
    <i>
      <x v="139"/>
      <x v="26"/>
      <x v="45"/>
    </i>
    <i>
      <x v="140"/>
      <x v="23"/>
      <x v="82"/>
    </i>
    <i r="1">
      <x v="26"/>
      <x v="50"/>
    </i>
    <i r="2">
      <x v="53"/>
    </i>
    <i r="2">
      <x v="54"/>
    </i>
    <i r="2">
      <x v="60"/>
    </i>
    <i r="2">
      <x v="79"/>
    </i>
    <i>
      <x v="141"/>
      <x v="26"/>
      <x v="53"/>
    </i>
    <i>
      <x v="142"/>
      <x v="15"/>
      <x v="58"/>
    </i>
    <i>
      <x v="143"/>
      <x v="26"/>
      <x v="45"/>
    </i>
    <i r="2">
      <x v="53"/>
    </i>
    <i r="1">
      <x v="33"/>
      <x v="67"/>
    </i>
    <i>
      <x v="144"/>
      <x v="23"/>
      <x v="62"/>
    </i>
    <i r="2">
      <x v="78"/>
    </i>
    <i r="1">
      <x v="26"/>
      <x v="45"/>
    </i>
    <i r="2">
      <x v="50"/>
    </i>
    <i r="2">
      <x v="77"/>
    </i>
    <i r="2">
      <x v="79"/>
    </i>
    <i r="2">
      <x v="85"/>
    </i>
    <i>
      <x v="145"/>
      <x v="29"/>
      <x v="75"/>
    </i>
    <i>
      <x v="146"/>
      <x v="26"/>
      <x v="60"/>
    </i>
    <i>
      <x v="147"/>
      <x v="26"/>
      <x v="54"/>
    </i>
    <i r="2">
      <x v="79"/>
    </i>
    <i>
      <x v="148"/>
      <x v="23"/>
      <x v="82"/>
    </i>
    <i r="1">
      <x v="26"/>
      <x v="50"/>
    </i>
    <i r="1">
      <x v="33"/>
      <x v="63"/>
    </i>
    <i>
      <x v="149"/>
      <x v="23"/>
      <x v="49"/>
    </i>
    <i r="2">
      <x v="59"/>
    </i>
    <i r="1">
      <x v="26"/>
      <x v="50"/>
    </i>
    <i r="1">
      <x v="33"/>
      <x v="61"/>
    </i>
    <i r="2">
      <x v="81"/>
    </i>
    <i>
      <x v="150"/>
      <x v="26"/>
      <x v="45"/>
    </i>
    <i>
      <x v="151"/>
      <x v="33"/>
      <x v="63"/>
    </i>
    <i r="2">
      <x v="81"/>
    </i>
    <i>
      <x v="152"/>
      <x v="23"/>
      <x v="82"/>
    </i>
    <i r="1">
      <x v="26"/>
      <x v="50"/>
    </i>
    <i r="2">
      <x v="85"/>
    </i>
    <i r="1">
      <x v="33"/>
      <x v="81"/>
    </i>
    <i>
      <x v="153"/>
      <x v="26"/>
      <x v="45"/>
    </i>
    <i r="1">
      <x v="33"/>
      <x v="44"/>
    </i>
    <i>
      <x v="154"/>
      <x v="23"/>
      <x v="74"/>
    </i>
    <i r="2">
      <x v="82"/>
    </i>
    <i r="1">
      <x v="26"/>
      <x v="45"/>
    </i>
    <i r="2">
      <x v="50"/>
    </i>
    <i r="2">
      <x v="53"/>
    </i>
    <i r="2">
      <x v="54"/>
    </i>
    <i r="2">
      <x v="69"/>
    </i>
    <i r="2">
      <x v="79"/>
    </i>
    <i r="1">
      <x v="33"/>
      <x v="67"/>
    </i>
    <i r="2">
      <x v="76"/>
    </i>
    <i r="1">
      <x v="46"/>
      <x v="86"/>
    </i>
    <i>
      <x v="155"/>
      <x v="15"/>
      <x v="58"/>
    </i>
    <i>
      <x v="156"/>
      <x v="23"/>
      <x v="78"/>
    </i>
    <i>
      <x v="157"/>
      <x v="23"/>
      <x v="82"/>
    </i>
    <i r="1">
      <x v="26"/>
      <x v="50"/>
    </i>
    <i r="2">
      <x v="53"/>
    </i>
    <i>
      <x v="158"/>
      <x v="49"/>
      <x v="89"/>
    </i>
    <i>
      <x v="159"/>
      <x v="49"/>
      <x v="89"/>
    </i>
    <i>
      <x v="160"/>
      <x v="15"/>
      <x v="58"/>
    </i>
    <i>
      <x v="161"/>
      <x v="49"/>
      <x v="89"/>
    </i>
    <i>
      <x v="162"/>
      <x v="49"/>
      <x v="89"/>
    </i>
    <i>
      <x v="163"/>
      <x v="33"/>
      <x v="76"/>
    </i>
    <i>
      <x v="164"/>
      <x v="26"/>
      <x v="45"/>
    </i>
    <i r="1">
      <x v="33"/>
      <x v="44"/>
    </i>
    <i r="2">
      <x v="51"/>
    </i>
    <i r="2">
      <x v="61"/>
    </i>
    <i r="2">
      <x v="76"/>
    </i>
    <i>
      <x v="165"/>
      <x v="23"/>
      <x v="49"/>
    </i>
    <i r="2">
      <x v="59"/>
    </i>
    <i r="2">
      <x v="62"/>
    </i>
    <i r="2">
      <x v="66"/>
    </i>
    <i r="2">
      <x v="74"/>
    </i>
    <i r="2">
      <x v="78"/>
    </i>
    <i r="2">
      <x v="82"/>
    </i>
    <i r="1">
      <x v="26"/>
      <x v="45"/>
    </i>
    <i r="2">
      <x v="50"/>
    </i>
    <i r="2">
      <x v="53"/>
    </i>
    <i r="2">
      <x v="54"/>
    </i>
    <i r="2">
      <x v="60"/>
    </i>
    <i r="2">
      <x v="77"/>
    </i>
    <i r="2">
      <x v="85"/>
    </i>
    <i r="1">
      <x v="33"/>
      <x v="44"/>
    </i>
    <i r="2">
      <x v="63"/>
    </i>
    <i r="2">
      <x v="76"/>
    </i>
    <i r="2">
      <x v="81"/>
    </i>
    <i>
      <x v="166"/>
      <x v="33"/>
      <x v="44"/>
    </i>
    <i r="2">
      <x v="51"/>
    </i>
    <i r="2">
      <x v="76"/>
    </i>
    <i r="2">
      <x v="81"/>
    </i>
    <i>
      <x v="167"/>
      <x v="23"/>
      <x v="49"/>
    </i>
    <i r="2">
      <x v="59"/>
    </i>
    <i r="2">
      <x v="62"/>
    </i>
    <i r="2">
      <x v="66"/>
    </i>
    <i r="2">
      <x v="74"/>
    </i>
    <i r="2">
      <x v="78"/>
    </i>
    <i r="2">
      <x v="82"/>
    </i>
    <i r="1">
      <x v="26"/>
      <x v="45"/>
    </i>
    <i r="2">
      <x v="50"/>
    </i>
    <i r="2">
      <x v="53"/>
    </i>
    <i r="2">
      <x v="60"/>
    </i>
    <i r="2">
      <x v="77"/>
    </i>
    <i r="1">
      <x v="33"/>
      <x v="44"/>
    </i>
    <i r="2">
      <x v="61"/>
    </i>
    <i r="2">
      <x v="63"/>
    </i>
    <i r="2">
      <x v="76"/>
    </i>
    <i r="2">
      <x v="81"/>
    </i>
    <i>
      <x v="168"/>
      <x v="33"/>
      <x v="44"/>
    </i>
    <i r="2">
      <x v="76"/>
    </i>
    <i r="2">
      <x v="81"/>
    </i>
    <i>
      <x v="169"/>
      <x v="15"/>
      <x v="58"/>
    </i>
    <i r="1">
      <x v="30"/>
      <x v="47"/>
    </i>
    <i>
      <x v="170"/>
      <x v="49"/>
      <x v="89"/>
    </i>
    <i>
      <x v="171"/>
      <x v="49"/>
      <x v="89"/>
    </i>
    <i>
      <x v="172"/>
      <x v="15"/>
      <x v="58"/>
    </i>
    <i r="1">
      <x v="30"/>
      <x v="47"/>
    </i>
    <i>
      <x v="173"/>
      <x v="15"/>
      <x v="58"/>
    </i>
    <i>
      <x v="174"/>
      <x v="15"/>
      <x v="58"/>
    </i>
    <i r="1">
      <x v="23"/>
      <x v="74"/>
    </i>
    <i r="1">
      <x v="26"/>
      <x v="45"/>
    </i>
    <i r="2">
      <x v="50"/>
    </i>
    <i r="2">
      <x v="53"/>
    </i>
    <i r="2">
      <x v="54"/>
    </i>
    <i r="2">
      <x v="60"/>
    </i>
    <i r="2">
      <x v="77"/>
    </i>
    <i r="2">
      <x v="85"/>
    </i>
    <i r="1">
      <x v="33"/>
      <x v="61"/>
    </i>
    <i>
      <x v="175"/>
      <x v="23"/>
      <x v="49"/>
    </i>
    <i>
      <x v="176"/>
      <x v="26"/>
      <x v="60"/>
    </i>
    <i>
      <x v="177"/>
      <x v="33"/>
      <x v="81"/>
    </i>
    <i>
      <x v="178"/>
      <x v="23"/>
      <x v="55"/>
    </i>
    <i r="1">
      <x v="26"/>
      <x v="60"/>
    </i>
    <i>
      <x v="179"/>
      <x v="49"/>
      <x v="89"/>
    </i>
    <i>
      <x v="180"/>
      <x v="15"/>
      <x v="58"/>
    </i>
    <i>
      <x v="181"/>
      <x v="26"/>
      <x v="45"/>
    </i>
    <i r="2">
      <x v="60"/>
    </i>
    <i r="1">
      <x v="33"/>
      <x v="44"/>
    </i>
    <i r="2">
      <x v="76"/>
    </i>
    <i>
      <x v="182"/>
      <x v="23"/>
      <x v="82"/>
    </i>
    <i r="1">
      <x v="26"/>
      <x v="45"/>
    </i>
    <i r="2">
      <x v="60"/>
    </i>
    <i r="1">
      <x v="33"/>
      <x v="44"/>
    </i>
    <i r="2">
      <x v="76"/>
    </i>
    <i>
      <x v="183"/>
      <x v="15"/>
      <x v="58"/>
    </i>
    <i>
      <x v="184"/>
      <x v="23"/>
      <x v="49"/>
    </i>
    <i r="2">
      <x v="59"/>
    </i>
    <i r="2">
      <x v="62"/>
    </i>
    <i r="2">
      <x v="66"/>
    </i>
    <i r="2">
      <x v="82"/>
    </i>
    <i r="1">
      <x v="26"/>
      <x v="45"/>
    </i>
    <i r="2">
      <x v="50"/>
    </i>
    <i r="2">
      <x v="53"/>
    </i>
    <i r="2">
      <x v="54"/>
    </i>
    <i r="2">
      <x v="60"/>
    </i>
    <i r="2">
      <x v="77"/>
    </i>
    <i r="1">
      <x v="33"/>
      <x v="44"/>
    </i>
    <i r="2">
      <x v="51"/>
    </i>
    <i r="2">
      <x v="61"/>
    </i>
    <i r="2">
      <x v="63"/>
    </i>
    <i r="2">
      <x v="76"/>
    </i>
    <i r="2">
      <x v="81"/>
    </i>
    <i>
      <x v="185"/>
      <x v="23"/>
      <x v="82"/>
    </i>
    <i r="1">
      <x v="26"/>
      <x v="60"/>
    </i>
    <i r="1">
      <x v="33"/>
      <x v="44"/>
    </i>
    <i r="2">
      <x v="61"/>
    </i>
    <i r="2">
      <x v="76"/>
    </i>
    <i r="2">
      <x v="81"/>
    </i>
    <i>
      <x v="186"/>
      <x v="23"/>
      <x v="49"/>
    </i>
    <i r="2">
      <x v="59"/>
    </i>
    <i r="2">
      <x v="62"/>
    </i>
    <i r="2">
      <x v="66"/>
    </i>
    <i r="2">
      <x v="74"/>
    </i>
    <i r="2">
      <x v="78"/>
    </i>
    <i r="2">
      <x v="82"/>
    </i>
    <i r="1">
      <x v="26"/>
      <x v="45"/>
    </i>
    <i r="2">
      <x v="53"/>
    </i>
    <i r="2">
      <x v="54"/>
    </i>
    <i r="2">
      <x v="60"/>
    </i>
    <i r="2">
      <x v="77"/>
    </i>
    <i r="1">
      <x v="33"/>
      <x v="44"/>
    </i>
    <i r="2">
      <x v="51"/>
    </i>
    <i r="2">
      <x v="61"/>
    </i>
    <i r="2">
      <x v="63"/>
    </i>
    <i r="2">
      <x v="76"/>
    </i>
    <i r="2">
      <x v="81"/>
    </i>
    <i>
      <x v="187"/>
      <x v="26"/>
      <x v="60"/>
    </i>
    <i r="1">
      <x v="33"/>
      <x v="81"/>
    </i>
    <i>
      <x v="188"/>
      <x v="23"/>
      <x v="55"/>
    </i>
    <i>
      <x v="189"/>
      <x v="23"/>
      <x v="55"/>
    </i>
    <i r="1">
      <x v="26"/>
      <x v="60"/>
    </i>
    <i>
      <x v="191"/>
      <x v="23"/>
      <x v="55"/>
    </i>
    <i r="1">
      <x v="26"/>
      <x v="60"/>
    </i>
    <i>
      <x v="192"/>
      <x v="15"/>
      <x v="58"/>
    </i>
    <i>
      <x v="193"/>
      <x v="15"/>
      <x v="58"/>
    </i>
    <i>
      <x v="194"/>
      <x v="15"/>
      <x v="58"/>
    </i>
    <i>
      <x v="195"/>
      <x v="15"/>
      <x v="58"/>
    </i>
    <i>
      <x v="196"/>
      <x v="15"/>
      <x v="58"/>
    </i>
    <i>
      <x v="197"/>
      <x v="15"/>
      <x v="58"/>
    </i>
    <i>
      <x v="198"/>
      <x v="15"/>
      <x v="58"/>
    </i>
    <i>
      <x v="199"/>
      <x v="15"/>
      <x v="58"/>
    </i>
    <i>
      <x v="200"/>
      <x v="23"/>
      <x v="59"/>
    </i>
    <i r="2">
      <x v="78"/>
    </i>
    <i r="2">
      <x v="82"/>
    </i>
    <i r="1">
      <x v="26"/>
      <x v="50"/>
    </i>
    <i>
      <x v="201"/>
      <x v="15"/>
      <x v="58"/>
    </i>
    <i>
      <x v="202"/>
      <x v="15"/>
      <x v="58"/>
    </i>
    <i>
      <x v="203"/>
      <x v="15"/>
      <x v="58"/>
    </i>
    <i>
      <x v="204"/>
      <x v="15"/>
      <x v="58"/>
    </i>
    <i>
      <x v="205"/>
      <x v="49"/>
      <x v="89"/>
    </i>
    <i r="1">
      <x v="50"/>
      <x v="90"/>
    </i>
    <i t="grand">
      <x/>
    </i>
  </rowItems>
  <colFields count="1">
    <field x="-2"/>
  </colFields>
  <colItems count="2">
    <i>
      <x/>
    </i>
    <i i="1">
      <x v="1"/>
    </i>
  </colItems>
  <dataFields count="2">
    <dataField name="Quantidade" fld="5" baseField="0" baseItem="0" numFmtId="3"/>
    <dataField name="Valor R$" fld="6" baseField="0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1725E-4D1A-4831-BC50-6CEC20B0B8A0}">
  <dimension ref="A1:S1822"/>
  <sheetViews>
    <sheetView tabSelected="1" topLeftCell="A223" workbookViewId="0">
      <selection activeCell="C264" sqref="C264"/>
    </sheetView>
  </sheetViews>
  <sheetFormatPr defaultRowHeight="15" x14ac:dyDescent="0.25"/>
  <cols>
    <col min="1" max="1" width="15.28515625" style="11" bestFit="1" customWidth="1"/>
    <col min="2" max="2" width="53.140625" bestFit="1" customWidth="1"/>
    <col min="3" max="3" width="37.7109375" bestFit="1" customWidth="1"/>
    <col min="4" max="4" width="11.42578125" style="12" bestFit="1" customWidth="1"/>
    <col min="5" max="5" width="14.42578125" style="12" bestFit="1" customWidth="1"/>
    <col min="6" max="6" width="17.42578125" style="12" bestFit="1" customWidth="1"/>
    <col min="7" max="7" width="12.5703125" style="12" bestFit="1" customWidth="1"/>
    <col min="8" max="8" width="21.140625" style="12" bestFit="1" customWidth="1"/>
    <col min="9" max="9" width="16.85546875" style="12" bestFit="1" customWidth="1"/>
    <col min="10" max="10" width="20.28515625" style="12" bestFit="1" customWidth="1"/>
    <col min="11" max="11" width="12.5703125" style="12" bestFit="1" customWidth="1"/>
    <col min="12" max="12" width="12.42578125" style="12" bestFit="1" customWidth="1"/>
    <col min="13" max="13" width="18.5703125" style="12" bestFit="1" customWidth="1"/>
    <col min="14" max="14" width="13" style="12" customWidth="1"/>
    <col min="15" max="17" width="13.85546875" style="12" customWidth="1"/>
    <col min="18" max="18" width="8.85546875" bestFit="1" customWidth="1"/>
    <col min="19" max="19" width="10.140625" bestFit="1" customWidth="1"/>
  </cols>
  <sheetData>
    <row r="1" spans="1:19" ht="44.25" customHeight="1" thickBot="1" x14ac:dyDescent="0.3">
      <c r="A1" s="1" t="s">
        <v>0</v>
      </c>
      <c r="B1" s="1"/>
      <c r="C1" s="2"/>
      <c r="D1" s="1" t="s">
        <v>1</v>
      </c>
      <c r="E1" s="1"/>
      <c r="F1" s="1"/>
      <c r="G1" s="1"/>
      <c r="H1" s="1"/>
      <c r="I1" s="1"/>
      <c r="J1" s="2"/>
      <c r="K1" s="3" t="s">
        <v>2</v>
      </c>
      <c r="L1" s="3"/>
      <c r="M1" s="3"/>
      <c r="N1" s="3"/>
      <c r="O1" s="4"/>
      <c r="P1" s="5" t="s">
        <v>3</v>
      </c>
      <c r="Q1" s="6"/>
      <c r="R1" s="5" t="s">
        <v>4</v>
      </c>
      <c r="S1" s="6"/>
    </row>
    <row r="2" spans="1:19" s="10" customFormat="1" ht="30.75" thickBot="1" x14ac:dyDescent="0.3">
      <c r="A2" s="7" t="s">
        <v>5</v>
      </c>
      <c r="B2" s="8" t="s">
        <v>6</v>
      </c>
      <c r="C2" s="8" t="s">
        <v>7</v>
      </c>
      <c r="D2" s="8" t="s">
        <v>8</v>
      </c>
      <c r="E2" s="8" t="s">
        <v>9</v>
      </c>
      <c r="F2" s="8" t="s">
        <v>10</v>
      </c>
      <c r="G2" s="8" t="s">
        <v>11</v>
      </c>
      <c r="H2" s="8" t="s">
        <v>12</v>
      </c>
      <c r="I2" s="8" t="s">
        <v>13</v>
      </c>
      <c r="J2" s="8" t="s">
        <v>14</v>
      </c>
      <c r="K2" s="8" t="s">
        <v>15</v>
      </c>
      <c r="L2" s="8" t="s">
        <v>16</v>
      </c>
      <c r="M2" s="8" t="s">
        <v>17</v>
      </c>
      <c r="N2" s="8" t="s">
        <v>18</v>
      </c>
      <c r="O2" s="8" t="s">
        <v>19</v>
      </c>
      <c r="P2" s="9" t="s">
        <v>20</v>
      </c>
      <c r="Q2" s="9" t="s">
        <v>21</v>
      </c>
      <c r="R2" s="9" t="s">
        <v>22</v>
      </c>
      <c r="S2" s="9" t="s">
        <v>23</v>
      </c>
    </row>
    <row r="3" spans="1:19" x14ac:dyDescent="0.25">
      <c r="A3" s="11">
        <v>300089</v>
      </c>
      <c r="B3" t="s">
        <v>24</v>
      </c>
      <c r="C3" t="s">
        <v>7</v>
      </c>
      <c r="D3" s="12">
        <v>608</v>
      </c>
      <c r="E3" s="12">
        <v>294</v>
      </c>
      <c r="F3" s="12">
        <v>25</v>
      </c>
      <c r="G3" s="12">
        <f>SUM(D3:F3)</f>
        <v>927</v>
      </c>
      <c r="H3" s="13">
        <f>G3/3</f>
        <v>309</v>
      </c>
      <c r="I3" s="13">
        <f>H3/26</f>
        <v>11.884615384615385</v>
      </c>
      <c r="J3" s="13">
        <f>F3/26</f>
        <v>0.96153846153846156</v>
      </c>
      <c r="K3" s="14">
        <f>SUMIF([1]PT01!A:A,[1]Consumo!A3,[1]PT01!F:F)</f>
        <v>701</v>
      </c>
      <c r="L3" s="14">
        <f>SUMIF([1]TT01!A:A,[1]Consumo!A3,[1]TT01!F:F)</f>
        <v>471.32</v>
      </c>
      <c r="M3" s="14">
        <f>K3+L3</f>
        <v>1172.32</v>
      </c>
      <c r="N3" s="15">
        <f>IFERROR((M3/H3),0)</f>
        <v>3.7939158576051777</v>
      </c>
      <c r="O3" s="15">
        <f>IFERROR((M3/I3),0)</f>
        <v>98.641812297734617</v>
      </c>
      <c r="P3" s="16">
        <f>IFERROR(VLOOKUP(A3,'[1]PLAN VTAL'!C:T,18,0),"")</f>
        <v>386</v>
      </c>
      <c r="Q3" s="16">
        <f>IFERROR(P3-M3,"")</f>
        <v>-786.31999999999994</v>
      </c>
      <c r="R3" s="17" t="str">
        <f>IFERROR(VLOOKUP(A3,[1]transito!G:I,3,0),"")</f>
        <v/>
      </c>
      <c r="S3" s="17" t="str">
        <f>IFERROR(VLOOKUP(A3,[1]transito!G:K,5,0),"")</f>
        <v/>
      </c>
    </row>
    <row r="4" spans="1:19" x14ac:dyDescent="0.25">
      <c r="A4" s="11">
        <v>300092</v>
      </c>
      <c r="B4" t="s">
        <v>25</v>
      </c>
      <c r="C4" t="s">
        <v>7</v>
      </c>
      <c r="D4" s="12">
        <v>860</v>
      </c>
      <c r="E4" s="12">
        <v>1665</v>
      </c>
      <c r="F4" s="12">
        <v>436</v>
      </c>
      <c r="G4" s="12">
        <f t="shared" ref="G4:G67" si="0">SUM(D4:F4)</f>
        <v>2961</v>
      </c>
      <c r="H4" s="13">
        <f t="shared" ref="H4:H67" si="1">G4/3</f>
        <v>987</v>
      </c>
      <c r="I4" s="13">
        <f t="shared" ref="I4:I67" si="2">H4/26</f>
        <v>37.96153846153846</v>
      </c>
      <c r="J4" s="13">
        <f t="shared" ref="J4:J67" si="3">F4/26</f>
        <v>16.76923076923077</v>
      </c>
      <c r="K4" s="14">
        <f>SUMIF([1]PT01!A:A,[1]Consumo!A4,[1]PT01!F:F)</f>
        <v>0</v>
      </c>
      <c r="L4" s="14">
        <f>SUMIF([1]TT01!A:A,[1]Consumo!A4,[1]TT01!F:F)</f>
        <v>1438</v>
      </c>
      <c r="M4" s="14">
        <f t="shared" ref="M4:M67" si="4">K4+L4</f>
        <v>1438</v>
      </c>
      <c r="N4" s="15">
        <f t="shared" ref="N4:N67" si="5">IFERROR((M4/H4),0)</f>
        <v>1.4569402228976698</v>
      </c>
      <c r="O4" s="15">
        <f t="shared" ref="O4:O67" si="6">IFERROR((M4/I4),0)</f>
        <v>37.880445795339412</v>
      </c>
      <c r="P4" s="16">
        <f>IFERROR(VLOOKUP(A4,'[1]PLAN VTAL'!C:T,18,0),"")</f>
        <v>2111</v>
      </c>
      <c r="Q4" s="16">
        <f t="shared" ref="Q4:Q67" si="7">IFERROR(P4-M4,"")</f>
        <v>673</v>
      </c>
      <c r="R4" s="17">
        <f>IFERROR(VLOOKUP(A4,[1]transito!G:I,3,0),"")</f>
        <v>160</v>
      </c>
      <c r="S4" s="17">
        <f>IFERROR(VLOOKUP(A4,[1]transito!G:K,5,0),"")</f>
        <v>5122024</v>
      </c>
    </row>
    <row r="5" spans="1:19" x14ac:dyDescent="0.25">
      <c r="A5" s="11">
        <v>300113</v>
      </c>
      <c r="B5" t="s">
        <v>26</v>
      </c>
      <c r="C5" t="s">
        <v>27</v>
      </c>
      <c r="D5" s="12">
        <v>0</v>
      </c>
      <c r="E5" s="12">
        <v>0</v>
      </c>
      <c r="F5" s="12">
        <v>0</v>
      </c>
      <c r="G5" s="12">
        <f t="shared" si="0"/>
        <v>0</v>
      </c>
      <c r="H5" s="13">
        <f t="shared" si="1"/>
        <v>0</v>
      </c>
      <c r="I5" s="13">
        <f t="shared" si="2"/>
        <v>0</v>
      </c>
      <c r="J5" s="13">
        <f t="shared" si="3"/>
        <v>0</v>
      </c>
      <c r="K5" s="14">
        <f>SUMIF([1]PT01!A:A,[1]Consumo!A5,[1]PT01!F:F)</f>
        <v>5429</v>
      </c>
      <c r="L5" s="14">
        <f>SUMIF([1]TT01!A:A,[1]Consumo!A5,[1]TT01!F:F)</f>
        <v>2443</v>
      </c>
      <c r="M5" s="14">
        <f t="shared" si="4"/>
        <v>7872</v>
      </c>
      <c r="N5" s="15">
        <f t="shared" si="5"/>
        <v>0</v>
      </c>
      <c r="O5" s="15">
        <f t="shared" si="6"/>
        <v>0</v>
      </c>
      <c r="P5" s="16" t="str">
        <f>IFERROR(VLOOKUP(A5,'[1]PLAN VTAL'!C:T,18,0),"")</f>
        <v/>
      </c>
      <c r="Q5" s="16" t="str">
        <f t="shared" si="7"/>
        <v/>
      </c>
      <c r="R5" s="17" t="str">
        <f>IFERROR(VLOOKUP(A5,[1]transito!G:I,3,0),"")</f>
        <v/>
      </c>
      <c r="S5" s="17" t="str">
        <f>IFERROR(VLOOKUP(A5,[1]transito!G:K,5,0),"")</f>
        <v/>
      </c>
    </row>
    <row r="6" spans="1:19" x14ac:dyDescent="0.25">
      <c r="A6" s="11">
        <v>300151</v>
      </c>
      <c r="B6" t="s">
        <v>28</v>
      </c>
      <c r="C6" t="s">
        <v>27</v>
      </c>
      <c r="D6" s="12">
        <v>158</v>
      </c>
      <c r="E6" s="12">
        <v>457</v>
      </c>
      <c r="F6" s="12">
        <v>475</v>
      </c>
      <c r="G6" s="12">
        <f t="shared" si="0"/>
        <v>1090</v>
      </c>
      <c r="H6" s="13">
        <f t="shared" si="1"/>
        <v>363.33333333333331</v>
      </c>
      <c r="I6" s="13">
        <f t="shared" si="2"/>
        <v>13.974358974358974</v>
      </c>
      <c r="J6" s="13">
        <f t="shared" si="3"/>
        <v>18.26923076923077</v>
      </c>
      <c r="K6" s="14">
        <f>SUMIF([1]PT01!A:A,[1]Consumo!A6,[1]PT01!F:F)</f>
        <v>2500</v>
      </c>
      <c r="L6" s="14">
        <f>SUMIF([1]TT01!A:A,[1]Consumo!A6,[1]TT01!F:F)</f>
        <v>1044</v>
      </c>
      <c r="M6" s="14">
        <f t="shared" si="4"/>
        <v>3544</v>
      </c>
      <c r="N6" s="15">
        <f t="shared" si="5"/>
        <v>9.7541284403669728</v>
      </c>
      <c r="O6" s="15">
        <f t="shared" si="6"/>
        <v>253.60733944954129</v>
      </c>
      <c r="P6" s="16">
        <f>IFERROR(VLOOKUP(A6,'[1]PLAN VTAL'!C:T,18,0),"")</f>
        <v>329</v>
      </c>
      <c r="Q6" s="16">
        <f t="shared" si="7"/>
        <v>-3215</v>
      </c>
      <c r="R6" s="17" t="str">
        <f>IFERROR(VLOOKUP(A6,[1]transito!G:I,3,0),"")</f>
        <v/>
      </c>
      <c r="S6" s="17" t="str">
        <f>IFERROR(VLOOKUP(A6,[1]transito!G:K,5,0),"")</f>
        <v/>
      </c>
    </row>
    <row r="7" spans="1:19" x14ac:dyDescent="0.25">
      <c r="A7" s="11">
        <v>300178</v>
      </c>
      <c r="B7" t="s">
        <v>29</v>
      </c>
      <c r="C7" t="s">
        <v>7</v>
      </c>
      <c r="D7" s="12">
        <v>14</v>
      </c>
      <c r="E7" s="12">
        <v>54</v>
      </c>
      <c r="F7" s="12">
        <v>22</v>
      </c>
      <c r="G7" s="12">
        <f t="shared" si="0"/>
        <v>90</v>
      </c>
      <c r="H7" s="13">
        <f t="shared" si="1"/>
        <v>30</v>
      </c>
      <c r="I7" s="13">
        <f t="shared" si="2"/>
        <v>1.1538461538461537</v>
      </c>
      <c r="J7" s="13">
        <f t="shared" si="3"/>
        <v>0.84615384615384615</v>
      </c>
      <c r="K7" s="14">
        <f>SUMIF([1]PT01!A:A,[1]Consumo!A7,[1]PT01!F:F)</f>
        <v>0</v>
      </c>
      <c r="L7" s="14">
        <f>SUMIF([1]TT01!A:A,[1]Consumo!A7,[1]TT01!F:F)</f>
        <v>150</v>
      </c>
      <c r="M7" s="14">
        <f t="shared" si="4"/>
        <v>150</v>
      </c>
      <c r="N7" s="15">
        <f t="shared" si="5"/>
        <v>5</v>
      </c>
      <c r="O7" s="15">
        <f t="shared" si="6"/>
        <v>130</v>
      </c>
      <c r="P7" s="16" t="str">
        <f>IFERROR(VLOOKUP(A7,'[1]PLAN VTAL'!C:T,18,0),"")</f>
        <v/>
      </c>
      <c r="Q7" s="16" t="str">
        <f t="shared" si="7"/>
        <v/>
      </c>
      <c r="R7" s="17" t="str">
        <f>IFERROR(VLOOKUP(A7,[1]transito!G:I,3,0),"")</f>
        <v/>
      </c>
      <c r="S7" s="17" t="str">
        <f>IFERROR(VLOOKUP(A7,[1]transito!G:K,5,0),"")</f>
        <v/>
      </c>
    </row>
    <row r="8" spans="1:19" x14ac:dyDescent="0.25">
      <c r="A8" s="11">
        <v>300231</v>
      </c>
      <c r="B8" t="s">
        <v>30</v>
      </c>
      <c r="C8" t="s">
        <v>31</v>
      </c>
      <c r="D8" s="12">
        <v>0</v>
      </c>
      <c r="E8" s="12">
        <v>0</v>
      </c>
      <c r="F8" s="12">
        <v>0</v>
      </c>
      <c r="G8" s="12">
        <f t="shared" si="0"/>
        <v>0</v>
      </c>
      <c r="H8" s="13">
        <f t="shared" si="1"/>
        <v>0</v>
      </c>
      <c r="I8" s="13">
        <f t="shared" si="2"/>
        <v>0</v>
      </c>
      <c r="J8" s="13">
        <f t="shared" si="3"/>
        <v>0</v>
      </c>
      <c r="K8" s="14">
        <f>SUMIF([1]PT01!A:A,[1]Consumo!A8,[1]PT01!F:F)</f>
        <v>945</v>
      </c>
      <c r="L8" s="14">
        <f>SUMIF([1]TT01!A:A,[1]Consumo!A8,[1]TT01!F:F)</f>
        <v>155</v>
      </c>
      <c r="M8" s="14">
        <f t="shared" si="4"/>
        <v>1100</v>
      </c>
      <c r="N8" s="15">
        <f t="shared" si="5"/>
        <v>0</v>
      </c>
      <c r="O8" s="15">
        <f t="shared" si="6"/>
        <v>0</v>
      </c>
      <c r="P8" s="16" t="str">
        <f>IFERROR(VLOOKUP(A8,'[1]PLAN VTAL'!C:T,18,0),"")</f>
        <v/>
      </c>
      <c r="Q8" s="16" t="str">
        <f t="shared" si="7"/>
        <v/>
      </c>
      <c r="R8" s="17" t="str">
        <f>IFERROR(VLOOKUP(A8,[1]transito!G:I,3,0),"")</f>
        <v/>
      </c>
      <c r="S8" s="17" t="str">
        <f>IFERROR(VLOOKUP(A8,[1]transito!G:K,5,0),"")</f>
        <v/>
      </c>
    </row>
    <row r="9" spans="1:19" x14ac:dyDescent="0.25">
      <c r="A9" s="11">
        <v>300303</v>
      </c>
      <c r="B9" t="s">
        <v>32</v>
      </c>
      <c r="C9" t="s">
        <v>7</v>
      </c>
      <c r="D9" s="12">
        <v>1539</v>
      </c>
      <c r="E9" s="12">
        <v>7340</v>
      </c>
      <c r="F9" s="12">
        <v>1188</v>
      </c>
      <c r="G9" s="12">
        <f t="shared" si="0"/>
        <v>10067</v>
      </c>
      <c r="H9" s="13">
        <f t="shared" si="1"/>
        <v>3355.6666666666665</v>
      </c>
      <c r="I9" s="13">
        <f t="shared" si="2"/>
        <v>129.06410256410257</v>
      </c>
      <c r="J9" s="13">
        <f t="shared" si="3"/>
        <v>45.692307692307693</v>
      </c>
      <c r="K9" s="14">
        <f>SUMIF([1]PT01!A:A,[1]Consumo!A9,[1]PT01!F:F)</f>
        <v>2731</v>
      </c>
      <c r="L9" s="14">
        <f>SUMIF([1]TT01!A:A,[1]Consumo!A9,[1]TT01!F:F)</f>
        <v>4989</v>
      </c>
      <c r="M9" s="14">
        <f t="shared" si="4"/>
        <v>7720</v>
      </c>
      <c r="N9" s="15">
        <f t="shared" si="5"/>
        <v>2.300586073308831</v>
      </c>
      <c r="O9" s="15">
        <f t="shared" si="6"/>
        <v>59.815237906029601</v>
      </c>
      <c r="P9" s="16">
        <f>IFERROR(VLOOKUP(A9,'[1]PLAN VTAL'!C:T,18,0),"")</f>
        <v>8995.3154545454563</v>
      </c>
      <c r="Q9" s="16">
        <f t="shared" si="7"/>
        <v>1275.3154545454563</v>
      </c>
      <c r="R9" s="17">
        <f>IFERROR(VLOOKUP(A9,[1]transito!G:I,3,0),"")</f>
        <v>2000</v>
      </c>
      <c r="S9" s="17">
        <f>IFERROR(VLOOKUP(A9,[1]transito!G:K,5,0),"")</f>
        <v>9122024</v>
      </c>
    </row>
    <row r="10" spans="1:19" x14ac:dyDescent="0.25">
      <c r="A10" s="11">
        <v>300342</v>
      </c>
      <c r="B10" t="s">
        <v>33</v>
      </c>
      <c r="C10" t="s">
        <v>7</v>
      </c>
      <c r="D10" s="12">
        <v>69</v>
      </c>
      <c r="E10" s="12">
        <v>220</v>
      </c>
      <c r="F10" s="12">
        <v>169</v>
      </c>
      <c r="G10" s="12">
        <f t="shared" si="0"/>
        <v>458</v>
      </c>
      <c r="H10" s="13">
        <f t="shared" si="1"/>
        <v>152.66666666666666</v>
      </c>
      <c r="I10" s="13">
        <f t="shared" si="2"/>
        <v>5.8717948717948714</v>
      </c>
      <c r="J10" s="13">
        <f t="shared" si="3"/>
        <v>6.5</v>
      </c>
      <c r="K10" s="14">
        <f>SUMIF([1]PT01!A:A,[1]Consumo!A10,[1]PT01!F:F)</f>
        <v>568</v>
      </c>
      <c r="L10" s="14">
        <f>SUMIF([1]TT01!A:A,[1]Consumo!A10,[1]TT01!F:F)</f>
        <v>166</v>
      </c>
      <c r="M10" s="14">
        <f t="shared" si="4"/>
        <v>734</v>
      </c>
      <c r="N10" s="15">
        <f t="shared" si="5"/>
        <v>4.8078602620087336</v>
      </c>
      <c r="O10" s="15">
        <f t="shared" si="6"/>
        <v>125.00436681222709</v>
      </c>
      <c r="P10" s="16" t="str">
        <f>IFERROR(VLOOKUP(A10,'[1]PLAN VTAL'!C:T,18,0),"")</f>
        <v/>
      </c>
      <c r="Q10" s="16" t="str">
        <f t="shared" si="7"/>
        <v/>
      </c>
      <c r="R10" s="17">
        <f>IFERROR(VLOOKUP(A10,[1]transito!G:I,3,0),"")</f>
        <v>100</v>
      </c>
      <c r="S10" s="17">
        <f>IFERROR(VLOOKUP(A10,[1]transito!G:K,5,0),"")</f>
        <v>9122024</v>
      </c>
    </row>
    <row r="11" spans="1:19" x14ac:dyDescent="0.25">
      <c r="A11" s="11">
        <v>300358</v>
      </c>
      <c r="B11" t="s">
        <v>34</v>
      </c>
      <c r="C11" t="s">
        <v>7</v>
      </c>
      <c r="D11" s="12">
        <v>42</v>
      </c>
      <c r="E11" s="12">
        <v>244</v>
      </c>
      <c r="F11" s="12">
        <v>224</v>
      </c>
      <c r="G11" s="12">
        <f t="shared" si="0"/>
        <v>510</v>
      </c>
      <c r="H11" s="13">
        <f t="shared" si="1"/>
        <v>170</v>
      </c>
      <c r="I11" s="13">
        <f t="shared" si="2"/>
        <v>6.5384615384615383</v>
      </c>
      <c r="J11" s="13">
        <f t="shared" si="3"/>
        <v>8.615384615384615</v>
      </c>
      <c r="K11" s="14">
        <f>SUMIF([1]PT01!A:A,[1]Consumo!A11,[1]PT01!F:F)</f>
        <v>4</v>
      </c>
      <c r="L11" s="14">
        <f>SUMIF([1]TT01!A:A,[1]Consumo!A11,[1]TT01!F:F)</f>
        <v>129</v>
      </c>
      <c r="M11" s="14">
        <f t="shared" si="4"/>
        <v>133</v>
      </c>
      <c r="N11" s="15">
        <f t="shared" si="5"/>
        <v>0.78235294117647058</v>
      </c>
      <c r="O11" s="15">
        <f t="shared" si="6"/>
        <v>20.341176470588234</v>
      </c>
      <c r="P11" s="16" t="str">
        <f>IFERROR(VLOOKUP(A11,'[1]PLAN VTAL'!C:T,18,0),"")</f>
        <v/>
      </c>
      <c r="Q11" s="16" t="str">
        <f t="shared" si="7"/>
        <v/>
      </c>
      <c r="R11" s="17">
        <f>IFERROR(VLOOKUP(A11,[1]transito!G:I,3,0),"")</f>
        <v>140</v>
      </c>
      <c r="S11" s="17">
        <f>IFERROR(VLOOKUP(A11,[1]transito!G:K,5,0),"")</f>
        <v>5122024</v>
      </c>
    </row>
    <row r="12" spans="1:19" x14ac:dyDescent="0.25">
      <c r="A12" s="11">
        <v>300365</v>
      </c>
      <c r="B12" t="s">
        <v>35</v>
      </c>
      <c r="C12" t="s">
        <v>7</v>
      </c>
      <c r="D12" s="12">
        <v>110</v>
      </c>
      <c r="E12" s="12">
        <v>89</v>
      </c>
      <c r="F12" s="12">
        <v>177</v>
      </c>
      <c r="G12" s="12">
        <f t="shared" si="0"/>
        <v>376</v>
      </c>
      <c r="H12" s="13">
        <f t="shared" si="1"/>
        <v>125.33333333333333</v>
      </c>
      <c r="I12" s="13">
        <f t="shared" si="2"/>
        <v>4.8205128205128203</v>
      </c>
      <c r="J12" s="13">
        <f t="shared" si="3"/>
        <v>6.8076923076923075</v>
      </c>
      <c r="K12" s="14">
        <f>SUMIF([1]PT01!A:A,[1]Consumo!A12,[1]PT01!F:F)</f>
        <v>99</v>
      </c>
      <c r="L12" s="14">
        <f>SUMIF([1]TT01!A:A,[1]Consumo!A12,[1]TT01!F:F)</f>
        <v>20</v>
      </c>
      <c r="M12" s="14">
        <f t="shared" si="4"/>
        <v>119</v>
      </c>
      <c r="N12" s="15">
        <f t="shared" si="5"/>
        <v>0.94946808510638303</v>
      </c>
      <c r="O12" s="15">
        <f t="shared" si="6"/>
        <v>24.686170212765958</v>
      </c>
      <c r="P12" s="16" t="str">
        <f>IFERROR(VLOOKUP(A12,'[1]PLAN VTAL'!C:T,18,0),"")</f>
        <v/>
      </c>
      <c r="Q12" s="16" t="str">
        <f t="shared" si="7"/>
        <v/>
      </c>
      <c r="R12" s="17">
        <f>IFERROR(VLOOKUP(A12,[1]transito!G:I,3,0),"")</f>
        <v>90</v>
      </c>
      <c r="S12" s="17">
        <f>IFERROR(VLOOKUP(A12,[1]transito!G:K,5,0),"")</f>
        <v>5122024</v>
      </c>
    </row>
    <row r="13" spans="1:19" x14ac:dyDescent="0.25">
      <c r="A13" s="11">
        <v>300369</v>
      </c>
      <c r="B13" t="s">
        <v>36</v>
      </c>
      <c r="C13" t="s">
        <v>7</v>
      </c>
      <c r="D13" s="12">
        <v>179</v>
      </c>
      <c r="E13" s="12">
        <v>436</v>
      </c>
      <c r="F13" s="12">
        <v>108</v>
      </c>
      <c r="G13" s="12">
        <f t="shared" si="0"/>
        <v>723</v>
      </c>
      <c r="H13" s="13">
        <f t="shared" si="1"/>
        <v>241</v>
      </c>
      <c r="I13" s="13">
        <f t="shared" si="2"/>
        <v>9.2692307692307701</v>
      </c>
      <c r="J13" s="13">
        <f t="shared" si="3"/>
        <v>4.1538461538461542</v>
      </c>
      <c r="K13" s="14">
        <f>SUMIF([1]PT01!A:A,[1]Consumo!A13,[1]PT01!F:F)</f>
        <v>0</v>
      </c>
      <c r="L13" s="14">
        <f>SUMIF([1]TT01!A:A,[1]Consumo!A13,[1]TT01!F:F)</f>
        <v>37</v>
      </c>
      <c r="M13" s="14">
        <f t="shared" si="4"/>
        <v>37</v>
      </c>
      <c r="N13" s="15">
        <f t="shared" si="5"/>
        <v>0.15352697095435686</v>
      </c>
      <c r="O13" s="15">
        <f t="shared" si="6"/>
        <v>3.9917012448132776</v>
      </c>
      <c r="P13" s="16" t="str">
        <f>IFERROR(VLOOKUP(A13,'[1]PLAN VTAL'!C:T,18,0),"")</f>
        <v/>
      </c>
      <c r="Q13" s="16" t="str">
        <f t="shared" si="7"/>
        <v/>
      </c>
      <c r="R13" s="17" t="str">
        <f>IFERROR(VLOOKUP(A13,[1]transito!G:I,3,0),"")</f>
        <v/>
      </c>
      <c r="S13" s="17" t="str">
        <f>IFERROR(VLOOKUP(A13,[1]transito!G:K,5,0),"")</f>
        <v/>
      </c>
    </row>
    <row r="14" spans="1:19" x14ac:dyDescent="0.25">
      <c r="A14" s="11">
        <v>300377</v>
      </c>
      <c r="B14" t="s">
        <v>37</v>
      </c>
      <c r="C14" t="s">
        <v>7</v>
      </c>
      <c r="D14" s="12">
        <v>84</v>
      </c>
      <c r="E14" s="12">
        <v>137</v>
      </c>
      <c r="F14" s="12">
        <v>167</v>
      </c>
      <c r="G14" s="12">
        <f t="shared" si="0"/>
        <v>388</v>
      </c>
      <c r="H14" s="13">
        <f t="shared" si="1"/>
        <v>129.33333333333334</v>
      </c>
      <c r="I14" s="13">
        <f t="shared" si="2"/>
        <v>4.9743589743589745</v>
      </c>
      <c r="J14" s="13">
        <f t="shared" si="3"/>
        <v>6.4230769230769234</v>
      </c>
      <c r="K14" s="14">
        <f>SUMIF([1]PT01!A:A,[1]Consumo!A14,[1]PT01!F:F)</f>
        <v>50</v>
      </c>
      <c r="L14" s="14">
        <f>SUMIF([1]TT01!A:A,[1]Consumo!A14,[1]TT01!F:F)</f>
        <v>2</v>
      </c>
      <c r="M14" s="14">
        <f t="shared" si="4"/>
        <v>52</v>
      </c>
      <c r="N14" s="15">
        <f t="shared" si="5"/>
        <v>0.40206185567010305</v>
      </c>
      <c r="O14" s="15">
        <f t="shared" si="6"/>
        <v>10.453608247422681</v>
      </c>
      <c r="P14" s="16" t="str">
        <f>IFERROR(VLOOKUP(A14,'[1]PLAN VTAL'!C:T,18,0),"")</f>
        <v/>
      </c>
      <c r="Q14" s="16" t="str">
        <f t="shared" si="7"/>
        <v/>
      </c>
      <c r="R14" s="17" t="str">
        <f>IFERROR(VLOOKUP(A14,[1]transito!G:I,3,0),"")</f>
        <v/>
      </c>
      <c r="S14" s="17" t="str">
        <f>IFERROR(VLOOKUP(A14,[1]transito!G:K,5,0),"")</f>
        <v/>
      </c>
    </row>
    <row r="15" spans="1:19" x14ac:dyDescent="0.25">
      <c r="A15" s="11">
        <v>300380</v>
      </c>
      <c r="B15" t="s">
        <v>38</v>
      </c>
      <c r="C15" t="s">
        <v>7</v>
      </c>
      <c r="D15" s="12">
        <v>150</v>
      </c>
      <c r="E15" s="12">
        <v>53</v>
      </c>
      <c r="F15" s="12">
        <v>113</v>
      </c>
      <c r="G15" s="12">
        <f t="shared" si="0"/>
        <v>316</v>
      </c>
      <c r="H15" s="13">
        <f t="shared" si="1"/>
        <v>105.33333333333333</v>
      </c>
      <c r="I15" s="13">
        <f t="shared" si="2"/>
        <v>4.0512820512820511</v>
      </c>
      <c r="J15" s="13">
        <f t="shared" si="3"/>
        <v>4.3461538461538458</v>
      </c>
      <c r="K15" s="14">
        <f>SUMIF([1]PT01!A:A,[1]Consumo!A15,[1]PT01!F:F)</f>
        <v>56</v>
      </c>
      <c r="L15" s="14">
        <f>SUMIF([1]TT01!A:A,[1]Consumo!A15,[1]TT01!F:F)</f>
        <v>1</v>
      </c>
      <c r="M15" s="14">
        <f t="shared" si="4"/>
        <v>57</v>
      </c>
      <c r="N15" s="15">
        <f t="shared" si="5"/>
        <v>0.54113924050632911</v>
      </c>
      <c r="O15" s="15">
        <f t="shared" si="6"/>
        <v>14.069620253164558</v>
      </c>
      <c r="P15" s="16" t="str">
        <f>IFERROR(VLOOKUP(A15,'[1]PLAN VTAL'!C:T,18,0),"")</f>
        <v/>
      </c>
      <c r="Q15" s="16" t="str">
        <f t="shared" si="7"/>
        <v/>
      </c>
      <c r="R15" s="17" t="str">
        <f>IFERROR(VLOOKUP(A15,[1]transito!G:I,3,0),"")</f>
        <v/>
      </c>
      <c r="S15" s="17" t="str">
        <f>IFERROR(VLOOKUP(A15,[1]transito!G:K,5,0),"")</f>
        <v/>
      </c>
    </row>
    <row r="16" spans="1:19" x14ac:dyDescent="0.25">
      <c r="A16" s="11">
        <v>300392</v>
      </c>
      <c r="B16" t="s">
        <v>39</v>
      </c>
      <c r="C16" t="s">
        <v>7</v>
      </c>
      <c r="D16" s="12">
        <v>64</v>
      </c>
      <c r="E16" s="12">
        <v>165</v>
      </c>
      <c r="F16" s="12">
        <v>83</v>
      </c>
      <c r="G16" s="12">
        <f t="shared" si="0"/>
        <v>312</v>
      </c>
      <c r="H16" s="13">
        <f t="shared" si="1"/>
        <v>104</v>
      </c>
      <c r="I16" s="13">
        <f t="shared" si="2"/>
        <v>4</v>
      </c>
      <c r="J16" s="13">
        <f t="shared" si="3"/>
        <v>3.1923076923076925</v>
      </c>
      <c r="K16" s="14">
        <f>SUMIF([1]PT01!A:A,[1]Consumo!A16,[1]PT01!F:F)</f>
        <v>277</v>
      </c>
      <c r="L16" s="14">
        <f>SUMIF([1]TT01!A:A,[1]Consumo!A16,[1]TT01!F:F)</f>
        <v>26</v>
      </c>
      <c r="M16" s="14">
        <f t="shared" si="4"/>
        <v>303</v>
      </c>
      <c r="N16" s="15">
        <f t="shared" si="5"/>
        <v>2.9134615384615383</v>
      </c>
      <c r="O16" s="15">
        <f t="shared" si="6"/>
        <v>75.75</v>
      </c>
      <c r="P16" s="16">
        <f>IFERROR(VLOOKUP(A16,'[1]PLAN VTAL'!C:T,18,0),"")</f>
        <v>367.29999999999995</v>
      </c>
      <c r="Q16" s="16">
        <f t="shared" si="7"/>
        <v>64.299999999999955</v>
      </c>
      <c r="R16" s="17">
        <f>IFERROR(VLOOKUP(A16,[1]transito!G:I,3,0),"")</f>
        <v>40</v>
      </c>
      <c r="S16" s="17">
        <f>IFERROR(VLOOKUP(A16,[1]transito!G:K,5,0),"")</f>
        <v>6122024</v>
      </c>
    </row>
    <row r="17" spans="1:19" x14ac:dyDescent="0.25">
      <c r="A17" s="11">
        <v>300446</v>
      </c>
      <c r="B17" t="s">
        <v>40</v>
      </c>
      <c r="C17" t="s">
        <v>7</v>
      </c>
      <c r="D17" s="12">
        <v>2</v>
      </c>
      <c r="E17" s="12">
        <v>10</v>
      </c>
      <c r="F17" s="12">
        <v>0</v>
      </c>
      <c r="G17" s="12">
        <f t="shared" si="0"/>
        <v>12</v>
      </c>
      <c r="H17" s="13">
        <f t="shared" si="1"/>
        <v>4</v>
      </c>
      <c r="I17" s="13">
        <f t="shared" si="2"/>
        <v>0.15384615384615385</v>
      </c>
      <c r="J17" s="13">
        <f t="shared" si="3"/>
        <v>0</v>
      </c>
      <c r="K17" s="14">
        <f>SUMIF([1]PT01!A:A,[1]Consumo!A17,[1]PT01!F:F)</f>
        <v>3</v>
      </c>
      <c r="L17" s="14">
        <f>SUMIF([1]TT01!A:A,[1]Consumo!A17,[1]TT01!F:F)</f>
        <v>0</v>
      </c>
      <c r="M17" s="14">
        <f t="shared" si="4"/>
        <v>3</v>
      </c>
      <c r="N17" s="15">
        <f t="shared" si="5"/>
        <v>0.75</v>
      </c>
      <c r="O17" s="15">
        <f t="shared" si="6"/>
        <v>19.5</v>
      </c>
      <c r="P17" s="16" t="str">
        <f>IFERROR(VLOOKUP(A17,'[1]PLAN VTAL'!C:T,18,0),"")</f>
        <v/>
      </c>
      <c r="Q17" s="16" t="str">
        <f t="shared" si="7"/>
        <v/>
      </c>
      <c r="R17" s="17" t="str">
        <f>IFERROR(VLOOKUP(A17,[1]transito!G:I,3,0),"")</f>
        <v/>
      </c>
      <c r="S17" s="17" t="str">
        <f>IFERROR(VLOOKUP(A17,[1]transito!G:K,5,0),"")</f>
        <v/>
      </c>
    </row>
    <row r="18" spans="1:19" x14ac:dyDescent="0.25">
      <c r="A18" s="11">
        <v>300458</v>
      </c>
      <c r="B18" t="s">
        <v>41</v>
      </c>
      <c r="C18" t="s">
        <v>7</v>
      </c>
      <c r="D18" s="12">
        <v>33</v>
      </c>
      <c r="E18" s="12">
        <v>43</v>
      </c>
      <c r="F18" s="12">
        <v>3</v>
      </c>
      <c r="G18" s="12">
        <f t="shared" si="0"/>
        <v>79</v>
      </c>
      <c r="H18" s="13">
        <f t="shared" si="1"/>
        <v>26.333333333333332</v>
      </c>
      <c r="I18" s="13">
        <f t="shared" si="2"/>
        <v>1.0128205128205128</v>
      </c>
      <c r="J18" s="13">
        <f t="shared" si="3"/>
        <v>0.11538461538461539</v>
      </c>
      <c r="K18" s="14">
        <f>SUMIF([1]PT01!A:A,[1]Consumo!A18,[1]PT01!F:F)</f>
        <v>20</v>
      </c>
      <c r="L18" s="14">
        <f>SUMIF([1]TT01!A:A,[1]Consumo!A18,[1]TT01!F:F)</f>
        <v>0</v>
      </c>
      <c r="M18" s="14">
        <f t="shared" si="4"/>
        <v>20</v>
      </c>
      <c r="N18" s="15">
        <f t="shared" si="5"/>
        <v>0.759493670886076</v>
      </c>
      <c r="O18" s="15">
        <f t="shared" si="6"/>
        <v>19.746835443037977</v>
      </c>
      <c r="P18" s="16" t="str">
        <f>IFERROR(VLOOKUP(A18,'[1]PLAN VTAL'!C:T,18,0),"")</f>
        <v/>
      </c>
      <c r="Q18" s="16" t="str">
        <f t="shared" si="7"/>
        <v/>
      </c>
      <c r="R18" s="17" t="str">
        <f>IFERROR(VLOOKUP(A18,[1]transito!G:I,3,0),"")</f>
        <v/>
      </c>
      <c r="S18" s="17" t="str">
        <f>IFERROR(VLOOKUP(A18,[1]transito!G:K,5,0),"")</f>
        <v/>
      </c>
    </row>
    <row r="19" spans="1:19" x14ac:dyDescent="0.25">
      <c r="A19" s="11">
        <v>300461</v>
      </c>
      <c r="B19" t="s">
        <v>42</v>
      </c>
      <c r="C19" t="s">
        <v>7</v>
      </c>
      <c r="D19" s="12">
        <v>31</v>
      </c>
      <c r="E19" s="12">
        <v>37</v>
      </c>
      <c r="F19" s="12">
        <v>0</v>
      </c>
      <c r="G19" s="12">
        <f t="shared" si="0"/>
        <v>68</v>
      </c>
      <c r="H19" s="13">
        <f t="shared" si="1"/>
        <v>22.666666666666668</v>
      </c>
      <c r="I19" s="13">
        <f t="shared" si="2"/>
        <v>0.87179487179487181</v>
      </c>
      <c r="J19" s="13">
        <f t="shared" si="3"/>
        <v>0</v>
      </c>
      <c r="K19" s="14">
        <f>SUMIF([1]PT01!A:A,[1]Consumo!A19,[1]PT01!F:F)</f>
        <v>9</v>
      </c>
      <c r="L19" s="14">
        <f>SUMIF([1]TT01!A:A,[1]Consumo!A19,[1]TT01!F:F)</f>
        <v>17</v>
      </c>
      <c r="M19" s="14">
        <f t="shared" si="4"/>
        <v>26</v>
      </c>
      <c r="N19" s="15">
        <f t="shared" si="5"/>
        <v>1.1470588235294117</v>
      </c>
      <c r="O19" s="15">
        <f t="shared" si="6"/>
        <v>29.823529411764707</v>
      </c>
      <c r="P19" s="16" t="str">
        <f>IFERROR(VLOOKUP(A19,'[1]PLAN VTAL'!C:T,18,0),"")</f>
        <v/>
      </c>
      <c r="Q19" s="16" t="str">
        <f t="shared" si="7"/>
        <v/>
      </c>
      <c r="R19" s="17" t="str">
        <f>IFERROR(VLOOKUP(A19,[1]transito!G:I,3,0),"")</f>
        <v/>
      </c>
      <c r="S19" s="17" t="str">
        <f>IFERROR(VLOOKUP(A19,[1]transito!G:K,5,0),"")</f>
        <v/>
      </c>
    </row>
    <row r="20" spans="1:19" x14ac:dyDescent="0.25">
      <c r="A20" s="11">
        <v>300514</v>
      </c>
      <c r="B20" t="s">
        <v>43</v>
      </c>
      <c r="C20" t="s">
        <v>7</v>
      </c>
      <c r="D20" s="12">
        <v>0</v>
      </c>
      <c r="E20" s="12">
        <v>1</v>
      </c>
      <c r="F20" s="12">
        <v>0</v>
      </c>
      <c r="G20" s="12">
        <f t="shared" si="0"/>
        <v>1</v>
      </c>
      <c r="H20" s="13">
        <f t="shared" si="1"/>
        <v>0.33333333333333331</v>
      </c>
      <c r="I20" s="13">
        <f t="shared" si="2"/>
        <v>1.282051282051282E-2</v>
      </c>
      <c r="J20" s="13">
        <f t="shared" si="3"/>
        <v>0</v>
      </c>
      <c r="K20" s="14">
        <f>SUMIF([1]PT01!A:A,[1]Consumo!A20,[1]PT01!F:F)</f>
        <v>1</v>
      </c>
      <c r="L20" s="14">
        <f>SUMIF([1]TT01!A:A,[1]Consumo!A20,[1]TT01!F:F)</f>
        <v>0</v>
      </c>
      <c r="M20" s="14">
        <f t="shared" si="4"/>
        <v>1</v>
      </c>
      <c r="N20" s="15">
        <f t="shared" si="5"/>
        <v>3</v>
      </c>
      <c r="O20" s="15">
        <f t="shared" si="6"/>
        <v>78</v>
      </c>
      <c r="P20" s="16">
        <f>IFERROR(VLOOKUP(A20,'[1]PLAN VTAL'!C:T,18,0),"")</f>
        <v>1</v>
      </c>
      <c r="Q20" s="16">
        <f t="shared" si="7"/>
        <v>0</v>
      </c>
      <c r="R20" s="17" t="str">
        <f>IFERROR(VLOOKUP(A20,[1]transito!G:I,3,0),"")</f>
        <v/>
      </c>
      <c r="S20" s="17" t="str">
        <f>IFERROR(VLOOKUP(A20,[1]transito!G:K,5,0),"")</f>
        <v/>
      </c>
    </row>
    <row r="21" spans="1:19" x14ac:dyDescent="0.25">
      <c r="A21" s="11">
        <v>300535</v>
      </c>
      <c r="B21" t="s">
        <v>44</v>
      </c>
      <c r="C21" t="s">
        <v>27</v>
      </c>
      <c r="D21" s="12">
        <v>58</v>
      </c>
      <c r="E21" s="12">
        <v>140</v>
      </c>
      <c r="F21" s="12">
        <v>140</v>
      </c>
      <c r="G21" s="12">
        <f t="shared" si="0"/>
        <v>338</v>
      </c>
      <c r="H21" s="13">
        <f t="shared" si="1"/>
        <v>112.66666666666667</v>
      </c>
      <c r="I21" s="13">
        <f t="shared" si="2"/>
        <v>4.3333333333333339</v>
      </c>
      <c r="J21" s="13">
        <f t="shared" si="3"/>
        <v>5.384615384615385</v>
      </c>
      <c r="K21" s="14">
        <f>SUMIF([1]PT01!A:A,[1]Consumo!A21,[1]PT01!F:F)</f>
        <v>3724</v>
      </c>
      <c r="L21" s="14">
        <f>SUMIF([1]TT01!A:A,[1]Consumo!A21,[1]TT01!F:F)</f>
        <v>140</v>
      </c>
      <c r="M21" s="14">
        <f t="shared" si="4"/>
        <v>3864</v>
      </c>
      <c r="N21" s="15">
        <f t="shared" si="5"/>
        <v>34.295857988165679</v>
      </c>
      <c r="O21" s="15">
        <f t="shared" si="6"/>
        <v>891.69230769230762</v>
      </c>
      <c r="P21" s="16" t="str">
        <f>IFERROR(VLOOKUP(A21,'[1]PLAN VTAL'!C:T,18,0),"")</f>
        <v/>
      </c>
      <c r="Q21" s="16" t="str">
        <f t="shared" si="7"/>
        <v/>
      </c>
      <c r="R21" s="17" t="str">
        <f>IFERROR(VLOOKUP(A21,[1]transito!G:I,3,0),"")</f>
        <v/>
      </c>
      <c r="S21" s="17" t="str">
        <f>IFERROR(VLOOKUP(A21,[1]transito!G:K,5,0),"")</f>
        <v/>
      </c>
    </row>
    <row r="22" spans="1:19" x14ac:dyDescent="0.25">
      <c r="A22" s="11">
        <v>300672</v>
      </c>
      <c r="B22" t="s">
        <v>45</v>
      </c>
      <c r="C22" t="s">
        <v>7</v>
      </c>
      <c r="D22" s="12">
        <v>1285</v>
      </c>
      <c r="E22" s="12">
        <v>10201</v>
      </c>
      <c r="F22" s="12">
        <v>661</v>
      </c>
      <c r="G22" s="12">
        <f t="shared" si="0"/>
        <v>12147</v>
      </c>
      <c r="H22" s="13">
        <f t="shared" si="1"/>
        <v>4049</v>
      </c>
      <c r="I22" s="13">
        <f t="shared" si="2"/>
        <v>155.73076923076923</v>
      </c>
      <c r="J22" s="13">
        <f t="shared" si="3"/>
        <v>25.423076923076923</v>
      </c>
      <c r="K22" s="14">
        <f>SUMIF([1]PT01!A:A,[1]Consumo!A22,[1]PT01!F:F)</f>
        <v>3505</v>
      </c>
      <c r="L22" s="14">
        <f>SUMIF([1]TT01!A:A,[1]Consumo!A22,[1]TT01!F:F)</f>
        <v>7766</v>
      </c>
      <c r="M22" s="14">
        <f t="shared" si="4"/>
        <v>11271</v>
      </c>
      <c r="N22" s="15">
        <f t="shared" si="5"/>
        <v>2.7836502840207458</v>
      </c>
      <c r="O22" s="15">
        <f t="shared" si="6"/>
        <v>72.374907384539398</v>
      </c>
      <c r="P22" s="16">
        <f>IFERROR(VLOOKUP(A22,'[1]PLAN VTAL'!C:T,18,0),"")</f>
        <v>13311.50181818182</v>
      </c>
      <c r="Q22" s="16">
        <f t="shared" si="7"/>
        <v>2040.5018181818195</v>
      </c>
      <c r="R22" s="17" t="str">
        <f>IFERROR(VLOOKUP(A22,[1]transito!G:I,3,0),"")</f>
        <v/>
      </c>
      <c r="S22" s="17" t="str">
        <f>IFERROR(VLOOKUP(A22,[1]transito!G:K,5,0),"")</f>
        <v/>
      </c>
    </row>
    <row r="23" spans="1:19" x14ac:dyDescent="0.25">
      <c r="A23" s="11">
        <v>300673</v>
      </c>
      <c r="B23" t="s">
        <v>46</v>
      </c>
      <c r="C23" t="s">
        <v>47</v>
      </c>
      <c r="D23" s="12">
        <v>106</v>
      </c>
      <c r="E23" s="12">
        <v>390</v>
      </c>
      <c r="F23" s="12">
        <v>41</v>
      </c>
      <c r="G23" s="12">
        <f t="shared" si="0"/>
        <v>537</v>
      </c>
      <c r="H23" s="13">
        <f t="shared" si="1"/>
        <v>179</v>
      </c>
      <c r="I23" s="13">
        <f t="shared" si="2"/>
        <v>6.884615384615385</v>
      </c>
      <c r="J23" s="13">
        <f t="shared" si="3"/>
        <v>1.5769230769230769</v>
      </c>
      <c r="K23" s="14">
        <f>SUMIF([1]PT01!A:A,[1]Consumo!A23,[1]PT01!F:F)</f>
        <v>881</v>
      </c>
      <c r="L23" s="14">
        <f>SUMIF([1]TT01!A:A,[1]Consumo!A23,[1]TT01!F:F)</f>
        <v>93</v>
      </c>
      <c r="M23" s="14">
        <f t="shared" si="4"/>
        <v>974</v>
      </c>
      <c r="N23" s="15">
        <f t="shared" si="5"/>
        <v>5.4413407821229054</v>
      </c>
      <c r="O23" s="15">
        <f t="shared" si="6"/>
        <v>141.47486033519553</v>
      </c>
      <c r="P23" s="16">
        <f>IFERROR(VLOOKUP(A23,'[1]PLAN VTAL'!C:T,18,0),"")</f>
        <v>1127.7939090909092</v>
      </c>
      <c r="Q23" s="16">
        <f t="shared" si="7"/>
        <v>153.79390909090921</v>
      </c>
      <c r="R23" s="17" t="str">
        <f>IFERROR(VLOOKUP(A23,[1]transito!G:I,3,0),"")</f>
        <v/>
      </c>
      <c r="S23" s="17" t="str">
        <f>IFERROR(VLOOKUP(A23,[1]transito!G:K,5,0),"")</f>
        <v/>
      </c>
    </row>
    <row r="24" spans="1:19" x14ac:dyDescent="0.25">
      <c r="A24" s="11">
        <v>300674</v>
      </c>
      <c r="B24" t="s">
        <v>48</v>
      </c>
      <c r="C24" t="s">
        <v>47</v>
      </c>
      <c r="D24" s="12">
        <v>279</v>
      </c>
      <c r="E24" s="12">
        <v>2484</v>
      </c>
      <c r="F24" s="12">
        <v>399</v>
      </c>
      <c r="G24" s="12">
        <f t="shared" si="0"/>
        <v>3162</v>
      </c>
      <c r="H24" s="13">
        <f t="shared" si="1"/>
        <v>1054</v>
      </c>
      <c r="I24" s="13">
        <f t="shared" si="2"/>
        <v>40.53846153846154</v>
      </c>
      <c r="J24" s="13">
        <f t="shared" si="3"/>
        <v>15.346153846153847</v>
      </c>
      <c r="K24" s="14">
        <f>SUMIF([1]PT01!A:A,[1]Consumo!A24,[1]PT01!F:F)</f>
        <v>909</v>
      </c>
      <c r="L24" s="14">
        <f>SUMIF([1]TT01!A:A,[1]Consumo!A24,[1]TT01!F:F)</f>
        <v>1159</v>
      </c>
      <c r="M24" s="14">
        <f t="shared" si="4"/>
        <v>2068</v>
      </c>
      <c r="N24" s="15">
        <f t="shared" si="5"/>
        <v>1.9620493358633777</v>
      </c>
      <c r="O24" s="15">
        <f t="shared" si="6"/>
        <v>51.013282732447813</v>
      </c>
      <c r="P24" s="16">
        <f>IFERROR(VLOOKUP(A24,'[1]PLAN VTAL'!C:T,18,0),"")</f>
        <v>905.09999999999991</v>
      </c>
      <c r="Q24" s="16">
        <f t="shared" si="7"/>
        <v>-1162.9000000000001</v>
      </c>
      <c r="R24" s="17" t="str">
        <f>IFERROR(VLOOKUP(A24,[1]transito!G:I,3,0),"")</f>
        <v/>
      </c>
      <c r="S24" s="17" t="str">
        <f>IFERROR(VLOOKUP(A24,[1]transito!G:K,5,0),"")</f>
        <v/>
      </c>
    </row>
    <row r="25" spans="1:19" x14ac:dyDescent="0.25">
      <c r="A25" s="11">
        <v>300676</v>
      </c>
      <c r="B25" t="s">
        <v>49</v>
      </c>
      <c r="C25" t="s">
        <v>7</v>
      </c>
      <c r="D25" s="12">
        <v>0</v>
      </c>
      <c r="E25" s="12">
        <v>0</v>
      </c>
      <c r="F25" s="12">
        <v>0</v>
      </c>
      <c r="G25" s="12">
        <f t="shared" si="0"/>
        <v>0</v>
      </c>
      <c r="H25" s="13">
        <f t="shared" si="1"/>
        <v>0</v>
      </c>
      <c r="I25" s="13">
        <f t="shared" si="2"/>
        <v>0</v>
      </c>
      <c r="J25" s="13">
        <f t="shared" si="3"/>
        <v>0</v>
      </c>
      <c r="K25" s="14">
        <f>SUMIF([1]PT01!A:A,[1]Consumo!A25,[1]PT01!F:F)</f>
        <v>600</v>
      </c>
      <c r="L25" s="14">
        <f>SUMIF([1]TT01!A:A,[1]Consumo!A25,[1]TT01!F:F)</f>
        <v>1000</v>
      </c>
      <c r="M25" s="14">
        <f t="shared" si="4"/>
        <v>1600</v>
      </c>
      <c r="N25" s="15">
        <f t="shared" si="5"/>
        <v>0</v>
      </c>
      <c r="O25" s="15">
        <f t="shared" si="6"/>
        <v>0</v>
      </c>
      <c r="P25" s="16">
        <f>IFERROR(VLOOKUP(A25,'[1]PLAN VTAL'!C:T,18,0),"")</f>
        <v>1516</v>
      </c>
      <c r="Q25" s="16">
        <f t="shared" si="7"/>
        <v>-84</v>
      </c>
      <c r="R25" s="17" t="str">
        <f>IFERROR(VLOOKUP(A25,[1]transito!G:I,3,0),"")</f>
        <v/>
      </c>
      <c r="S25" s="17" t="str">
        <f>IFERROR(VLOOKUP(A25,[1]transito!G:K,5,0),"")</f>
        <v/>
      </c>
    </row>
    <row r="26" spans="1:19" x14ac:dyDescent="0.25">
      <c r="A26" s="11">
        <v>300747</v>
      </c>
      <c r="B26" t="s">
        <v>50</v>
      </c>
      <c r="C26" t="s">
        <v>51</v>
      </c>
      <c r="D26" s="12">
        <v>8</v>
      </c>
      <c r="E26" s="12">
        <v>0</v>
      </c>
      <c r="F26" s="12">
        <v>3</v>
      </c>
      <c r="G26" s="12">
        <f t="shared" si="0"/>
        <v>11</v>
      </c>
      <c r="H26" s="13">
        <f t="shared" si="1"/>
        <v>3.6666666666666665</v>
      </c>
      <c r="I26" s="13">
        <f t="shared" si="2"/>
        <v>0.14102564102564102</v>
      </c>
      <c r="J26" s="13">
        <f t="shared" si="3"/>
        <v>0.11538461538461539</v>
      </c>
      <c r="K26" s="14">
        <f>SUMIF([1]PT01!A:A,[1]Consumo!A26,[1]PT01!F:F)</f>
        <v>4</v>
      </c>
      <c r="L26" s="14">
        <f>SUMIF([1]TT01!A:A,[1]Consumo!A26,[1]TT01!F:F)</f>
        <v>25</v>
      </c>
      <c r="M26" s="14">
        <f t="shared" si="4"/>
        <v>29</v>
      </c>
      <c r="N26" s="15">
        <f t="shared" si="5"/>
        <v>7.9090909090909092</v>
      </c>
      <c r="O26" s="15">
        <f t="shared" si="6"/>
        <v>205.63636363636363</v>
      </c>
      <c r="P26" s="16">
        <f>IFERROR(VLOOKUP(A26,'[1]PLAN VTAL'!C:T,18,0),"")</f>
        <v>32</v>
      </c>
      <c r="Q26" s="16">
        <f t="shared" si="7"/>
        <v>3</v>
      </c>
      <c r="R26" s="17">
        <f>IFERROR(VLOOKUP(A26,[1]transito!G:I,3,0),"")</f>
        <v>3</v>
      </c>
      <c r="S26" s="17">
        <f>IFERROR(VLOOKUP(A26,[1]transito!G:K,5,0),"")</f>
        <v>6122024</v>
      </c>
    </row>
    <row r="27" spans="1:19" x14ac:dyDescent="0.25">
      <c r="A27" s="11">
        <v>300748</v>
      </c>
      <c r="B27" t="s">
        <v>52</v>
      </c>
      <c r="C27" t="s">
        <v>51</v>
      </c>
      <c r="D27" s="12">
        <v>2</v>
      </c>
      <c r="E27" s="12">
        <v>0</v>
      </c>
      <c r="F27" s="12">
        <v>0</v>
      </c>
      <c r="G27" s="12">
        <f t="shared" si="0"/>
        <v>2</v>
      </c>
      <c r="H27" s="13">
        <f t="shared" si="1"/>
        <v>0.66666666666666663</v>
      </c>
      <c r="I27" s="13">
        <f t="shared" si="2"/>
        <v>2.564102564102564E-2</v>
      </c>
      <c r="J27" s="13">
        <f t="shared" si="3"/>
        <v>0</v>
      </c>
      <c r="K27" s="14">
        <f>SUMIF([1]PT01!A:A,[1]Consumo!A27,[1]PT01!F:F)</f>
        <v>2</v>
      </c>
      <c r="L27" s="14">
        <f>SUMIF([1]TT01!A:A,[1]Consumo!A27,[1]TT01!F:F)</f>
        <v>10</v>
      </c>
      <c r="M27" s="14">
        <f t="shared" si="4"/>
        <v>12</v>
      </c>
      <c r="N27" s="15">
        <f t="shared" si="5"/>
        <v>18</v>
      </c>
      <c r="O27" s="15">
        <f t="shared" si="6"/>
        <v>468</v>
      </c>
      <c r="P27" s="16">
        <f>IFERROR(VLOOKUP(A27,'[1]PLAN VTAL'!C:T,18,0),"")</f>
        <v>12</v>
      </c>
      <c r="Q27" s="16">
        <f t="shared" si="7"/>
        <v>0</v>
      </c>
      <c r="R27" s="17" t="str">
        <f>IFERROR(VLOOKUP(A27,[1]transito!G:I,3,0),"")</f>
        <v/>
      </c>
      <c r="S27" s="17" t="str">
        <f>IFERROR(VLOOKUP(A27,[1]transito!G:K,5,0),"")</f>
        <v/>
      </c>
    </row>
    <row r="28" spans="1:19" x14ac:dyDescent="0.25">
      <c r="A28" s="11">
        <v>300773</v>
      </c>
      <c r="B28" t="s">
        <v>53</v>
      </c>
      <c r="C28" t="s">
        <v>7</v>
      </c>
      <c r="D28" s="12">
        <v>0</v>
      </c>
      <c r="E28" s="12">
        <v>2</v>
      </c>
      <c r="F28" s="12">
        <v>26</v>
      </c>
      <c r="G28" s="12">
        <f t="shared" si="0"/>
        <v>28</v>
      </c>
      <c r="H28" s="13">
        <f t="shared" si="1"/>
        <v>9.3333333333333339</v>
      </c>
      <c r="I28" s="13">
        <f t="shared" si="2"/>
        <v>0.35897435897435898</v>
      </c>
      <c r="J28" s="13">
        <f t="shared" si="3"/>
        <v>1</v>
      </c>
      <c r="K28" s="14">
        <f>SUMIF([1]PT01!A:A,[1]Consumo!A28,[1]PT01!F:F)</f>
        <v>0</v>
      </c>
      <c r="L28" s="14">
        <f>SUMIF([1]TT01!A:A,[1]Consumo!A28,[1]TT01!F:F)</f>
        <v>70</v>
      </c>
      <c r="M28" s="14">
        <f t="shared" si="4"/>
        <v>70</v>
      </c>
      <c r="N28" s="15">
        <f t="shared" si="5"/>
        <v>7.4999999999999991</v>
      </c>
      <c r="O28" s="15">
        <f t="shared" si="6"/>
        <v>195</v>
      </c>
      <c r="P28" s="16">
        <f>IFERROR(VLOOKUP(A28,'[1]PLAN VTAL'!C:T,18,0),"")</f>
        <v>134</v>
      </c>
      <c r="Q28" s="16">
        <f t="shared" si="7"/>
        <v>64</v>
      </c>
      <c r="R28" s="17" t="str">
        <f>IFERROR(VLOOKUP(A28,[1]transito!G:I,3,0),"")</f>
        <v/>
      </c>
      <c r="S28" s="17" t="str">
        <f>IFERROR(VLOOKUP(A28,[1]transito!G:K,5,0),"")</f>
        <v/>
      </c>
    </row>
    <row r="29" spans="1:19" x14ac:dyDescent="0.25">
      <c r="A29" s="11">
        <v>300778</v>
      </c>
      <c r="B29" t="s">
        <v>54</v>
      </c>
      <c r="C29" t="s">
        <v>7</v>
      </c>
      <c r="D29" s="12">
        <v>10</v>
      </c>
      <c r="E29" s="12">
        <v>2</v>
      </c>
      <c r="F29" s="12">
        <v>0</v>
      </c>
      <c r="G29" s="12">
        <f t="shared" si="0"/>
        <v>12</v>
      </c>
      <c r="H29" s="13">
        <f t="shared" si="1"/>
        <v>4</v>
      </c>
      <c r="I29" s="13">
        <f t="shared" si="2"/>
        <v>0.15384615384615385</v>
      </c>
      <c r="J29" s="13">
        <f t="shared" si="3"/>
        <v>0</v>
      </c>
      <c r="K29" s="14">
        <f>SUMIF([1]PT01!A:A,[1]Consumo!A29,[1]PT01!F:F)</f>
        <v>0</v>
      </c>
      <c r="L29" s="14">
        <f>SUMIF([1]TT01!A:A,[1]Consumo!A29,[1]TT01!F:F)</f>
        <v>36</v>
      </c>
      <c r="M29" s="14">
        <f t="shared" si="4"/>
        <v>36</v>
      </c>
      <c r="N29" s="15">
        <f t="shared" si="5"/>
        <v>9</v>
      </c>
      <c r="O29" s="15">
        <f t="shared" si="6"/>
        <v>234</v>
      </c>
      <c r="P29" s="16">
        <f>IFERROR(VLOOKUP(A29,'[1]PLAN VTAL'!C:T,18,0),"")</f>
        <v>55</v>
      </c>
      <c r="Q29" s="16">
        <f t="shared" si="7"/>
        <v>19</v>
      </c>
      <c r="R29" s="17" t="str">
        <f>IFERROR(VLOOKUP(A29,[1]transito!G:I,3,0),"")</f>
        <v/>
      </c>
      <c r="S29" s="17" t="str">
        <f>IFERROR(VLOOKUP(A29,[1]transito!G:K,5,0),"")</f>
        <v/>
      </c>
    </row>
    <row r="30" spans="1:19" x14ac:dyDescent="0.25">
      <c r="A30" s="11">
        <v>300798</v>
      </c>
      <c r="B30" t="s">
        <v>55</v>
      </c>
      <c r="C30" t="s">
        <v>7</v>
      </c>
      <c r="D30" s="12">
        <v>2523</v>
      </c>
      <c r="E30" s="12">
        <v>17695</v>
      </c>
      <c r="F30" s="12">
        <v>1091</v>
      </c>
      <c r="G30" s="12">
        <f t="shared" si="0"/>
        <v>21309</v>
      </c>
      <c r="H30" s="13">
        <f t="shared" si="1"/>
        <v>7103</v>
      </c>
      <c r="I30" s="13">
        <f t="shared" si="2"/>
        <v>273.19230769230768</v>
      </c>
      <c r="J30" s="13">
        <f t="shared" si="3"/>
        <v>41.96153846153846</v>
      </c>
      <c r="K30" s="14">
        <f>SUMIF([1]PT01!A:A,[1]Consumo!A30,[1]PT01!F:F)</f>
        <v>17046</v>
      </c>
      <c r="L30" s="14">
        <f>SUMIF([1]TT01!A:A,[1]Consumo!A30,[1]TT01!F:F)</f>
        <v>1137</v>
      </c>
      <c r="M30" s="14">
        <f t="shared" si="4"/>
        <v>18183</v>
      </c>
      <c r="N30" s="15">
        <f t="shared" si="5"/>
        <v>2.5599042658031816</v>
      </c>
      <c r="O30" s="15">
        <f t="shared" si="6"/>
        <v>66.557510910882726</v>
      </c>
      <c r="P30" s="16">
        <f>IFERROR(VLOOKUP(A30,'[1]PLAN VTAL'!C:T,18,0),"")</f>
        <v>23623.752727272727</v>
      </c>
      <c r="Q30" s="16">
        <f t="shared" si="7"/>
        <v>5440.7527272727275</v>
      </c>
      <c r="R30" s="17" t="str">
        <f>IFERROR(VLOOKUP(A30,[1]transito!G:I,3,0),"")</f>
        <v/>
      </c>
      <c r="S30" s="17" t="str">
        <f>IFERROR(VLOOKUP(A30,[1]transito!G:K,5,0),"")</f>
        <v/>
      </c>
    </row>
    <row r="31" spans="1:19" x14ac:dyDescent="0.25">
      <c r="A31" s="11">
        <v>300876</v>
      </c>
      <c r="B31" t="s">
        <v>56</v>
      </c>
      <c r="C31" t="s">
        <v>27</v>
      </c>
      <c r="D31" s="12">
        <v>4593</v>
      </c>
      <c r="E31" s="12">
        <v>474</v>
      </c>
      <c r="F31" s="12">
        <v>8491</v>
      </c>
      <c r="G31" s="12">
        <f t="shared" si="0"/>
        <v>13558</v>
      </c>
      <c r="H31" s="13">
        <f t="shared" si="1"/>
        <v>4519.333333333333</v>
      </c>
      <c r="I31" s="13">
        <f t="shared" si="2"/>
        <v>173.82051282051282</v>
      </c>
      <c r="J31" s="13">
        <f t="shared" si="3"/>
        <v>326.57692307692309</v>
      </c>
      <c r="K31" s="14">
        <f>SUMIF([1]PT01!A:A,[1]Consumo!A31,[1]PT01!F:F)</f>
        <v>5000</v>
      </c>
      <c r="L31" s="14">
        <f>SUMIF([1]TT01!A:A,[1]Consumo!A31,[1]TT01!F:F)</f>
        <v>8266</v>
      </c>
      <c r="M31" s="14">
        <f t="shared" si="4"/>
        <v>13266</v>
      </c>
      <c r="N31" s="15">
        <f t="shared" si="5"/>
        <v>2.9353887003982888</v>
      </c>
      <c r="O31" s="15">
        <f t="shared" si="6"/>
        <v>76.320106210355505</v>
      </c>
      <c r="P31" s="16">
        <f>IFERROR(VLOOKUP(A31,'[1]PLAN VTAL'!C:T,18,0),"")</f>
        <v>22944</v>
      </c>
      <c r="Q31" s="16">
        <f t="shared" si="7"/>
        <v>9678</v>
      </c>
      <c r="R31" s="17" t="str">
        <f>IFERROR(VLOOKUP(A31,[1]transito!G:I,3,0),"")</f>
        <v/>
      </c>
      <c r="S31" s="17" t="str">
        <f>IFERROR(VLOOKUP(A31,[1]transito!G:K,5,0),"")</f>
        <v/>
      </c>
    </row>
    <row r="32" spans="1:19" x14ac:dyDescent="0.25">
      <c r="A32" s="11">
        <v>301013</v>
      </c>
      <c r="B32" t="s">
        <v>57</v>
      </c>
      <c r="C32" t="s">
        <v>7</v>
      </c>
      <c r="D32" s="12">
        <v>140</v>
      </c>
      <c r="E32" s="12">
        <v>56</v>
      </c>
      <c r="F32" s="12">
        <v>100</v>
      </c>
      <c r="G32" s="12">
        <f t="shared" si="0"/>
        <v>296</v>
      </c>
      <c r="H32" s="13">
        <f t="shared" si="1"/>
        <v>98.666666666666671</v>
      </c>
      <c r="I32" s="13">
        <f t="shared" si="2"/>
        <v>3.7948717948717952</v>
      </c>
      <c r="J32" s="13">
        <f t="shared" si="3"/>
        <v>3.8461538461538463</v>
      </c>
      <c r="K32" s="14">
        <f>SUMIF([1]PT01!A:A,[1]Consumo!A32,[1]PT01!F:F)</f>
        <v>3749</v>
      </c>
      <c r="L32" s="14">
        <f>SUMIF([1]TT01!A:A,[1]Consumo!A32,[1]TT01!F:F)</f>
        <v>163</v>
      </c>
      <c r="M32" s="14">
        <f t="shared" si="4"/>
        <v>3912</v>
      </c>
      <c r="N32" s="15">
        <f t="shared" si="5"/>
        <v>39.648648648648646</v>
      </c>
      <c r="O32" s="15">
        <f t="shared" si="6"/>
        <v>1030.8648648648648</v>
      </c>
      <c r="P32" s="16" t="str">
        <f>IFERROR(VLOOKUP(A32,'[1]PLAN VTAL'!C:T,18,0),"")</f>
        <v/>
      </c>
      <c r="Q32" s="16" t="str">
        <f t="shared" si="7"/>
        <v/>
      </c>
      <c r="R32" s="17" t="str">
        <f>IFERROR(VLOOKUP(A32,[1]transito!G:I,3,0),"")</f>
        <v/>
      </c>
      <c r="S32" s="17" t="str">
        <f>IFERROR(VLOOKUP(A32,[1]transito!G:K,5,0),"")</f>
        <v/>
      </c>
    </row>
    <row r="33" spans="1:19" x14ac:dyDescent="0.25">
      <c r="A33" s="11">
        <v>301056</v>
      </c>
      <c r="B33" t="s">
        <v>58</v>
      </c>
      <c r="C33" t="s">
        <v>27</v>
      </c>
      <c r="D33" s="12">
        <v>0</v>
      </c>
      <c r="E33" s="12">
        <v>0</v>
      </c>
      <c r="F33" s="12">
        <v>0</v>
      </c>
      <c r="G33" s="12">
        <f t="shared" si="0"/>
        <v>0</v>
      </c>
      <c r="H33" s="13">
        <f t="shared" si="1"/>
        <v>0</v>
      </c>
      <c r="I33" s="13">
        <f t="shared" si="2"/>
        <v>0</v>
      </c>
      <c r="J33" s="13">
        <f t="shared" si="3"/>
        <v>0</v>
      </c>
      <c r="K33" s="14">
        <f>SUMIF([1]PT01!A:A,[1]Consumo!A33,[1]PT01!F:F)</f>
        <v>637</v>
      </c>
      <c r="L33" s="14">
        <f>SUMIF([1]TT01!A:A,[1]Consumo!A33,[1]TT01!F:F)</f>
        <v>1357</v>
      </c>
      <c r="M33" s="14">
        <f t="shared" si="4"/>
        <v>1994</v>
      </c>
      <c r="N33" s="15">
        <f t="shared" si="5"/>
        <v>0</v>
      </c>
      <c r="O33" s="15">
        <f t="shared" si="6"/>
        <v>0</v>
      </c>
      <c r="P33" s="16" t="str">
        <f>IFERROR(VLOOKUP(A33,'[1]PLAN VTAL'!C:T,18,0),"")</f>
        <v/>
      </c>
      <c r="Q33" s="16" t="str">
        <f t="shared" si="7"/>
        <v/>
      </c>
      <c r="R33" s="17" t="str">
        <f>IFERROR(VLOOKUP(A33,[1]transito!G:I,3,0),"")</f>
        <v/>
      </c>
      <c r="S33" s="17" t="str">
        <f>IFERROR(VLOOKUP(A33,[1]transito!G:K,5,0),"")</f>
        <v/>
      </c>
    </row>
    <row r="34" spans="1:19" x14ac:dyDescent="0.25">
      <c r="A34" s="11">
        <v>301186</v>
      </c>
      <c r="B34" t="s">
        <v>59</v>
      </c>
      <c r="C34" t="s">
        <v>7</v>
      </c>
      <c r="D34" s="12">
        <v>0</v>
      </c>
      <c r="E34" s="12">
        <v>0</v>
      </c>
      <c r="F34" s="12">
        <v>0</v>
      </c>
      <c r="G34" s="12">
        <f t="shared" si="0"/>
        <v>0</v>
      </c>
      <c r="H34" s="13">
        <f t="shared" si="1"/>
        <v>0</v>
      </c>
      <c r="I34" s="13">
        <f t="shared" si="2"/>
        <v>0</v>
      </c>
      <c r="J34" s="13">
        <f t="shared" si="3"/>
        <v>0</v>
      </c>
      <c r="K34" s="14">
        <f>SUMIF([1]PT01!A:A,[1]Consumo!A34,[1]PT01!F:F)</f>
        <v>17</v>
      </c>
      <c r="L34" s="14">
        <f>SUMIF([1]TT01!A:A,[1]Consumo!A34,[1]TT01!F:F)</f>
        <v>1</v>
      </c>
      <c r="M34" s="14">
        <f t="shared" si="4"/>
        <v>18</v>
      </c>
      <c r="N34" s="15">
        <f t="shared" si="5"/>
        <v>0</v>
      </c>
      <c r="O34" s="15">
        <f t="shared" si="6"/>
        <v>0</v>
      </c>
      <c r="P34" s="16">
        <f>IFERROR(VLOOKUP(A34,'[1]PLAN VTAL'!C:T,18,0),"")</f>
        <v>5</v>
      </c>
      <c r="Q34" s="16">
        <f t="shared" si="7"/>
        <v>-13</v>
      </c>
      <c r="R34" s="17" t="str">
        <f>IFERROR(VLOOKUP(A34,[1]transito!G:I,3,0),"")</f>
        <v/>
      </c>
      <c r="S34" s="17" t="str">
        <f>IFERROR(VLOOKUP(A34,[1]transito!G:K,5,0),"")</f>
        <v/>
      </c>
    </row>
    <row r="35" spans="1:19" x14ac:dyDescent="0.25">
      <c r="A35" s="11">
        <v>301194</v>
      </c>
      <c r="B35" t="s">
        <v>60</v>
      </c>
      <c r="C35" t="s">
        <v>7</v>
      </c>
      <c r="D35" s="12">
        <v>226</v>
      </c>
      <c r="E35" s="12">
        <v>400</v>
      </c>
      <c r="F35" s="12">
        <v>304</v>
      </c>
      <c r="G35" s="12">
        <f t="shared" si="0"/>
        <v>930</v>
      </c>
      <c r="H35" s="13">
        <f t="shared" si="1"/>
        <v>310</v>
      </c>
      <c r="I35" s="13">
        <f t="shared" si="2"/>
        <v>11.923076923076923</v>
      </c>
      <c r="J35" s="13">
        <f t="shared" si="3"/>
        <v>11.692307692307692</v>
      </c>
      <c r="K35" s="14">
        <f>SUMIF([1]PT01!A:A,[1]Consumo!A35,[1]PT01!F:F)</f>
        <v>72</v>
      </c>
      <c r="L35" s="14">
        <f>SUMIF([1]TT01!A:A,[1]Consumo!A35,[1]TT01!F:F)</f>
        <v>396</v>
      </c>
      <c r="M35" s="14">
        <f t="shared" si="4"/>
        <v>468</v>
      </c>
      <c r="N35" s="15">
        <f t="shared" si="5"/>
        <v>1.5096774193548388</v>
      </c>
      <c r="O35" s="15">
        <f t="shared" si="6"/>
        <v>39.251612903225805</v>
      </c>
      <c r="P35" s="16" t="str">
        <f>IFERROR(VLOOKUP(A35,'[1]PLAN VTAL'!C:T,18,0),"")</f>
        <v/>
      </c>
      <c r="Q35" s="16" t="str">
        <f t="shared" si="7"/>
        <v/>
      </c>
      <c r="R35" s="17" t="str">
        <f>IFERROR(VLOOKUP(A35,[1]transito!G:I,3,0),"")</f>
        <v/>
      </c>
      <c r="S35" s="17" t="str">
        <f>IFERROR(VLOOKUP(A35,[1]transito!G:K,5,0),"")</f>
        <v/>
      </c>
    </row>
    <row r="36" spans="1:19" x14ac:dyDescent="0.25">
      <c r="A36" s="11">
        <v>301196</v>
      </c>
      <c r="B36" t="s">
        <v>61</v>
      </c>
      <c r="C36" t="s">
        <v>7</v>
      </c>
      <c r="D36" s="12">
        <v>252</v>
      </c>
      <c r="E36" s="12">
        <v>534</v>
      </c>
      <c r="F36" s="12">
        <v>482</v>
      </c>
      <c r="G36" s="12">
        <f t="shared" si="0"/>
        <v>1268</v>
      </c>
      <c r="H36" s="13">
        <f t="shared" si="1"/>
        <v>422.66666666666669</v>
      </c>
      <c r="I36" s="13">
        <f t="shared" si="2"/>
        <v>16.256410256410255</v>
      </c>
      <c r="J36" s="13">
        <f t="shared" si="3"/>
        <v>18.53846153846154</v>
      </c>
      <c r="K36" s="14">
        <f>SUMIF([1]PT01!A:A,[1]Consumo!A36,[1]PT01!F:F)</f>
        <v>478</v>
      </c>
      <c r="L36" s="14">
        <f>SUMIF([1]TT01!A:A,[1]Consumo!A36,[1]TT01!F:F)</f>
        <v>725</v>
      </c>
      <c r="M36" s="14">
        <f t="shared" si="4"/>
        <v>1203</v>
      </c>
      <c r="N36" s="15">
        <f t="shared" si="5"/>
        <v>2.8462145110410093</v>
      </c>
      <c r="O36" s="15">
        <f t="shared" si="6"/>
        <v>74.001577287066254</v>
      </c>
      <c r="P36" s="16" t="str">
        <f>IFERROR(VLOOKUP(A36,'[1]PLAN VTAL'!C:T,18,0),"")</f>
        <v/>
      </c>
      <c r="Q36" s="16" t="str">
        <f t="shared" si="7"/>
        <v/>
      </c>
      <c r="R36" s="17" t="str">
        <f>IFERROR(VLOOKUP(A36,[1]transito!G:I,3,0),"")</f>
        <v/>
      </c>
      <c r="S36" s="17" t="str">
        <f>IFERROR(VLOOKUP(A36,[1]transito!G:K,5,0),"")</f>
        <v/>
      </c>
    </row>
    <row r="37" spans="1:19" x14ac:dyDescent="0.25">
      <c r="A37" s="11">
        <v>301197</v>
      </c>
      <c r="B37" t="s">
        <v>62</v>
      </c>
      <c r="C37" t="s">
        <v>7</v>
      </c>
      <c r="D37" s="12">
        <v>449</v>
      </c>
      <c r="E37" s="12">
        <v>596</v>
      </c>
      <c r="F37" s="12">
        <v>553</v>
      </c>
      <c r="G37" s="12">
        <f t="shared" si="0"/>
        <v>1598</v>
      </c>
      <c r="H37" s="13">
        <f t="shared" si="1"/>
        <v>532.66666666666663</v>
      </c>
      <c r="I37" s="13">
        <f t="shared" si="2"/>
        <v>20.487179487179485</v>
      </c>
      <c r="J37" s="13">
        <f t="shared" si="3"/>
        <v>21.26923076923077</v>
      </c>
      <c r="K37" s="14">
        <f>SUMIF([1]PT01!A:A,[1]Consumo!A37,[1]PT01!F:F)</f>
        <v>0</v>
      </c>
      <c r="L37" s="14">
        <f>SUMIF([1]TT01!A:A,[1]Consumo!A37,[1]TT01!F:F)</f>
        <v>495</v>
      </c>
      <c r="M37" s="14">
        <f t="shared" si="4"/>
        <v>495</v>
      </c>
      <c r="N37" s="15">
        <f t="shared" si="5"/>
        <v>0.9292866082603255</v>
      </c>
      <c r="O37" s="15">
        <f t="shared" si="6"/>
        <v>24.161451814768462</v>
      </c>
      <c r="P37" s="16" t="str">
        <f>IFERROR(VLOOKUP(A37,'[1]PLAN VTAL'!C:T,18,0),"")</f>
        <v/>
      </c>
      <c r="Q37" s="16" t="str">
        <f t="shared" si="7"/>
        <v/>
      </c>
      <c r="R37" s="17" t="str">
        <f>IFERROR(VLOOKUP(A37,[1]transito!G:I,3,0),"")</f>
        <v/>
      </c>
      <c r="S37" s="17" t="str">
        <f>IFERROR(VLOOKUP(A37,[1]transito!G:K,5,0),"")</f>
        <v/>
      </c>
    </row>
    <row r="38" spans="1:19" x14ac:dyDescent="0.25">
      <c r="A38" s="11">
        <v>301198</v>
      </c>
      <c r="B38" t="s">
        <v>63</v>
      </c>
      <c r="C38" t="s">
        <v>7</v>
      </c>
      <c r="D38" s="12">
        <v>93</v>
      </c>
      <c r="E38" s="12">
        <v>132</v>
      </c>
      <c r="F38" s="12">
        <v>187</v>
      </c>
      <c r="G38" s="12">
        <f t="shared" si="0"/>
        <v>412</v>
      </c>
      <c r="H38" s="13">
        <f t="shared" si="1"/>
        <v>137.33333333333334</v>
      </c>
      <c r="I38" s="13">
        <f t="shared" si="2"/>
        <v>5.2820512820512828</v>
      </c>
      <c r="J38" s="13">
        <f t="shared" si="3"/>
        <v>7.1923076923076925</v>
      </c>
      <c r="K38" s="14">
        <f>SUMIF([1]PT01!A:A,[1]Consumo!A38,[1]PT01!F:F)</f>
        <v>117</v>
      </c>
      <c r="L38" s="14">
        <f>SUMIF([1]TT01!A:A,[1]Consumo!A38,[1]TT01!F:F)</f>
        <v>335</v>
      </c>
      <c r="M38" s="14">
        <f t="shared" si="4"/>
        <v>452</v>
      </c>
      <c r="N38" s="15">
        <f t="shared" si="5"/>
        <v>3.29126213592233</v>
      </c>
      <c r="O38" s="15">
        <f t="shared" si="6"/>
        <v>85.572815533980574</v>
      </c>
      <c r="P38" s="16" t="str">
        <f>IFERROR(VLOOKUP(A38,'[1]PLAN VTAL'!C:T,18,0),"")</f>
        <v/>
      </c>
      <c r="Q38" s="16" t="str">
        <f t="shared" si="7"/>
        <v/>
      </c>
      <c r="R38" s="17">
        <f>IFERROR(VLOOKUP(A38,[1]transito!G:I,3,0),"")</f>
        <v>200</v>
      </c>
      <c r="S38" s="17">
        <f>IFERROR(VLOOKUP(A38,[1]transito!G:K,5,0),"")</f>
        <v>9122024</v>
      </c>
    </row>
    <row r="39" spans="1:19" x14ac:dyDescent="0.25">
      <c r="A39" s="11">
        <v>301217</v>
      </c>
      <c r="B39" t="s">
        <v>64</v>
      </c>
      <c r="C39" t="s">
        <v>27</v>
      </c>
      <c r="D39" s="12">
        <v>11999</v>
      </c>
      <c r="E39" s="12">
        <v>4604</v>
      </c>
      <c r="F39" s="12">
        <v>10294</v>
      </c>
      <c r="G39" s="12">
        <f t="shared" si="0"/>
        <v>26897</v>
      </c>
      <c r="H39" s="13">
        <f t="shared" si="1"/>
        <v>8965.6666666666661</v>
      </c>
      <c r="I39" s="13">
        <f t="shared" si="2"/>
        <v>344.83333333333331</v>
      </c>
      <c r="J39" s="13">
        <f t="shared" si="3"/>
        <v>395.92307692307691</v>
      </c>
      <c r="K39" s="14">
        <f>SUMIF([1]PT01!A:A,[1]Consumo!A39,[1]PT01!F:F)</f>
        <v>8009</v>
      </c>
      <c r="L39" s="14">
        <f>SUMIF([1]TT01!A:A,[1]Consumo!A39,[1]TT01!F:F)</f>
        <v>53061</v>
      </c>
      <c r="M39" s="14">
        <f t="shared" si="4"/>
        <v>61070</v>
      </c>
      <c r="N39" s="15">
        <f t="shared" si="5"/>
        <v>6.8115403204818383</v>
      </c>
      <c r="O39" s="15">
        <f t="shared" si="6"/>
        <v>177.10004833252779</v>
      </c>
      <c r="P39" s="16">
        <f>IFERROR(VLOOKUP(A39,'[1]PLAN VTAL'!C:T,18,0),"")</f>
        <v>86334</v>
      </c>
      <c r="Q39" s="16">
        <f t="shared" si="7"/>
        <v>25264</v>
      </c>
      <c r="R39" s="17">
        <f>IFERROR(VLOOKUP(A39,[1]transito!G:I,3,0),"")</f>
        <v>4005</v>
      </c>
      <c r="S39" s="17">
        <f>IFERROR(VLOOKUP(A39,[1]transito!G:K,5,0),"")</f>
        <v>9122024</v>
      </c>
    </row>
    <row r="40" spans="1:19" x14ac:dyDescent="0.25">
      <c r="A40" s="11">
        <v>301462</v>
      </c>
      <c r="B40" t="s">
        <v>65</v>
      </c>
      <c r="C40" t="s">
        <v>7</v>
      </c>
      <c r="D40" s="12">
        <v>0</v>
      </c>
      <c r="E40" s="12">
        <v>0</v>
      </c>
      <c r="F40" s="12">
        <v>0</v>
      </c>
      <c r="G40" s="12">
        <f t="shared" si="0"/>
        <v>0</v>
      </c>
      <c r="H40" s="13">
        <f t="shared" si="1"/>
        <v>0</v>
      </c>
      <c r="I40" s="13">
        <f t="shared" si="2"/>
        <v>0</v>
      </c>
      <c r="J40" s="13">
        <f t="shared" si="3"/>
        <v>0</v>
      </c>
      <c r="K40" s="14">
        <f>SUMIF([1]PT01!A:A,[1]Consumo!A40,[1]PT01!F:F)</f>
        <v>22</v>
      </c>
      <c r="L40" s="14">
        <f>SUMIF([1]TT01!A:A,[1]Consumo!A40,[1]TT01!F:F)</f>
        <v>3</v>
      </c>
      <c r="M40" s="14">
        <f t="shared" si="4"/>
        <v>25</v>
      </c>
      <c r="N40" s="15">
        <f t="shared" si="5"/>
        <v>0</v>
      </c>
      <c r="O40" s="15">
        <f t="shared" si="6"/>
        <v>0</v>
      </c>
      <c r="P40" s="16">
        <f>IFERROR(VLOOKUP(A40,'[1]PLAN VTAL'!C:T,18,0),"")</f>
        <v>1</v>
      </c>
      <c r="Q40" s="16">
        <f t="shared" si="7"/>
        <v>-24</v>
      </c>
      <c r="R40" s="17" t="str">
        <f>IFERROR(VLOOKUP(A40,[1]transito!G:I,3,0),"")</f>
        <v/>
      </c>
      <c r="S40" s="17" t="str">
        <f>IFERROR(VLOOKUP(A40,[1]transito!G:K,5,0),"")</f>
        <v/>
      </c>
    </row>
    <row r="41" spans="1:19" x14ac:dyDescent="0.25">
      <c r="A41" s="11">
        <v>301577</v>
      </c>
      <c r="B41" t="s">
        <v>66</v>
      </c>
      <c r="C41" t="s">
        <v>51</v>
      </c>
      <c r="D41" s="12">
        <v>202</v>
      </c>
      <c r="E41" s="12">
        <v>761</v>
      </c>
      <c r="F41" s="12">
        <v>664</v>
      </c>
      <c r="G41" s="12">
        <f t="shared" si="0"/>
        <v>1627</v>
      </c>
      <c r="H41" s="13">
        <f t="shared" si="1"/>
        <v>542.33333333333337</v>
      </c>
      <c r="I41" s="13">
        <f t="shared" si="2"/>
        <v>20.858974358974361</v>
      </c>
      <c r="J41" s="13">
        <f t="shared" si="3"/>
        <v>25.53846153846154</v>
      </c>
      <c r="K41" s="14">
        <f>SUMIF([1]PT01!A:A,[1]Consumo!A41,[1]PT01!F:F)</f>
        <v>3498</v>
      </c>
      <c r="L41" s="14">
        <f>SUMIF([1]TT01!A:A,[1]Consumo!A41,[1]TT01!F:F)</f>
        <v>657</v>
      </c>
      <c r="M41" s="14">
        <f t="shared" si="4"/>
        <v>4155</v>
      </c>
      <c r="N41" s="15">
        <f t="shared" si="5"/>
        <v>7.6613398893669329</v>
      </c>
      <c r="O41" s="15">
        <f t="shared" si="6"/>
        <v>199.19483712354022</v>
      </c>
      <c r="P41" s="16">
        <f>IFERROR(VLOOKUP(A41,'[1]PLAN VTAL'!C:T,18,0),"")</f>
        <v>6558</v>
      </c>
      <c r="Q41" s="16">
        <f t="shared" si="7"/>
        <v>2403</v>
      </c>
      <c r="R41" s="17" t="str">
        <f>IFERROR(VLOOKUP(A41,[1]transito!G:I,3,0),"")</f>
        <v/>
      </c>
      <c r="S41" s="17" t="str">
        <f>IFERROR(VLOOKUP(A41,[1]transito!G:K,5,0),"")</f>
        <v/>
      </c>
    </row>
    <row r="42" spans="1:19" x14ac:dyDescent="0.25">
      <c r="A42" s="11">
        <v>301586</v>
      </c>
      <c r="B42" t="s">
        <v>67</v>
      </c>
      <c r="C42" t="s">
        <v>27</v>
      </c>
      <c r="D42" s="12">
        <v>950</v>
      </c>
      <c r="E42" s="12">
        <v>0</v>
      </c>
      <c r="F42" s="12">
        <v>4762</v>
      </c>
      <c r="G42" s="12">
        <f t="shared" si="0"/>
        <v>5712</v>
      </c>
      <c r="H42" s="13">
        <f t="shared" si="1"/>
        <v>1904</v>
      </c>
      <c r="I42" s="13">
        <f t="shared" si="2"/>
        <v>73.230769230769226</v>
      </c>
      <c r="J42" s="13">
        <f t="shared" si="3"/>
        <v>183.15384615384616</v>
      </c>
      <c r="K42" s="14">
        <f>SUMIF([1]PT01!A:A,[1]Consumo!A42,[1]PT01!F:F)</f>
        <v>4000</v>
      </c>
      <c r="L42" s="14">
        <f>SUMIF([1]TT01!A:A,[1]Consumo!A42,[1]TT01!F:F)</f>
        <v>437</v>
      </c>
      <c r="M42" s="14">
        <f t="shared" si="4"/>
        <v>4437</v>
      </c>
      <c r="N42" s="15">
        <f t="shared" si="5"/>
        <v>2.3303571428571428</v>
      </c>
      <c r="O42" s="15">
        <f t="shared" si="6"/>
        <v>60.589285714285715</v>
      </c>
      <c r="P42" s="16">
        <f>IFERROR(VLOOKUP(A42,'[1]PLAN VTAL'!C:T,18,0),"")</f>
        <v>5486</v>
      </c>
      <c r="Q42" s="16">
        <f t="shared" si="7"/>
        <v>1049</v>
      </c>
      <c r="R42" s="17" t="str">
        <f>IFERROR(VLOOKUP(A42,[1]transito!G:I,3,0),"")</f>
        <v/>
      </c>
      <c r="S42" s="17" t="str">
        <f>IFERROR(VLOOKUP(A42,[1]transito!G:K,5,0),"")</f>
        <v/>
      </c>
    </row>
    <row r="43" spans="1:19" x14ac:dyDescent="0.25">
      <c r="A43" s="11">
        <v>303249</v>
      </c>
      <c r="B43" t="s">
        <v>68</v>
      </c>
      <c r="C43" t="s">
        <v>27</v>
      </c>
      <c r="D43" s="12">
        <v>0</v>
      </c>
      <c r="E43" s="12">
        <v>0</v>
      </c>
      <c r="F43" s="12">
        <v>0</v>
      </c>
      <c r="G43" s="12">
        <f t="shared" si="0"/>
        <v>0</v>
      </c>
      <c r="H43" s="13">
        <f t="shared" si="1"/>
        <v>0</v>
      </c>
      <c r="I43" s="13">
        <f t="shared" si="2"/>
        <v>0</v>
      </c>
      <c r="J43" s="13">
        <f t="shared" si="3"/>
        <v>0</v>
      </c>
      <c r="K43" s="14">
        <f>SUMIF([1]PT01!A:A,[1]Consumo!A43,[1]PT01!F:F)</f>
        <v>27000</v>
      </c>
      <c r="L43" s="14">
        <f>SUMIF([1]TT01!A:A,[1]Consumo!A43,[1]TT01!F:F)</f>
        <v>6000</v>
      </c>
      <c r="M43" s="14">
        <f t="shared" si="4"/>
        <v>33000</v>
      </c>
      <c r="N43" s="15">
        <f t="shared" si="5"/>
        <v>0</v>
      </c>
      <c r="O43" s="15">
        <f t="shared" si="6"/>
        <v>0</v>
      </c>
      <c r="P43" s="16">
        <f>IFERROR(VLOOKUP(A43,'[1]PLAN VTAL'!C:T,18,0),"")</f>
        <v>32730</v>
      </c>
      <c r="Q43" s="16">
        <f t="shared" si="7"/>
        <v>-270</v>
      </c>
      <c r="R43" s="17" t="str">
        <f>IFERROR(VLOOKUP(A43,[1]transito!G:I,3,0),"")</f>
        <v/>
      </c>
      <c r="S43" s="17" t="str">
        <f>IFERROR(VLOOKUP(A43,[1]transito!G:K,5,0),"")</f>
        <v/>
      </c>
    </row>
    <row r="44" spans="1:19" x14ac:dyDescent="0.25">
      <c r="A44" s="11">
        <v>304506</v>
      </c>
      <c r="B44" t="s">
        <v>69</v>
      </c>
      <c r="C44" t="s">
        <v>7</v>
      </c>
      <c r="D44" s="12">
        <v>1</v>
      </c>
      <c r="E44" s="12">
        <v>50</v>
      </c>
      <c r="F44" s="12">
        <v>364</v>
      </c>
      <c r="G44" s="12">
        <f t="shared" si="0"/>
        <v>415</v>
      </c>
      <c r="H44" s="13">
        <f t="shared" si="1"/>
        <v>138.33333333333334</v>
      </c>
      <c r="I44" s="13">
        <f t="shared" si="2"/>
        <v>5.3205128205128212</v>
      </c>
      <c r="J44" s="13">
        <f t="shared" si="3"/>
        <v>14</v>
      </c>
      <c r="K44" s="14">
        <f>SUMIF([1]PT01!A:A,[1]Consumo!A44,[1]PT01!F:F)</f>
        <v>0</v>
      </c>
      <c r="L44" s="14">
        <f>SUMIF([1]TT01!A:A,[1]Consumo!A44,[1]TT01!F:F)</f>
        <v>1194</v>
      </c>
      <c r="M44" s="14">
        <f t="shared" si="4"/>
        <v>1194</v>
      </c>
      <c r="N44" s="15">
        <f t="shared" si="5"/>
        <v>8.6313253012048179</v>
      </c>
      <c r="O44" s="15">
        <f t="shared" si="6"/>
        <v>224.41445783132528</v>
      </c>
      <c r="P44" s="16">
        <f>IFERROR(VLOOKUP(A44,'[1]PLAN VTAL'!C:T,18,0),"")</f>
        <v>142.51254545454549</v>
      </c>
      <c r="Q44" s="16">
        <f t="shared" si="7"/>
        <v>-1051.4874545454545</v>
      </c>
      <c r="R44" s="17" t="str">
        <f>IFERROR(VLOOKUP(A44,[1]transito!G:I,3,0),"")</f>
        <v/>
      </c>
      <c r="S44" s="17" t="str">
        <f>IFERROR(VLOOKUP(A44,[1]transito!G:K,5,0),"")</f>
        <v/>
      </c>
    </row>
    <row r="45" spans="1:19" x14ac:dyDescent="0.25">
      <c r="A45" s="11">
        <v>312461</v>
      </c>
      <c r="B45" t="s">
        <v>70</v>
      </c>
      <c r="C45" t="s">
        <v>7</v>
      </c>
      <c r="D45" s="12">
        <v>3569</v>
      </c>
      <c r="E45" s="12">
        <v>645</v>
      </c>
      <c r="F45" s="12">
        <v>4734</v>
      </c>
      <c r="G45" s="12">
        <f t="shared" si="0"/>
        <v>8948</v>
      </c>
      <c r="H45" s="13">
        <f t="shared" si="1"/>
        <v>2982.6666666666665</v>
      </c>
      <c r="I45" s="13">
        <f t="shared" si="2"/>
        <v>114.71794871794872</v>
      </c>
      <c r="J45" s="13">
        <f t="shared" si="3"/>
        <v>182.07692307692307</v>
      </c>
      <c r="K45" s="14">
        <f>SUMIF([1]PT01!A:A,[1]Consumo!A45,[1]PT01!F:F)</f>
        <v>6650</v>
      </c>
      <c r="L45" s="14">
        <f>SUMIF([1]TT01!A:A,[1]Consumo!A45,[1]TT01!F:F)</f>
        <v>340</v>
      </c>
      <c r="M45" s="14">
        <f t="shared" si="4"/>
        <v>6990</v>
      </c>
      <c r="N45" s="15">
        <f t="shared" si="5"/>
        <v>2.3435404559678141</v>
      </c>
      <c r="O45" s="15">
        <f t="shared" si="6"/>
        <v>60.932051855163166</v>
      </c>
      <c r="P45" s="16">
        <f>IFERROR(VLOOKUP(A45,'[1]PLAN VTAL'!C:T,18,0),"")</f>
        <v>11472</v>
      </c>
      <c r="Q45" s="16">
        <f t="shared" si="7"/>
        <v>4482</v>
      </c>
      <c r="R45" s="17" t="str">
        <f>IFERROR(VLOOKUP(A45,[1]transito!G:I,3,0),"")</f>
        <v/>
      </c>
      <c r="S45" s="17" t="str">
        <f>IFERROR(VLOOKUP(A45,[1]transito!G:K,5,0),"")</f>
        <v/>
      </c>
    </row>
    <row r="46" spans="1:19" x14ac:dyDescent="0.25">
      <c r="A46" s="11">
        <v>312642</v>
      </c>
      <c r="B46" t="s">
        <v>71</v>
      </c>
      <c r="C46" t="s">
        <v>7</v>
      </c>
      <c r="D46" s="12">
        <v>16222</v>
      </c>
      <c r="E46" s="12">
        <v>63419</v>
      </c>
      <c r="F46" s="12">
        <v>16818</v>
      </c>
      <c r="G46" s="12">
        <f t="shared" si="0"/>
        <v>96459</v>
      </c>
      <c r="H46" s="13">
        <f t="shared" si="1"/>
        <v>32153</v>
      </c>
      <c r="I46" s="13">
        <f t="shared" si="2"/>
        <v>1236.6538461538462</v>
      </c>
      <c r="J46" s="13">
        <f t="shared" si="3"/>
        <v>646.84615384615381</v>
      </c>
      <c r="K46" s="14">
        <f>SUMIF([1]PT01!A:A,[1]Consumo!A46,[1]PT01!F:F)</f>
        <v>23724</v>
      </c>
      <c r="L46" s="14">
        <f>SUMIF([1]TT01!A:A,[1]Consumo!A46,[1]TT01!F:F)</f>
        <v>14898</v>
      </c>
      <c r="M46" s="14">
        <f t="shared" si="4"/>
        <v>38622</v>
      </c>
      <c r="N46" s="15">
        <f t="shared" si="5"/>
        <v>1.2011942898018848</v>
      </c>
      <c r="O46" s="15">
        <f t="shared" si="6"/>
        <v>31.231051534849001</v>
      </c>
      <c r="P46" s="16">
        <f>IFERROR(VLOOKUP(A46,'[1]PLAN VTAL'!C:T,18,0),"")</f>
        <v>48330.254545454547</v>
      </c>
      <c r="Q46" s="16">
        <f t="shared" si="7"/>
        <v>9708.254545454547</v>
      </c>
      <c r="R46" s="17">
        <f>IFERROR(VLOOKUP(A46,[1]transito!G:I,3,0),"")</f>
        <v>25000</v>
      </c>
      <c r="S46" s="17">
        <f>IFERROR(VLOOKUP(A46,[1]transito!G:K,5,0),"")</f>
        <v>5122024</v>
      </c>
    </row>
    <row r="47" spans="1:19" x14ac:dyDescent="0.25">
      <c r="A47" s="11">
        <v>312724</v>
      </c>
      <c r="B47" t="s">
        <v>72</v>
      </c>
      <c r="C47" t="s">
        <v>51</v>
      </c>
      <c r="D47" s="12">
        <v>46</v>
      </c>
      <c r="E47" s="12">
        <v>9</v>
      </c>
      <c r="F47" s="12">
        <v>36</v>
      </c>
      <c r="G47" s="12">
        <f t="shared" si="0"/>
        <v>91</v>
      </c>
      <c r="H47" s="13">
        <f t="shared" si="1"/>
        <v>30.333333333333332</v>
      </c>
      <c r="I47" s="13">
        <f t="shared" si="2"/>
        <v>1.1666666666666665</v>
      </c>
      <c r="J47" s="13">
        <f t="shared" si="3"/>
        <v>1.3846153846153846</v>
      </c>
      <c r="K47" s="14">
        <f>SUMIF([1]PT01!A:A,[1]Consumo!A47,[1]PT01!F:F)</f>
        <v>0</v>
      </c>
      <c r="L47" s="14">
        <f>SUMIF([1]TT01!A:A,[1]Consumo!A47,[1]TT01!F:F)</f>
        <v>17</v>
      </c>
      <c r="M47" s="14">
        <f t="shared" si="4"/>
        <v>17</v>
      </c>
      <c r="N47" s="15">
        <f t="shared" si="5"/>
        <v>0.56043956043956045</v>
      </c>
      <c r="O47" s="15">
        <f t="shared" si="6"/>
        <v>14.571428571428573</v>
      </c>
      <c r="P47" s="16">
        <f>IFERROR(VLOOKUP(A47,'[1]PLAN VTAL'!C:T,18,0),"")</f>
        <v>46</v>
      </c>
      <c r="Q47" s="16">
        <f t="shared" si="7"/>
        <v>29</v>
      </c>
      <c r="R47" s="17" t="str">
        <f>IFERROR(VLOOKUP(A47,[1]transito!G:I,3,0),"")</f>
        <v/>
      </c>
      <c r="S47" s="17" t="str">
        <f>IFERROR(VLOOKUP(A47,[1]transito!G:K,5,0),"")</f>
        <v/>
      </c>
    </row>
    <row r="48" spans="1:19" x14ac:dyDescent="0.25">
      <c r="A48" s="11">
        <v>312801</v>
      </c>
      <c r="B48" t="s">
        <v>73</v>
      </c>
      <c r="C48" t="s">
        <v>7</v>
      </c>
      <c r="D48" s="12">
        <v>0</v>
      </c>
      <c r="E48" s="12">
        <v>0</v>
      </c>
      <c r="F48" s="12">
        <v>0</v>
      </c>
      <c r="G48" s="12">
        <f t="shared" si="0"/>
        <v>0</v>
      </c>
      <c r="H48" s="13">
        <f t="shared" si="1"/>
        <v>0</v>
      </c>
      <c r="I48" s="13">
        <f t="shared" si="2"/>
        <v>0</v>
      </c>
      <c r="J48" s="13">
        <f t="shared" si="3"/>
        <v>0</v>
      </c>
      <c r="K48" s="14">
        <f>SUMIF([1]PT01!A:A,[1]Consumo!A48,[1]PT01!F:F)</f>
        <v>5</v>
      </c>
      <c r="L48" s="14">
        <f>SUMIF([1]TT01!A:A,[1]Consumo!A48,[1]TT01!F:F)</f>
        <v>2</v>
      </c>
      <c r="M48" s="14">
        <f t="shared" si="4"/>
        <v>7</v>
      </c>
      <c r="N48" s="15">
        <f t="shared" si="5"/>
        <v>0</v>
      </c>
      <c r="O48" s="15">
        <f t="shared" si="6"/>
        <v>0</v>
      </c>
      <c r="P48" s="16">
        <f>IFERROR(VLOOKUP(A48,'[1]PLAN VTAL'!C:T,18,0),"")</f>
        <v>23</v>
      </c>
      <c r="Q48" s="16">
        <f t="shared" si="7"/>
        <v>16</v>
      </c>
      <c r="R48" s="17">
        <f>IFERROR(VLOOKUP(A48,[1]transito!G:I,3,0),"")</f>
        <v>16</v>
      </c>
      <c r="S48" s="17">
        <f>IFERROR(VLOOKUP(A48,[1]transito!G:K,5,0),"")</f>
        <v>5122024</v>
      </c>
    </row>
    <row r="49" spans="1:19" x14ac:dyDescent="0.25">
      <c r="A49" s="11">
        <v>313762</v>
      </c>
      <c r="B49" t="s">
        <v>74</v>
      </c>
      <c r="C49" t="s">
        <v>7</v>
      </c>
      <c r="D49" s="12">
        <v>239</v>
      </c>
      <c r="E49" s="12">
        <v>532</v>
      </c>
      <c r="F49" s="12">
        <v>656</v>
      </c>
      <c r="G49" s="12">
        <f t="shared" si="0"/>
        <v>1427</v>
      </c>
      <c r="H49" s="13">
        <f t="shared" si="1"/>
        <v>475.66666666666669</v>
      </c>
      <c r="I49" s="13">
        <f t="shared" si="2"/>
        <v>18.294871794871796</v>
      </c>
      <c r="J49" s="13">
        <f t="shared" si="3"/>
        <v>25.23076923076923</v>
      </c>
      <c r="K49" s="14">
        <f>SUMIF([1]PT01!A:A,[1]Consumo!A49,[1]PT01!F:F)</f>
        <v>90</v>
      </c>
      <c r="L49" s="14">
        <f>SUMIF([1]TT01!A:A,[1]Consumo!A49,[1]TT01!F:F)</f>
        <v>362</v>
      </c>
      <c r="M49" s="14">
        <f t="shared" si="4"/>
        <v>452</v>
      </c>
      <c r="N49" s="15">
        <f t="shared" si="5"/>
        <v>0.95024526979677637</v>
      </c>
      <c r="O49" s="15">
        <f t="shared" si="6"/>
        <v>24.706377014716185</v>
      </c>
      <c r="P49" s="16">
        <f>IFERROR(VLOOKUP(A49,'[1]PLAN VTAL'!C:T,18,0),"")</f>
        <v>1148</v>
      </c>
      <c r="Q49" s="16">
        <f t="shared" si="7"/>
        <v>696</v>
      </c>
      <c r="R49" s="17" t="str">
        <f>IFERROR(VLOOKUP(A49,[1]transito!G:I,3,0),"")</f>
        <v/>
      </c>
      <c r="S49" s="17" t="str">
        <f>IFERROR(VLOOKUP(A49,[1]transito!G:K,5,0),"")</f>
        <v/>
      </c>
    </row>
    <row r="50" spans="1:19" x14ac:dyDescent="0.25">
      <c r="A50" s="11">
        <v>314003</v>
      </c>
      <c r="B50" t="s">
        <v>75</v>
      </c>
      <c r="C50" t="s">
        <v>7</v>
      </c>
      <c r="D50" s="12">
        <v>2885</v>
      </c>
      <c r="E50" s="12">
        <v>4421</v>
      </c>
      <c r="F50" s="12">
        <v>2250</v>
      </c>
      <c r="G50" s="12">
        <f t="shared" si="0"/>
        <v>9556</v>
      </c>
      <c r="H50" s="13">
        <f t="shared" si="1"/>
        <v>3185.3333333333335</v>
      </c>
      <c r="I50" s="13">
        <f t="shared" si="2"/>
        <v>122.51282051282053</v>
      </c>
      <c r="J50" s="13">
        <f t="shared" si="3"/>
        <v>86.538461538461533</v>
      </c>
      <c r="K50" s="14">
        <f>SUMIF([1]PT01!A:A,[1]Consumo!A50,[1]PT01!F:F)</f>
        <v>260</v>
      </c>
      <c r="L50" s="14">
        <f>SUMIF([1]TT01!A:A,[1]Consumo!A50,[1]TT01!F:F)</f>
        <v>1833</v>
      </c>
      <c r="M50" s="14">
        <f t="shared" si="4"/>
        <v>2093</v>
      </c>
      <c r="N50" s="15">
        <f t="shared" si="5"/>
        <v>0.6570740895772289</v>
      </c>
      <c r="O50" s="15">
        <f t="shared" si="6"/>
        <v>17.083926329007951</v>
      </c>
      <c r="P50" s="16">
        <f>IFERROR(VLOOKUP(A50,'[1]PLAN VTAL'!C:T,18,0),"")</f>
        <v>4131</v>
      </c>
      <c r="Q50" s="16">
        <f t="shared" si="7"/>
        <v>2038</v>
      </c>
      <c r="R50" s="17">
        <f>IFERROR(VLOOKUP(A50,[1]transito!G:I,3,0),"")</f>
        <v>520</v>
      </c>
      <c r="S50" s="17">
        <f>IFERROR(VLOOKUP(A50,[1]transito!G:K,5,0),"")</f>
        <v>5122024</v>
      </c>
    </row>
    <row r="51" spans="1:19" x14ac:dyDescent="0.25">
      <c r="A51" s="11">
        <v>318809</v>
      </c>
      <c r="B51" t="s">
        <v>76</v>
      </c>
      <c r="C51" t="s">
        <v>7</v>
      </c>
      <c r="D51" s="12">
        <v>150</v>
      </c>
      <c r="E51" s="12">
        <v>4236</v>
      </c>
      <c r="F51" s="12">
        <v>0</v>
      </c>
      <c r="G51" s="12">
        <f t="shared" si="0"/>
        <v>4386</v>
      </c>
      <c r="H51" s="13">
        <f t="shared" si="1"/>
        <v>1462</v>
      </c>
      <c r="I51" s="13">
        <f t="shared" si="2"/>
        <v>56.230769230769234</v>
      </c>
      <c r="J51" s="13">
        <f t="shared" si="3"/>
        <v>0</v>
      </c>
      <c r="K51" s="14">
        <f>SUMIF([1]PT01!A:A,[1]Consumo!A51,[1]PT01!F:F)</f>
        <v>144041</v>
      </c>
      <c r="L51" s="14">
        <f>SUMIF([1]TT01!A:A,[1]Consumo!A51,[1]TT01!F:F)</f>
        <v>7042</v>
      </c>
      <c r="M51" s="14">
        <f t="shared" si="4"/>
        <v>151083</v>
      </c>
      <c r="N51" s="15">
        <f t="shared" si="5"/>
        <v>103.33994528043776</v>
      </c>
      <c r="O51" s="15">
        <f t="shared" si="6"/>
        <v>2686.8385772913816</v>
      </c>
      <c r="P51" s="16">
        <f>IFERROR(VLOOKUP(A51,'[1]PLAN VTAL'!C:T,18,0),"")</f>
        <v>12591</v>
      </c>
      <c r="Q51" s="16">
        <f t="shared" si="7"/>
        <v>-138492</v>
      </c>
      <c r="R51" s="17" t="str">
        <f>IFERROR(VLOOKUP(A51,[1]transito!G:I,3,0),"")</f>
        <v/>
      </c>
      <c r="S51" s="17" t="str">
        <f>IFERROR(VLOOKUP(A51,[1]transito!G:K,5,0),"")</f>
        <v/>
      </c>
    </row>
    <row r="52" spans="1:19" x14ac:dyDescent="0.25">
      <c r="A52" s="11">
        <v>318923</v>
      </c>
      <c r="B52" t="s">
        <v>77</v>
      </c>
      <c r="C52" t="s">
        <v>7</v>
      </c>
      <c r="D52" s="12">
        <v>0</v>
      </c>
      <c r="E52" s="12">
        <v>0</v>
      </c>
      <c r="F52" s="12">
        <v>0</v>
      </c>
      <c r="G52" s="12">
        <f t="shared" si="0"/>
        <v>0</v>
      </c>
      <c r="H52" s="13">
        <f t="shared" si="1"/>
        <v>0</v>
      </c>
      <c r="I52" s="13">
        <f t="shared" si="2"/>
        <v>0</v>
      </c>
      <c r="J52" s="13">
        <f t="shared" si="3"/>
        <v>0</v>
      </c>
      <c r="K52" s="14">
        <f>SUMIF([1]PT01!A:A,[1]Consumo!A52,[1]PT01!F:F)</f>
        <v>710</v>
      </c>
      <c r="L52" s="14">
        <f>SUMIF([1]TT01!A:A,[1]Consumo!A52,[1]TT01!F:F)</f>
        <v>0</v>
      </c>
      <c r="M52" s="14">
        <f t="shared" si="4"/>
        <v>710</v>
      </c>
      <c r="N52" s="15">
        <f t="shared" si="5"/>
        <v>0</v>
      </c>
      <c r="O52" s="15">
        <f t="shared" si="6"/>
        <v>0</v>
      </c>
      <c r="P52" s="16" t="str">
        <f>IFERROR(VLOOKUP(A52,'[1]PLAN VTAL'!C:T,18,0),"")</f>
        <v/>
      </c>
      <c r="Q52" s="16" t="str">
        <f t="shared" si="7"/>
        <v/>
      </c>
      <c r="R52" s="17" t="str">
        <f>IFERROR(VLOOKUP(A52,[1]transito!G:I,3,0),"")</f>
        <v/>
      </c>
      <c r="S52" s="17" t="str">
        <f>IFERROR(VLOOKUP(A52,[1]transito!G:K,5,0),"")</f>
        <v/>
      </c>
    </row>
    <row r="53" spans="1:19" x14ac:dyDescent="0.25">
      <c r="A53" s="11">
        <v>319013</v>
      </c>
      <c r="B53" t="s">
        <v>78</v>
      </c>
      <c r="C53" t="s">
        <v>7</v>
      </c>
      <c r="D53" s="12">
        <v>79461</v>
      </c>
      <c r="E53" s="12">
        <v>109179</v>
      </c>
      <c r="F53" s="12">
        <v>61913</v>
      </c>
      <c r="G53" s="12">
        <f t="shared" si="0"/>
        <v>250553</v>
      </c>
      <c r="H53" s="13">
        <f t="shared" si="1"/>
        <v>83517.666666666672</v>
      </c>
      <c r="I53" s="13">
        <f t="shared" si="2"/>
        <v>3212.2179487179487</v>
      </c>
      <c r="J53" s="13">
        <f t="shared" si="3"/>
        <v>2381.2692307692309</v>
      </c>
      <c r="K53" s="14">
        <f>SUMIF([1]PT01!A:A,[1]Consumo!A53,[1]PT01!F:F)</f>
        <v>16000</v>
      </c>
      <c r="L53" s="14">
        <f>SUMIF([1]TT01!A:A,[1]Consumo!A53,[1]TT01!F:F)</f>
        <v>46445.9</v>
      </c>
      <c r="M53" s="14">
        <f t="shared" si="4"/>
        <v>62445.9</v>
      </c>
      <c r="N53" s="15">
        <f t="shared" si="5"/>
        <v>0.74769689446943355</v>
      </c>
      <c r="O53" s="15">
        <f t="shared" si="6"/>
        <v>19.440119256205275</v>
      </c>
      <c r="P53" s="16">
        <f>IFERROR(VLOOKUP(A53,'[1]PLAN VTAL'!C:T,18,0),"")</f>
        <v>183002</v>
      </c>
      <c r="Q53" s="16">
        <f t="shared" si="7"/>
        <v>120556.1</v>
      </c>
      <c r="R53" s="17">
        <f>IFERROR(VLOOKUP(A53,[1]transito!G:I,3,0),"")</f>
        <v>4005</v>
      </c>
      <c r="S53" s="17">
        <f>IFERROR(VLOOKUP(A53,[1]transito!G:K,5,0),"")</f>
        <v>11122024</v>
      </c>
    </row>
    <row r="54" spans="1:19" x14ac:dyDescent="0.25">
      <c r="A54" s="11">
        <v>319371</v>
      </c>
      <c r="B54" t="s">
        <v>79</v>
      </c>
      <c r="C54" t="s">
        <v>7</v>
      </c>
      <c r="D54" s="12">
        <v>0</v>
      </c>
      <c r="E54" s="12">
        <v>0</v>
      </c>
      <c r="F54" s="12">
        <v>0</v>
      </c>
      <c r="G54" s="12">
        <f t="shared" si="0"/>
        <v>0</v>
      </c>
      <c r="H54" s="13">
        <f t="shared" si="1"/>
        <v>0</v>
      </c>
      <c r="I54" s="13">
        <f t="shared" si="2"/>
        <v>0</v>
      </c>
      <c r="J54" s="13">
        <f t="shared" si="3"/>
        <v>0</v>
      </c>
      <c r="K54" s="14">
        <f>SUMIF([1]PT01!A:A,[1]Consumo!A54,[1]PT01!F:F)</f>
        <v>4000</v>
      </c>
      <c r="L54" s="14">
        <f>SUMIF([1]TT01!A:A,[1]Consumo!A54,[1]TT01!F:F)</f>
        <v>0</v>
      </c>
      <c r="M54" s="14">
        <f t="shared" si="4"/>
        <v>4000</v>
      </c>
      <c r="N54" s="15">
        <f t="shared" si="5"/>
        <v>0</v>
      </c>
      <c r="O54" s="15">
        <f t="shared" si="6"/>
        <v>0</v>
      </c>
      <c r="P54" s="16" t="str">
        <f>IFERROR(VLOOKUP(A54,'[1]PLAN VTAL'!C:T,18,0),"")</f>
        <v/>
      </c>
      <c r="Q54" s="16" t="str">
        <f t="shared" si="7"/>
        <v/>
      </c>
      <c r="R54" s="17" t="str">
        <f>IFERROR(VLOOKUP(A54,[1]transito!G:I,3,0),"")</f>
        <v/>
      </c>
      <c r="S54" s="17" t="str">
        <f>IFERROR(VLOOKUP(A54,[1]transito!G:K,5,0),"")</f>
        <v/>
      </c>
    </row>
    <row r="55" spans="1:19" x14ac:dyDescent="0.25">
      <c r="A55" s="11">
        <v>319911</v>
      </c>
      <c r="B55" t="s">
        <v>80</v>
      </c>
      <c r="C55" t="s">
        <v>7</v>
      </c>
      <c r="D55" s="12">
        <v>1050</v>
      </c>
      <c r="E55" s="12">
        <v>4053</v>
      </c>
      <c r="F55" s="12">
        <v>5804</v>
      </c>
      <c r="G55" s="12">
        <f t="shared" si="0"/>
        <v>10907</v>
      </c>
      <c r="H55" s="13">
        <f t="shared" si="1"/>
        <v>3635.6666666666665</v>
      </c>
      <c r="I55" s="13">
        <f t="shared" si="2"/>
        <v>139.83333333333331</v>
      </c>
      <c r="J55" s="13">
        <f t="shared" si="3"/>
        <v>223.23076923076923</v>
      </c>
      <c r="K55" s="14">
        <f>SUMIF([1]PT01!A:A,[1]Consumo!A55,[1]PT01!F:F)</f>
        <v>0</v>
      </c>
      <c r="L55" s="14">
        <f>SUMIF([1]TT01!A:A,[1]Consumo!A55,[1]TT01!F:F)</f>
        <v>20993</v>
      </c>
      <c r="M55" s="14">
        <f t="shared" si="4"/>
        <v>20993</v>
      </c>
      <c r="N55" s="15">
        <f t="shared" si="5"/>
        <v>5.774181718162648</v>
      </c>
      <c r="O55" s="15">
        <f t="shared" si="6"/>
        <v>150.12872467222886</v>
      </c>
      <c r="P55" s="16">
        <f>IFERROR(VLOOKUP(A55,'[1]PLAN VTAL'!C:T,18,0),"")</f>
        <v>17308</v>
      </c>
      <c r="Q55" s="16">
        <f t="shared" si="7"/>
        <v>-3685</v>
      </c>
      <c r="R55" s="17" t="str">
        <f>IFERROR(VLOOKUP(A55,[1]transito!G:I,3,0),"")</f>
        <v/>
      </c>
      <c r="S55" s="17" t="str">
        <f>IFERROR(VLOOKUP(A55,[1]transito!G:K,5,0),"")</f>
        <v/>
      </c>
    </row>
    <row r="56" spans="1:19" x14ac:dyDescent="0.25">
      <c r="A56" s="11">
        <v>319912</v>
      </c>
      <c r="B56" t="s">
        <v>81</v>
      </c>
      <c r="C56" t="s">
        <v>7</v>
      </c>
      <c r="D56" s="12">
        <v>0</v>
      </c>
      <c r="E56" s="12">
        <v>0</v>
      </c>
      <c r="F56" s="12">
        <v>0</v>
      </c>
      <c r="G56" s="12">
        <f t="shared" si="0"/>
        <v>0</v>
      </c>
      <c r="H56" s="13">
        <f t="shared" si="1"/>
        <v>0</v>
      </c>
      <c r="I56" s="13">
        <f t="shared" si="2"/>
        <v>0</v>
      </c>
      <c r="J56" s="13">
        <f t="shared" si="3"/>
        <v>0</v>
      </c>
      <c r="K56" s="14">
        <f>SUMIF([1]PT01!A:A,[1]Consumo!A56,[1]PT01!F:F)</f>
        <v>3978</v>
      </c>
      <c r="L56" s="14">
        <f>SUMIF([1]TT01!A:A,[1]Consumo!A56,[1]TT01!F:F)</f>
        <v>0</v>
      </c>
      <c r="M56" s="14">
        <f t="shared" si="4"/>
        <v>3978</v>
      </c>
      <c r="N56" s="15">
        <f t="shared" si="5"/>
        <v>0</v>
      </c>
      <c r="O56" s="15">
        <f t="shared" si="6"/>
        <v>0</v>
      </c>
      <c r="P56" s="16" t="str">
        <f>IFERROR(VLOOKUP(A56,'[1]PLAN VTAL'!C:T,18,0),"")</f>
        <v/>
      </c>
      <c r="Q56" s="16" t="str">
        <f t="shared" si="7"/>
        <v/>
      </c>
      <c r="R56" s="17" t="str">
        <f>IFERROR(VLOOKUP(A56,[1]transito!G:I,3,0),"")</f>
        <v/>
      </c>
      <c r="S56" s="17" t="str">
        <f>IFERROR(VLOOKUP(A56,[1]transito!G:K,5,0),"")</f>
        <v/>
      </c>
    </row>
    <row r="57" spans="1:19" x14ac:dyDescent="0.25">
      <c r="A57" s="11">
        <v>319913</v>
      </c>
      <c r="B57" t="s">
        <v>82</v>
      </c>
      <c r="C57" t="s">
        <v>7</v>
      </c>
      <c r="D57" s="12">
        <v>498</v>
      </c>
      <c r="E57" s="12">
        <v>220</v>
      </c>
      <c r="F57" s="12">
        <v>40</v>
      </c>
      <c r="G57" s="12">
        <f t="shared" si="0"/>
        <v>758</v>
      </c>
      <c r="H57" s="13">
        <f t="shared" si="1"/>
        <v>252.66666666666666</v>
      </c>
      <c r="I57" s="13">
        <f t="shared" si="2"/>
        <v>9.7179487179487172</v>
      </c>
      <c r="J57" s="13">
        <f t="shared" si="3"/>
        <v>1.5384615384615385</v>
      </c>
      <c r="K57" s="14">
        <f>SUMIF([1]PT01!A:A,[1]Consumo!A57,[1]PT01!F:F)</f>
        <v>6920</v>
      </c>
      <c r="L57" s="14">
        <f>SUMIF([1]TT01!A:A,[1]Consumo!A57,[1]TT01!F:F)</f>
        <v>4245.8</v>
      </c>
      <c r="M57" s="14">
        <f t="shared" si="4"/>
        <v>11165.8</v>
      </c>
      <c r="N57" s="15">
        <f t="shared" si="5"/>
        <v>44.191820580474932</v>
      </c>
      <c r="O57" s="15">
        <f t="shared" si="6"/>
        <v>1148.9873350923483</v>
      </c>
      <c r="P57" s="16" t="str">
        <f>IFERROR(VLOOKUP(A57,'[1]PLAN VTAL'!C:T,18,0),"")</f>
        <v/>
      </c>
      <c r="Q57" s="16" t="str">
        <f t="shared" si="7"/>
        <v/>
      </c>
      <c r="R57" s="17" t="str">
        <f>IFERROR(VLOOKUP(A57,[1]transito!G:I,3,0),"")</f>
        <v/>
      </c>
      <c r="S57" s="17" t="str">
        <f>IFERROR(VLOOKUP(A57,[1]transito!G:K,5,0),"")</f>
        <v/>
      </c>
    </row>
    <row r="58" spans="1:19" x14ac:dyDescent="0.25">
      <c r="A58" s="11">
        <v>319914</v>
      </c>
      <c r="B58" t="s">
        <v>83</v>
      </c>
      <c r="C58" t="s">
        <v>7</v>
      </c>
      <c r="D58" s="12">
        <v>2115</v>
      </c>
      <c r="E58" s="12">
        <v>845</v>
      </c>
      <c r="F58" s="12">
        <v>85</v>
      </c>
      <c r="G58" s="12">
        <f t="shared" si="0"/>
        <v>3045</v>
      </c>
      <c r="H58" s="13">
        <f t="shared" si="1"/>
        <v>1015</v>
      </c>
      <c r="I58" s="13">
        <f t="shared" si="2"/>
        <v>39.03846153846154</v>
      </c>
      <c r="J58" s="13">
        <f t="shared" si="3"/>
        <v>3.2692307692307692</v>
      </c>
      <c r="K58" s="14">
        <f>SUMIF([1]PT01!A:A,[1]Consumo!A58,[1]PT01!F:F)</f>
        <v>7490</v>
      </c>
      <c r="L58" s="14">
        <f>SUMIF([1]TT01!A:A,[1]Consumo!A58,[1]TT01!F:F)</f>
        <v>30044</v>
      </c>
      <c r="M58" s="14">
        <f t="shared" si="4"/>
        <v>37534</v>
      </c>
      <c r="N58" s="15">
        <f t="shared" si="5"/>
        <v>36.979310344827589</v>
      </c>
      <c r="O58" s="15">
        <f t="shared" si="6"/>
        <v>961.46206896551723</v>
      </c>
      <c r="P58" s="16" t="str">
        <f>IFERROR(VLOOKUP(A58,'[1]PLAN VTAL'!C:T,18,0),"")</f>
        <v/>
      </c>
      <c r="Q58" s="16" t="str">
        <f t="shared" si="7"/>
        <v/>
      </c>
      <c r="R58" s="17" t="str">
        <f>IFERROR(VLOOKUP(A58,[1]transito!G:I,3,0),"")</f>
        <v/>
      </c>
      <c r="S58" s="17" t="str">
        <f>IFERROR(VLOOKUP(A58,[1]transito!G:K,5,0),"")</f>
        <v/>
      </c>
    </row>
    <row r="59" spans="1:19" x14ac:dyDescent="0.25">
      <c r="A59" s="11">
        <v>319953</v>
      </c>
      <c r="B59" t="s">
        <v>84</v>
      </c>
      <c r="C59" t="s">
        <v>7</v>
      </c>
      <c r="D59" s="12">
        <v>25353</v>
      </c>
      <c r="E59" s="12">
        <v>39020</v>
      </c>
      <c r="F59" s="12">
        <v>12320</v>
      </c>
      <c r="G59" s="12">
        <f t="shared" si="0"/>
        <v>76693</v>
      </c>
      <c r="H59" s="13">
        <f t="shared" si="1"/>
        <v>25564.333333333332</v>
      </c>
      <c r="I59" s="13">
        <f t="shared" si="2"/>
        <v>983.24358974358972</v>
      </c>
      <c r="J59" s="13">
        <f t="shared" si="3"/>
        <v>473.84615384615387</v>
      </c>
      <c r="K59" s="14">
        <f>SUMIF([1]PT01!A:A,[1]Consumo!A59,[1]PT01!F:F)</f>
        <v>18020</v>
      </c>
      <c r="L59" s="14">
        <f>SUMIF([1]TT01!A:A,[1]Consumo!A59,[1]TT01!F:F)</f>
        <v>100533</v>
      </c>
      <c r="M59" s="14">
        <f t="shared" si="4"/>
        <v>118553</v>
      </c>
      <c r="N59" s="15">
        <f t="shared" si="5"/>
        <v>4.6374375757891855</v>
      </c>
      <c r="O59" s="15">
        <f t="shared" si="6"/>
        <v>120.57337697051882</v>
      </c>
      <c r="P59" s="16">
        <f>IFERROR(VLOOKUP(A59,'[1]PLAN VTAL'!C:T,18,0),"")</f>
        <v>163649</v>
      </c>
      <c r="Q59" s="16">
        <f t="shared" si="7"/>
        <v>45096</v>
      </c>
      <c r="R59" s="17">
        <f>IFERROR(VLOOKUP(A59,[1]transito!G:I,3,0),"")</f>
        <v>2005</v>
      </c>
      <c r="S59" s="17">
        <f>IFERROR(VLOOKUP(A59,[1]transito!G:K,5,0),"")</f>
        <v>9122024</v>
      </c>
    </row>
    <row r="60" spans="1:19" x14ac:dyDescent="0.25">
      <c r="A60" s="11">
        <v>319956</v>
      </c>
      <c r="B60" t="s">
        <v>85</v>
      </c>
      <c r="C60" t="s">
        <v>7</v>
      </c>
      <c r="D60" s="12">
        <v>1221</v>
      </c>
      <c r="E60" s="12">
        <v>2642</v>
      </c>
      <c r="F60" s="12">
        <v>1390</v>
      </c>
      <c r="G60" s="12">
        <f t="shared" si="0"/>
        <v>5253</v>
      </c>
      <c r="H60" s="13">
        <f t="shared" si="1"/>
        <v>1751</v>
      </c>
      <c r="I60" s="13">
        <f t="shared" si="2"/>
        <v>67.34615384615384</v>
      </c>
      <c r="J60" s="13">
        <f t="shared" si="3"/>
        <v>53.46153846153846</v>
      </c>
      <c r="K60" s="14">
        <f>SUMIF([1]PT01!A:A,[1]Consumo!A60,[1]PT01!F:F)</f>
        <v>6883</v>
      </c>
      <c r="L60" s="14">
        <f>SUMIF([1]TT01!A:A,[1]Consumo!A60,[1]TT01!F:F)</f>
        <v>17485</v>
      </c>
      <c r="M60" s="14">
        <f t="shared" si="4"/>
        <v>24368</v>
      </c>
      <c r="N60" s="15">
        <f t="shared" si="5"/>
        <v>13.916619074814392</v>
      </c>
      <c r="O60" s="15">
        <f t="shared" si="6"/>
        <v>361.83209594517422</v>
      </c>
      <c r="P60" s="16">
        <f>IFERROR(VLOOKUP(A60,'[1]PLAN VTAL'!C:T,18,0),"")</f>
        <v>33910.170454545456</v>
      </c>
      <c r="Q60" s="16">
        <f t="shared" si="7"/>
        <v>9542.1704545454559</v>
      </c>
      <c r="R60" s="17" t="str">
        <f>IFERROR(VLOOKUP(A60,[1]transito!G:I,3,0),"")</f>
        <v/>
      </c>
      <c r="S60" s="17" t="str">
        <f>IFERROR(VLOOKUP(A60,[1]transito!G:K,5,0),"")</f>
        <v/>
      </c>
    </row>
    <row r="61" spans="1:19" x14ac:dyDescent="0.25">
      <c r="A61" s="11">
        <v>319958</v>
      </c>
      <c r="B61" t="s">
        <v>86</v>
      </c>
      <c r="C61" t="s">
        <v>7</v>
      </c>
      <c r="D61" s="12">
        <v>163</v>
      </c>
      <c r="E61" s="12">
        <v>0</v>
      </c>
      <c r="F61" s="12">
        <v>2</v>
      </c>
      <c r="G61" s="12">
        <f t="shared" si="0"/>
        <v>165</v>
      </c>
      <c r="H61" s="13">
        <f t="shared" si="1"/>
        <v>55</v>
      </c>
      <c r="I61" s="13">
        <f t="shared" si="2"/>
        <v>2.1153846153846154</v>
      </c>
      <c r="J61" s="13">
        <f t="shared" si="3"/>
        <v>7.6923076923076927E-2</v>
      </c>
      <c r="K61" s="14">
        <f>SUMIF([1]PT01!A:A,[1]Consumo!A61,[1]PT01!F:F)</f>
        <v>0</v>
      </c>
      <c r="L61" s="14">
        <f>SUMIF([1]TT01!A:A,[1]Consumo!A61,[1]TT01!F:F)</f>
        <v>63</v>
      </c>
      <c r="M61" s="14">
        <f t="shared" si="4"/>
        <v>63</v>
      </c>
      <c r="N61" s="15">
        <f t="shared" si="5"/>
        <v>1.1454545454545455</v>
      </c>
      <c r="O61" s="15">
        <f t="shared" si="6"/>
        <v>29.781818181818181</v>
      </c>
      <c r="P61" s="16">
        <f>IFERROR(VLOOKUP(A61,'[1]PLAN VTAL'!C:T,18,0),"")</f>
        <v>20</v>
      </c>
      <c r="Q61" s="16">
        <f t="shared" si="7"/>
        <v>-43</v>
      </c>
      <c r="R61" s="17" t="str">
        <f>IFERROR(VLOOKUP(A61,[1]transito!G:I,3,0),"")</f>
        <v/>
      </c>
      <c r="S61" s="17" t="str">
        <f>IFERROR(VLOOKUP(A61,[1]transito!G:K,5,0),"")</f>
        <v/>
      </c>
    </row>
    <row r="62" spans="1:19" x14ac:dyDescent="0.25">
      <c r="A62" s="11">
        <v>320037</v>
      </c>
      <c r="B62" t="s">
        <v>87</v>
      </c>
      <c r="C62" t="s">
        <v>7</v>
      </c>
      <c r="D62" s="12">
        <v>0</v>
      </c>
      <c r="E62" s="12">
        <v>0</v>
      </c>
      <c r="F62" s="12">
        <v>0</v>
      </c>
      <c r="G62" s="12">
        <f t="shared" si="0"/>
        <v>0</v>
      </c>
      <c r="H62" s="13">
        <f t="shared" si="1"/>
        <v>0</v>
      </c>
      <c r="I62" s="13">
        <f t="shared" si="2"/>
        <v>0</v>
      </c>
      <c r="J62" s="13">
        <f t="shared" si="3"/>
        <v>0</v>
      </c>
      <c r="K62" s="14">
        <f>SUMIF([1]PT01!A:A,[1]Consumo!A62,[1]PT01!F:F)</f>
        <v>4</v>
      </c>
      <c r="L62" s="14">
        <f>SUMIF([1]TT01!A:A,[1]Consumo!A62,[1]TT01!F:F)</f>
        <v>0</v>
      </c>
      <c r="M62" s="14">
        <f t="shared" si="4"/>
        <v>4</v>
      </c>
      <c r="N62" s="15">
        <f t="shared" si="5"/>
        <v>0</v>
      </c>
      <c r="O62" s="15">
        <f t="shared" si="6"/>
        <v>0</v>
      </c>
      <c r="P62" s="16" t="str">
        <f>IFERROR(VLOOKUP(A62,'[1]PLAN VTAL'!C:T,18,0),"")</f>
        <v/>
      </c>
      <c r="Q62" s="16" t="str">
        <f t="shared" si="7"/>
        <v/>
      </c>
      <c r="R62" s="17" t="str">
        <f>IFERROR(VLOOKUP(A62,[1]transito!G:I,3,0),"")</f>
        <v/>
      </c>
      <c r="S62" s="17" t="str">
        <f>IFERROR(VLOOKUP(A62,[1]transito!G:K,5,0),"")</f>
        <v/>
      </c>
    </row>
    <row r="63" spans="1:19" x14ac:dyDescent="0.25">
      <c r="A63" s="11">
        <v>320213</v>
      </c>
      <c r="B63" t="s">
        <v>88</v>
      </c>
      <c r="C63" t="s">
        <v>7</v>
      </c>
      <c r="D63" s="12">
        <v>0</v>
      </c>
      <c r="E63" s="12">
        <v>0</v>
      </c>
      <c r="F63" s="12">
        <v>0</v>
      </c>
      <c r="G63" s="12">
        <f t="shared" si="0"/>
        <v>0</v>
      </c>
      <c r="H63" s="13">
        <f t="shared" si="1"/>
        <v>0</v>
      </c>
      <c r="I63" s="13">
        <f t="shared" si="2"/>
        <v>0</v>
      </c>
      <c r="J63" s="13">
        <f t="shared" si="3"/>
        <v>0</v>
      </c>
      <c r="K63" s="14">
        <f>SUMIF([1]PT01!A:A,[1]Consumo!A63,[1]PT01!F:F)</f>
        <v>14</v>
      </c>
      <c r="L63" s="14">
        <f>SUMIF([1]TT01!A:A,[1]Consumo!A63,[1]TT01!F:F)</f>
        <v>0</v>
      </c>
      <c r="M63" s="14">
        <f t="shared" si="4"/>
        <v>14</v>
      </c>
      <c r="N63" s="15">
        <f t="shared" si="5"/>
        <v>0</v>
      </c>
      <c r="O63" s="15">
        <f t="shared" si="6"/>
        <v>0</v>
      </c>
      <c r="P63" s="16">
        <f>IFERROR(VLOOKUP(A63,'[1]PLAN VTAL'!C:T,18,0),"")</f>
        <v>6</v>
      </c>
      <c r="Q63" s="16">
        <f t="shared" si="7"/>
        <v>-8</v>
      </c>
      <c r="R63" s="17" t="str">
        <f>IFERROR(VLOOKUP(A63,[1]transito!G:I,3,0),"")</f>
        <v/>
      </c>
      <c r="S63" s="17" t="str">
        <f>IFERROR(VLOOKUP(A63,[1]transito!G:K,5,0),"")</f>
        <v/>
      </c>
    </row>
    <row r="64" spans="1:19" x14ac:dyDescent="0.25">
      <c r="A64" s="11">
        <v>320252</v>
      </c>
      <c r="B64" t="s">
        <v>89</v>
      </c>
      <c r="C64" t="s">
        <v>7</v>
      </c>
      <c r="D64" s="12">
        <v>2</v>
      </c>
      <c r="E64" s="12">
        <v>0</v>
      </c>
      <c r="F64" s="12">
        <v>14</v>
      </c>
      <c r="G64" s="12">
        <f t="shared" si="0"/>
        <v>16</v>
      </c>
      <c r="H64" s="13">
        <f t="shared" si="1"/>
        <v>5.333333333333333</v>
      </c>
      <c r="I64" s="13">
        <f t="shared" si="2"/>
        <v>0.20512820512820512</v>
      </c>
      <c r="J64" s="13">
        <f t="shared" si="3"/>
        <v>0.53846153846153844</v>
      </c>
      <c r="K64" s="14">
        <f>SUMIF([1]PT01!A:A,[1]Consumo!A64,[1]PT01!F:F)</f>
        <v>98</v>
      </c>
      <c r="L64" s="14">
        <f>SUMIF([1]TT01!A:A,[1]Consumo!A64,[1]TT01!F:F)</f>
        <v>266</v>
      </c>
      <c r="M64" s="14">
        <f t="shared" si="4"/>
        <v>364</v>
      </c>
      <c r="N64" s="15">
        <f t="shared" si="5"/>
        <v>68.25</v>
      </c>
      <c r="O64" s="15">
        <f t="shared" si="6"/>
        <v>1774.5</v>
      </c>
      <c r="P64" s="16" t="str">
        <f>IFERROR(VLOOKUP(A64,'[1]PLAN VTAL'!C:T,18,0),"")</f>
        <v/>
      </c>
      <c r="Q64" s="16" t="str">
        <f t="shared" si="7"/>
        <v/>
      </c>
      <c r="R64" s="17" t="str">
        <f>IFERROR(VLOOKUP(A64,[1]transito!G:I,3,0),"")</f>
        <v/>
      </c>
      <c r="S64" s="17" t="str">
        <f>IFERROR(VLOOKUP(A64,[1]transito!G:K,5,0),"")</f>
        <v/>
      </c>
    </row>
    <row r="65" spans="1:19" x14ac:dyDescent="0.25">
      <c r="A65" s="11">
        <v>320355</v>
      </c>
      <c r="B65" t="s">
        <v>90</v>
      </c>
      <c r="C65" t="s">
        <v>7</v>
      </c>
      <c r="D65" s="12">
        <v>11</v>
      </c>
      <c r="E65" s="12">
        <v>19</v>
      </c>
      <c r="F65" s="12">
        <v>3</v>
      </c>
      <c r="G65" s="12">
        <f t="shared" si="0"/>
        <v>33</v>
      </c>
      <c r="H65" s="13">
        <f t="shared" si="1"/>
        <v>11</v>
      </c>
      <c r="I65" s="13">
        <f t="shared" si="2"/>
        <v>0.42307692307692307</v>
      </c>
      <c r="J65" s="13">
        <f t="shared" si="3"/>
        <v>0.11538461538461539</v>
      </c>
      <c r="K65" s="14">
        <f>SUMIF([1]PT01!A:A,[1]Consumo!A65,[1]PT01!F:F)</f>
        <v>1243</v>
      </c>
      <c r="L65" s="14">
        <f>SUMIF([1]TT01!A:A,[1]Consumo!A65,[1]TT01!F:F)</f>
        <v>140</v>
      </c>
      <c r="M65" s="14">
        <f t="shared" si="4"/>
        <v>1383</v>
      </c>
      <c r="N65" s="15">
        <f t="shared" si="5"/>
        <v>125.72727272727273</v>
      </c>
      <c r="O65" s="15">
        <f t="shared" si="6"/>
        <v>3268.909090909091</v>
      </c>
      <c r="P65" s="16">
        <f>IFERROR(VLOOKUP(A65,'[1]PLAN VTAL'!C:T,18,0),"")</f>
        <v>3532.6577272727277</v>
      </c>
      <c r="Q65" s="16">
        <f t="shared" si="7"/>
        <v>2149.6577272727277</v>
      </c>
      <c r="R65" s="17" t="str">
        <f>IFERROR(VLOOKUP(A65,[1]transito!G:I,3,0),"")</f>
        <v/>
      </c>
      <c r="S65" s="17" t="str">
        <f>IFERROR(VLOOKUP(A65,[1]transito!G:K,5,0),"")</f>
        <v/>
      </c>
    </row>
    <row r="66" spans="1:19" x14ac:dyDescent="0.25">
      <c r="A66" s="11">
        <v>320426</v>
      </c>
      <c r="B66" t="s">
        <v>91</v>
      </c>
      <c r="C66" t="s">
        <v>7</v>
      </c>
      <c r="D66" s="12">
        <v>611</v>
      </c>
      <c r="E66" s="12">
        <v>533</v>
      </c>
      <c r="F66" s="12">
        <v>363</v>
      </c>
      <c r="G66" s="12">
        <f t="shared" si="0"/>
        <v>1507</v>
      </c>
      <c r="H66" s="13">
        <f t="shared" si="1"/>
        <v>502.33333333333331</v>
      </c>
      <c r="I66" s="13">
        <f t="shared" si="2"/>
        <v>19.320512820512821</v>
      </c>
      <c r="J66" s="13">
        <f t="shared" si="3"/>
        <v>13.961538461538462</v>
      </c>
      <c r="K66" s="14">
        <f>SUMIF([1]PT01!A:A,[1]Consumo!A66,[1]PT01!F:F)</f>
        <v>332</v>
      </c>
      <c r="L66" s="14">
        <f>SUMIF([1]TT01!A:A,[1]Consumo!A66,[1]TT01!F:F)</f>
        <v>713</v>
      </c>
      <c r="M66" s="14">
        <f t="shared" si="4"/>
        <v>1045</v>
      </c>
      <c r="N66" s="15">
        <f t="shared" si="5"/>
        <v>2.0802919708029197</v>
      </c>
      <c r="O66" s="15">
        <f t="shared" si="6"/>
        <v>54.087591240875909</v>
      </c>
      <c r="P66" s="16">
        <f>IFERROR(VLOOKUP(A66,'[1]PLAN VTAL'!C:T,18,0),"")</f>
        <v>229</v>
      </c>
      <c r="Q66" s="16">
        <f t="shared" si="7"/>
        <v>-816</v>
      </c>
      <c r="R66" s="17" t="str">
        <f>IFERROR(VLOOKUP(A66,[1]transito!G:I,3,0),"")</f>
        <v/>
      </c>
      <c r="S66" s="17" t="str">
        <f>IFERROR(VLOOKUP(A66,[1]transito!G:K,5,0),"")</f>
        <v/>
      </c>
    </row>
    <row r="67" spans="1:19" x14ac:dyDescent="0.25">
      <c r="A67" s="11">
        <v>320601</v>
      </c>
      <c r="B67" t="s">
        <v>92</v>
      </c>
      <c r="C67" t="s">
        <v>7</v>
      </c>
      <c r="D67" s="12">
        <v>451</v>
      </c>
      <c r="E67" s="12">
        <v>161</v>
      </c>
      <c r="F67" s="12">
        <v>153</v>
      </c>
      <c r="G67" s="12">
        <f t="shared" si="0"/>
        <v>765</v>
      </c>
      <c r="H67" s="13">
        <f t="shared" si="1"/>
        <v>255</v>
      </c>
      <c r="I67" s="13">
        <f t="shared" si="2"/>
        <v>9.8076923076923084</v>
      </c>
      <c r="J67" s="13">
        <f t="shared" si="3"/>
        <v>5.884615384615385</v>
      </c>
      <c r="K67" s="14">
        <f>SUMIF([1]PT01!A:A,[1]Consumo!A67,[1]PT01!F:F)</f>
        <v>346</v>
      </c>
      <c r="L67" s="14">
        <f>SUMIF([1]TT01!A:A,[1]Consumo!A67,[1]TT01!F:F)</f>
        <v>72</v>
      </c>
      <c r="M67" s="14">
        <f t="shared" si="4"/>
        <v>418</v>
      </c>
      <c r="N67" s="15">
        <f t="shared" si="5"/>
        <v>1.6392156862745098</v>
      </c>
      <c r="O67" s="15">
        <f t="shared" si="6"/>
        <v>42.619607843137253</v>
      </c>
      <c r="P67" s="16">
        <f>IFERROR(VLOOKUP(A67,'[1]PLAN VTAL'!C:T,18,0),"")</f>
        <v>912.3</v>
      </c>
      <c r="Q67" s="16">
        <f t="shared" si="7"/>
        <v>494.29999999999995</v>
      </c>
      <c r="R67" s="17">
        <f>IFERROR(VLOOKUP(A67,[1]transito!G:I,3,0),"")</f>
        <v>350</v>
      </c>
      <c r="S67" s="17">
        <f>IFERROR(VLOOKUP(A67,[1]transito!G:K,5,0),"")</f>
        <v>5122024</v>
      </c>
    </row>
    <row r="68" spans="1:19" x14ac:dyDescent="0.25">
      <c r="A68" s="11">
        <v>320602</v>
      </c>
      <c r="B68" t="s">
        <v>93</v>
      </c>
      <c r="C68" t="s">
        <v>7</v>
      </c>
      <c r="D68" s="12">
        <v>0</v>
      </c>
      <c r="E68" s="12">
        <v>0</v>
      </c>
      <c r="F68" s="12">
        <v>0</v>
      </c>
      <c r="G68" s="12">
        <f t="shared" ref="G68:G131" si="8">SUM(D68:F68)</f>
        <v>0</v>
      </c>
      <c r="H68" s="13">
        <f t="shared" ref="H68:H131" si="9">G68/3</f>
        <v>0</v>
      </c>
      <c r="I68" s="13">
        <f t="shared" ref="I68:I131" si="10">H68/26</f>
        <v>0</v>
      </c>
      <c r="J68" s="13">
        <f t="shared" ref="J68:J131" si="11">F68/26</f>
        <v>0</v>
      </c>
      <c r="K68" s="14">
        <f>SUMIF([1]PT01!A:A,[1]Consumo!A68,[1]PT01!F:F)</f>
        <v>1</v>
      </c>
      <c r="L68" s="14">
        <f>SUMIF([1]TT01!A:A,[1]Consumo!A68,[1]TT01!F:F)</f>
        <v>67</v>
      </c>
      <c r="M68" s="14">
        <f t="shared" ref="M68:M131" si="12">K68+L68</f>
        <v>68</v>
      </c>
      <c r="N68" s="15">
        <f t="shared" ref="N68:N131" si="13">IFERROR((M68/H68),0)</f>
        <v>0</v>
      </c>
      <c r="O68" s="15">
        <f t="shared" ref="O68:O131" si="14">IFERROR((M68/I68),0)</f>
        <v>0</v>
      </c>
      <c r="P68" s="16" t="str">
        <f>IFERROR(VLOOKUP(A68,'[1]PLAN VTAL'!C:T,18,0),"")</f>
        <v/>
      </c>
      <c r="Q68" s="16" t="str">
        <f t="shared" ref="Q68:Q131" si="15">IFERROR(P68-M68,"")</f>
        <v/>
      </c>
      <c r="R68" s="17" t="str">
        <f>IFERROR(VLOOKUP(A68,[1]transito!G:I,3,0),"")</f>
        <v/>
      </c>
      <c r="S68" s="17" t="str">
        <f>IFERROR(VLOOKUP(A68,[1]transito!G:K,5,0),"")</f>
        <v/>
      </c>
    </row>
    <row r="69" spans="1:19" x14ac:dyDescent="0.25">
      <c r="A69" s="11">
        <v>321204</v>
      </c>
      <c r="B69" t="s">
        <v>94</v>
      </c>
      <c r="C69" t="s">
        <v>7</v>
      </c>
      <c r="D69" s="12">
        <v>131</v>
      </c>
      <c r="E69" s="12">
        <v>29</v>
      </c>
      <c r="F69" s="12">
        <v>16</v>
      </c>
      <c r="G69" s="12">
        <f t="shared" si="8"/>
        <v>176</v>
      </c>
      <c r="H69" s="13">
        <f t="shared" si="9"/>
        <v>58.666666666666664</v>
      </c>
      <c r="I69" s="13">
        <f t="shared" si="10"/>
        <v>2.2564102564102564</v>
      </c>
      <c r="J69" s="13">
        <f t="shared" si="11"/>
        <v>0.61538461538461542</v>
      </c>
      <c r="K69" s="14">
        <f>SUMIF([1]PT01!A:A,[1]Consumo!A69,[1]PT01!F:F)</f>
        <v>40</v>
      </c>
      <c r="L69" s="14">
        <f>SUMIF([1]TT01!A:A,[1]Consumo!A69,[1]TT01!F:F)</f>
        <v>0</v>
      </c>
      <c r="M69" s="14">
        <f t="shared" si="12"/>
        <v>40</v>
      </c>
      <c r="N69" s="15">
        <f t="shared" si="13"/>
        <v>0.68181818181818188</v>
      </c>
      <c r="O69" s="15">
        <f t="shared" si="14"/>
        <v>17.727272727272727</v>
      </c>
      <c r="P69" s="16">
        <f>IFERROR(VLOOKUP(A69,'[1]PLAN VTAL'!C:T,18,0),"")</f>
        <v>7</v>
      </c>
      <c r="Q69" s="16">
        <f t="shared" si="15"/>
        <v>-33</v>
      </c>
      <c r="R69" s="17" t="str">
        <f>IFERROR(VLOOKUP(A69,[1]transito!G:I,3,0),"")</f>
        <v/>
      </c>
      <c r="S69" s="17" t="str">
        <f>IFERROR(VLOOKUP(A69,[1]transito!G:K,5,0),"")</f>
        <v/>
      </c>
    </row>
    <row r="70" spans="1:19" x14ac:dyDescent="0.25">
      <c r="A70" s="11">
        <v>321413</v>
      </c>
      <c r="B70" t="s">
        <v>95</v>
      </c>
      <c r="C70" t="s">
        <v>7</v>
      </c>
      <c r="D70" s="12">
        <v>48</v>
      </c>
      <c r="E70" s="12">
        <v>6</v>
      </c>
      <c r="F70" s="12">
        <v>54</v>
      </c>
      <c r="G70" s="12">
        <f t="shared" si="8"/>
        <v>108</v>
      </c>
      <c r="H70" s="13">
        <f t="shared" si="9"/>
        <v>36</v>
      </c>
      <c r="I70" s="13">
        <f t="shared" si="10"/>
        <v>1.3846153846153846</v>
      </c>
      <c r="J70" s="13">
        <f t="shared" si="11"/>
        <v>2.0769230769230771</v>
      </c>
      <c r="K70" s="14">
        <f>SUMIF([1]PT01!A:A,[1]Consumo!A70,[1]PT01!F:F)</f>
        <v>0</v>
      </c>
      <c r="L70" s="14">
        <f>SUMIF([1]TT01!A:A,[1]Consumo!A70,[1]TT01!F:F)</f>
        <v>402</v>
      </c>
      <c r="M70" s="14">
        <f t="shared" si="12"/>
        <v>402</v>
      </c>
      <c r="N70" s="15">
        <f t="shared" si="13"/>
        <v>11.166666666666666</v>
      </c>
      <c r="O70" s="15">
        <f t="shared" si="14"/>
        <v>290.33333333333331</v>
      </c>
      <c r="P70" s="16">
        <f>IFERROR(VLOOKUP(A70,'[1]PLAN VTAL'!C:T,18,0),"")</f>
        <v>22</v>
      </c>
      <c r="Q70" s="16">
        <f t="shared" si="15"/>
        <v>-380</v>
      </c>
      <c r="R70" s="17" t="str">
        <f>IFERROR(VLOOKUP(A70,[1]transito!G:I,3,0),"")</f>
        <v/>
      </c>
      <c r="S70" s="17" t="str">
        <f>IFERROR(VLOOKUP(A70,[1]transito!G:K,5,0),"")</f>
        <v/>
      </c>
    </row>
    <row r="71" spans="1:19" x14ac:dyDescent="0.25">
      <c r="A71" s="11">
        <v>321429</v>
      </c>
      <c r="B71" t="s">
        <v>96</v>
      </c>
      <c r="C71" t="s">
        <v>7</v>
      </c>
      <c r="D71" s="12">
        <v>0</v>
      </c>
      <c r="E71" s="12">
        <v>0</v>
      </c>
      <c r="F71" s="12">
        <v>1</v>
      </c>
      <c r="G71" s="12">
        <f t="shared" si="8"/>
        <v>1</v>
      </c>
      <c r="H71" s="13">
        <f t="shared" si="9"/>
        <v>0.33333333333333331</v>
      </c>
      <c r="I71" s="13">
        <f t="shared" si="10"/>
        <v>1.282051282051282E-2</v>
      </c>
      <c r="J71" s="13">
        <f t="shared" si="11"/>
        <v>3.8461538461538464E-2</v>
      </c>
      <c r="K71" s="14">
        <f>SUMIF([1]PT01!A:A,[1]Consumo!A71,[1]PT01!F:F)</f>
        <v>11</v>
      </c>
      <c r="L71" s="14">
        <f>SUMIF([1]TT01!A:A,[1]Consumo!A71,[1]TT01!F:F)</f>
        <v>5</v>
      </c>
      <c r="M71" s="14">
        <f t="shared" si="12"/>
        <v>16</v>
      </c>
      <c r="N71" s="15">
        <f t="shared" si="13"/>
        <v>48</v>
      </c>
      <c r="O71" s="15">
        <f t="shared" si="14"/>
        <v>1248</v>
      </c>
      <c r="P71" s="16" t="str">
        <f>IFERROR(VLOOKUP(A71,'[1]PLAN VTAL'!C:T,18,0),"")</f>
        <v/>
      </c>
      <c r="Q71" s="16" t="str">
        <f t="shared" si="15"/>
        <v/>
      </c>
      <c r="R71" s="17" t="str">
        <f>IFERROR(VLOOKUP(A71,[1]transito!G:I,3,0),"")</f>
        <v/>
      </c>
      <c r="S71" s="17" t="str">
        <f>IFERROR(VLOOKUP(A71,[1]transito!G:K,5,0),"")</f>
        <v/>
      </c>
    </row>
    <row r="72" spans="1:19" x14ac:dyDescent="0.25">
      <c r="A72" s="11">
        <v>321446</v>
      </c>
      <c r="B72" t="s">
        <v>97</v>
      </c>
      <c r="C72" t="s">
        <v>7</v>
      </c>
      <c r="D72" s="12">
        <v>6</v>
      </c>
      <c r="E72" s="12">
        <v>0</v>
      </c>
      <c r="F72" s="12">
        <v>0</v>
      </c>
      <c r="G72" s="12">
        <f t="shared" si="8"/>
        <v>6</v>
      </c>
      <c r="H72" s="13">
        <f t="shared" si="9"/>
        <v>2</v>
      </c>
      <c r="I72" s="13">
        <f t="shared" si="10"/>
        <v>7.6923076923076927E-2</v>
      </c>
      <c r="J72" s="13">
        <f t="shared" si="11"/>
        <v>0</v>
      </c>
      <c r="K72" s="14">
        <f>SUMIF([1]PT01!A:A,[1]Consumo!A72,[1]PT01!F:F)</f>
        <v>156</v>
      </c>
      <c r="L72" s="14">
        <f>SUMIF([1]TT01!A:A,[1]Consumo!A72,[1]TT01!F:F)</f>
        <v>2</v>
      </c>
      <c r="M72" s="14">
        <f t="shared" si="12"/>
        <v>158</v>
      </c>
      <c r="N72" s="15">
        <f t="shared" si="13"/>
        <v>79</v>
      </c>
      <c r="O72" s="15">
        <f t="shared" si="14"/>
        <v>2054</v>
      </c>
      <c r="P72" s="16">
        <f>IFERROR(VLOOKUP(A72,'[1]PLAN VTAL'!C:T,18,0),"")</f>
        <v>6</v>
      </c>
      <c r="Q72" s="16">
        <f t="shared" si="15"/>
        <v>-152</v>
      </c>
      <c r="R72" s="17" t="str">
        <f>IFERROR(VLOOKUP(A72,[1]transito!G:I,3,0),"")</f>
        <v/>
      </c>
      <c r="S72" s="17" t="str">
        <f>IFERROR(VLOOKUP(A72,[1]transito!G:K,5,0),"")</f>
        <v/>
      </c>
    </row>
    <row r="73" spans="1:19" x14ac:dyDescent="0.25">
      <c r="A73" s="11">
        <v>321533</v>
      </c>
      <c r="B73" t="s">
        <v>98</v>
      </c>
      <c r="C73" t="s">
        <v>7</v>
      </c>
      <c r="D73" s="12">
        <v>3616</v>
      </c>
      <c r="E73" s="12">
        <v>10738</v>
      </c>
      <c r="F73" s="12">
        <v>3015</v>
      </c>
      <c r="G73" s="12">
        <f t="shared" si="8"/>
        <v>17369</v>
      </c>
      <c r="H73" s="13">
        <f t="shared" si="9"/>
        <v>5789.666666666667</v>
      </c>
      <c r="I73" s="13">
        <f t="shared" si="10"/>
        <v>222.67948717948718</v>
      </c>
      <c r="J73" s="13">
        <f t="shared" si="11"/>
        <v>115.96153846153847</v>
      </c>
      <c r="K73" s="14">
        <f>SUMIF([1]PT01!A:A,[1]Consumo!A73,[1]PT01!F:F)</f>
        <v>176</v>
      </c>
      <c r="L73" s="14">
        <f>SUMIF([1]TT01!A:A,[1]Consumo!A73,[1]TT01!F:F)</f>
        <v>2981</v>
      </c>
      <c r="M73" s="14">
        <f t="shared" si="12"/>
        <v>3157</v>
      </c>
      <c r="N73" s="15">
        <f t="shared" si="13"/>
        <v>0.54528182393920199</v>
      </c>
      <c r="O73" s="15">
        <f t="shared" si="14"/>
        <v>14.177327422419253</v>
      </c>
      <c r="P73" s="16">
        <f>IFERROR(VLOOKUP(A73,'[1]PLAN VTAL'!C:T,18,0),"")</f>
        <v>10340</v>
      </c>
      <c r="Q73" s="16">
        <f t="shared" si="15"/>
        <v>7183</v>
      </c>
      <c r="R73" s="17">
        <f>IFERROR(VLOOKUP(A73,[1]transito!G:I,3,0),"")</f>
        <v>5400</v>
      </c>
      <c r="S73" s="17">
        <f>IFERROR(VLOOKUP(A73,[1]transito!G:K,5,0),"")</f>
        <v>5122024</v>
      </c>
    </row>
    <row r="74" spans="1:19" x14ac:dyDescent="0.25">
      <c r="A74" s="11">
        <v>321829</v>
      </c>
      <c r="B74" t="s">
        <v>99</v>
      </c>
      <c r="C74" t="s">
        <v>7</v>
      </c>
      <c r="D74" s="12">
        <v>4</v>
      </c>
      <c r="E74" s="12">
        <v>3</v>
      </c>
      <c r="F74" s="12">
        <v>4</v>
      </c>
      <c r="G74" s="12">
        <f t="shared" si="8"/>
        <v>11</v>
      </c>
      <c r="H74" s="13">
        <f t="shared" si="9"/>
        <v>3.6666666666666665</v>
      </c>
      <c r="I74" s="13">
        <f t="shared" si="10"/>
        <v>0.14102564102564102</v>
      </c>
      <c r="J74" s="13">
        <f t="shared" si="11"/>
        <v>0.15384615384615385</v>
      </c>
      <c r="K74" s="14">
        <f>SUMIF([1]PT01!A:A,[1]Consumo!A74,[1]PT01!F:F)</f>
        <v>33</v>
      </c>
      <c r="L74" s="14">
        <f>SUMIF([1]TT01!A:A,[1]Consumo!A74,[1]TT01!F:F)</f>
        <v>23</v>
      </c>
      <c r="M74" s="14">
        <f t="shared" si="12"/>
        <v>56</v>
      </c>
      <c r="N74" s="15">
        <f t="shared" si="13"/>
        <v>15.272727272727273</v>
      </c>
      <c r="O74" s="15">
        <f t="shared" si="14"/>
        <v>397.09090909090912</v>
      </c>
      <c r="P74" s="16">
        <f>IFERROR(VLOOKUP(A74,'[1]PLAN VTAL'!C:T,18,0),"")</f>
        <v>13</v>
      </c>
      <c r="Q74" s="16">
        <f t="shared" si="15"/>
        <v>-43</v>
      </c>
      <c r="R74" s="17" t="str">
        <f>IFERROR(VLOOKUP(A74,[1]transito!G:I,3,0),"")</f>
        <v/>
      </c>
      <c r="S74" s="17" t="str">
        <f>IFERROR(VLOOKUP(A74,[1]transito!G:K,5,0),"")</f>
        <v/>
      </c>
    </row>
    <row r="75" spans="1:19" x14ac:dyDescent="0.25">
      <c r="A75" s="11">
        <v>321834</v>
      </c>
      <c r="B75" t="s">
        <v>100</v>
      </c>
      <c r="C75" t="s">
        <v>7</v>
      </c>
      <c r="D75" s="12">
        <v>8</v>
      </c>
      <c r="E75" s="12">
        <v>3</v>
      </c>
      <c r="F75" s="12">
        <v>9</v>
      </c>
      <c r="G75" s="12">
        <f t="shared" si="8"/>
        <v>20</v>
      </c>
      <c r="H75" s="13">
        <f t="shared" si="9"/>
        <v>6.666666666666667</v>
      </c>
      <c r="I75" s="13">
        <f t="shared" si="10"/>
        <v>0.25641025641025644</v>
      </c>
      <c r="J75" s="13">
        <f t="shared" si="11"/>
        <v>0.34615384615384615</v>
      </c>
      <c r="K75" s="14">
        <f>SUMIF([1]PT01!A:A,[1]Consumo!A75,[1]PT01!F:F)</f>
        <v>129</v>
      </c>
      <c r="L75" s="14">
        <f>SUMIF([1]TT01!A:A,[1]Consumo!A75,[1]TT01!F:F)</f>
        <v>23</v>
      </c>
      <c r="M75" s="14">
        <f t="shared" si="12"/>
        <v>152</v>
      </c>
      <c r="N75" s="15">
        <f t="shared" si="13"/>
        <v>22.8</v>
      </c>
      <c r="O75" s="15">
        <f t="shared" si="14"/>
        <v>592.79999999999995</v>
      </c>
      <c r="P75" s="16">
        <f>IFERROR(VLOOKUP(A75,'[1]PLAN VTAL'!C:T,18,0),"")</f>
        <v>55</v>
      </c>
      <c r="Q75" s="16">
        <f t="shared" si="15"/>
        <v>-97</v>
      </c>
      <c r="R75" s="17" t="str">
        <f>IFERROR(VLOOKUP(A75,[1]transito!G:I,3,0),"")</f>
        <v/>
      </c>
      <c r="S75" s="17" t="str">
        <f>IFERROR(VLOOKUP(A75,[1]transito!G:K,5,0),"")</f>
        <v/>
      </c>
    </row>
    <row r="76" spans="1:19" x14ac:dyDescent="0.25">
      <c r="A76" s="11">
        <v>321836</v>
      </c>
      <c r="B76" t="s">
        <v>101</v>
      </c>
      <c r="C76" t="s">
        <v>7</v>
      </c>
      <c r="D76" s="12">
        <v>9</v>
      </c>
      <c r="E76" s="12">
        <v>2</v>
      </c>
      <c r="F76" s="12">
        <v>8</v>
      </c>
      <c r="G76" s="12">
        <f t="shared" si="8"/>
        <v>19</v>
      </c>
      <c r="H76" s="13">
        <f t="shared" si="9"/>
        <v>6.333333333333333</v>
      </c>
      <c r="I76" s="13">
        <f t="shared" si="10"/>
        <v>0.24358974358974358</v>
      </c>
      <c r="J76" s="13">
        <f t="shared" si="11"/>
        <v>0.30769230769230771</v>
      </c>
      <c r="K76" s="14">
        <f>SUMIF([1]PT01!A:A,[1]Consumo!A76,[1]PT01!F:F)</f>
        <v>125</v>
      </c>
      <c r="L76" s="14">
        <f>SUMIF([1]TT01!A:A,[1]Consumo!A76,[1]TT01!F:F)</f>
        <v>15</v>
      </c>
      <c r="M76" s="14">
        <f t="shared" si="12"/>
        <v>140</v>
      </c>
      <c r="N76" s="15">
        <f t="shared" si="13"/>
        <v>22.105263157894736</v>
      </c>
      <c r="O76" s="15">
        <f t="shared" si="14"/>
        <v>574.73684210526312</v>
      </c>
      <c r="P76" s="16">
        <f>IFERROR(VLOOKUP(A76,'[1]PLAN VTAL'!C:T,18,0),"")</f>
        <v>51</v>
      </c>
      <c r="Q76" s="16">
        <f t="shared" si="15"/>
        <v>-89</v>
      </c>
      <c r="R76" s="17" t="str">
        <f>IFERROR(VLOOKUP(A76,[1]transito!G:I,3,0),"")</f>
        <v/>
      </c>
      <c r="S76" s="17" t="str">
        <f>IFERROR(VLOOKUP(A76,[1]transito!G:K,5,0),"")</f>
        <v/>
      </c>
    </row>
    <row r="77" spans="1:19" x14ac:dyDescent="0.25">
      <c r="A77" s="11">
        <v>321919</v>
      </c>
      <c r="B77" t="s">
        <v>102</v>
      </c>
      <c r="C77" t="s">
        <v>7</v>
      </c>
      <c r="D77" s="12">
        <v>32</v>
      </c>
      <c r="E77" s="12">
        <v>42</v>
      </c>
      <c r="F77" s="12">
        <v>20</v>
      </c>
      <c r="G77" s="12">
        <f t="shared" si="8"/>
        <v>94</v>
      </c>
      <c r="H77" s="13">
        <f t="shared" si="9"/>
        <v>31.333333333333332</v>
      </c>
      <c r="I77" s="13">
        <f t="shared" si="10"/>
        <v>1.2051282051282051</v>
      </c>
      <c r="J77" s="13">
        <f t="shared" si="11"/>
        <v>0.76923076923076927</v>
      </c>
      <c r="K77" s="14">
        <f>SUMIF([1]PT01!A:A,[1]Consumo!A77,[1]PT01!F:F)</f>
        <v>325</v>
      </c>
      <c r="L77" s="14">
        <f>SUMIF([1]TT01!A:A,[1]Consumo!A77,[1]TT01!F:F)</f>
        <v>855</v>
      </c>
      <c r="M77" s="14">
        <f t="shared" si="12"/>
        <v>1180</v>
      </c>
      <c r="N77" s="15">
        <f t="shared" si="13"/>
        <v>37.659574468085111</v>
      </c>
      <c r="O77" s="15">
        <f t="shared" si="14"/>
        <v>979.14893617021278</v>
      </c>
      <c r="P77" s="16">
        <f>IFERROR(VLOOKUP(A77,'[1]PLAN VTAL'!C:T,18,0),"")</f>
        <v>18</v>
      </c>
      <c r="Q77" s="16">
        <f t="shared" si="15"/>
        <v>-1162</v>
      </c>
      <c r="R77" s="17" t="str">
        <f>IFERROR(VLOOKUP(A77,[1]transito!G:I,3,0),"")</f>
        <v/>
      </c>
      <c r="S77" s="17" t="str">
        <f>IFERROR(VLOOKUP(A77,[1]transito!G:K,5,0),"")</f>
        <v/>
      </c>
    </row>
    <row r="78" spans="1:19" x14ac:dyDescent="0.25">
      <c r="A78" s="11">
        <v>321933</v>
      </c>
      <c r="B78" t="s">
        <v>103</v>
      </c>
      <c r="C78" t="s">
        <v>7</v>
      </c>
      <c r="D78" s="12">
        <v>0</v>
      </c>
      <c r="E78" s="12">
        <v>1</v>
      </c>
      <c r="F78" s="12">
        <v>0</v>
      </c>
      <c r="G78" s="12">
        <f t="shared" si="8"/>
        <v>1</v>
      </c>
      <c r="H78" s="13">
        <f t="shared" si="9"/>
        <v>0.33333333333333331</v>
      </c>
      <c r="I78" s="13">
        <f t="shared" si="10"/>
        <v>1.282051282051282E-2</v>
      </c>
      <c r="J78" s="13">
        <f t="shared" si="11"/>
        <v>0</v>
      </c>
      <c r="K78" s="14">
        <f>SUMIF([1]PT01!A:A,[1]Consumo!A78,[1]PT01!F:F)</f>
        <v>201</v>
      </c>
      <c r="L78" s="14">
        <f>SUMIF([1]TT01!A:A,[1]Consumo!A78,[1]TT01!F:F)</f>
        <v>167</v>
      </c>
      <c r="M78" s="14">
        <f t="shared" si="12"/>
        <v>368</v>
      </c>
      <c r="N78" s="15">
        <f t="shared" si="13"/>
        <v>1104</v>
      </c>
      <c r="O78" s="15">
        <f t="shared" si="14"/>
        <v>28704</v>
      </c>
      <c r="P78" s="16" t="str">
        <f>IFERROR(VLOOKUP(A78,'[1]PLAN VTAL'!C:T,18,0),"")</f>
        <v/>
      </c>
      <c r="Q78" s="16" t="str">
        <f t="shared" si="15"/>
        <v/>
      </c>
      <c r="R78" s="17" t="str">
        <f>IFERROR(VLOOKUP(A78,[1]transito!G:I,3,0),"")</f>
        <v/>
      </c>
      <c r="S78" s="17" t="str">
        <f>IFERROR(VLOOKUP(A78,[1]transito!G:K,5,0),"")</f>
        <v/>
      </c>
    </row>
    <row r="79" spans="1:19" x14ac:dyDescent="0.25">
      <c r="A79" s="11">
        <v>322226</v>
      </c>
      <c r="B79" t="s">
        <v>104</v>
      </c>
      <c r="C79" t="s">
        <v>7</v>
      </c>
      <c r="D79" s="12">
        <v>712</v>
      </c>
      <c r="E79" s="12">
        <v>759</v>
      </c>
      <c r="F79" s="12">
        <v>2</v>
      </c>
      <c r="G79" s="12">
        <f t="shared" si="8"/>
        <v>1473</v>
      </c>
      <c r="H79" s="13">
        <f t="shared" si="9"/>
        <v>491</v>
      </c>
      <c r="I79" s="13">
        <f t="shared" si="10"/>
        <v>18.884615384615383</v>
      </c>
      <c r="J79" s="13">
        <f t="shared" si="11"/>
        <v>7.6923076923076927E-2</v>
      </c>
      <c r="K79" s="14">
        <f>SUMIF([1]PT01!A:A,[1]Consumo!A79,[1]PT01!F:F)</f>
        <v>1356</v>
      </c>
      <c r="L79" s="14">
        <f>SUMIF([1]TT01!A:A,[1]Consumo!A79,[1]TT01!F:F)</f>
        <v>115</v>
      </c>
      <c r="M79" s="14">
        <f t="shared" si="12"/>
        <v>1471</v>
      </c>
      <c r="N79" s="15">
        <f t="shared" si="13"/>
        <v>2.9959266802443993</v>
      </c>
      <c r="O79" s="15">
        <f t="shared" si="14"/>
        <v>77.894093686354381</v>
      </c>
      <c r="P79" s="16">
        <f>IFERROR(VLOOKUP(A79,'[1]PLAN VTAL'!C:T,18,0),"")</f>
        <v>2148</v>
      </c>
      <c r="Q79" s="16">
        <f t="shared" si="15"/>
        <v>677</v>
      </c>
      <c r="R79" s="17">
        <f>IFERROR(VLOOKUP(A79,[1]transito!G:I,3,0),"")</f>
        <v>380</v>
      </c>
      <c r="S79" s="17">
        <f>IFERROR(VLOOKUP(A79,[1]transito!G:K,5,0),"")</f>
        <v>5122024</v>
      </c>
    </row>
    <row r="80" spans="1:19" x14ac:dyDescent="0.25">
      <c r="A80" s="11">
        <v>322244</v>
      </c>
      <c r="B80" t="s">
        <v>105</v>
      </c>
      <c r="C80" t="s">
        <v>27</v>
      </c>
      <c r="D80" s="12">
        <v>2201</v>
      </c>
      <c r="E80" s="12">
        <v>0</v>
      </c>
      <c r="F80" s="12">
        <v>1300</v>
      </c>
      <c r="G80" s="12">
        <f t="shared" si="8"/>
        <v>3501</v>
      </c>
      <c r="H80" s="13">
        <f t="shared" si="9"/>
        <v>1167</v>
      </c>
      <c r="I80" s="13">
        <f t="shared" si="10"/>
        <v>44.884615384615387</v>
      </c>
      <c r="J80" s="13">
        <f t="shared" si="11"/>
        <v>50</v>
      </c>
      <c r="K80" s="14">
        <f>SUMIF([1]PT01!A:A,[1]Consumo!A80,[1]PT01!F:F)</f>
        <v>24000</v>
      </c>
      <c r="L80" s="14">
        <f>SUMIF([1]TT01!A:A,[1]Consumo!A80,[1]TT01!F:F)</f>
        <v>14610</v>
      </c>
      <c r="M80" s="14">
        <f t="shared" si="12"/>
        <v>38610</v>
      </c>
      <c r="N80" s="15">
        <f t="shared" si="13"/>
        <v>33.084832904884315</v>
      </c>
      <c r="O80" s="15">
        <f t="shared" si="14"/>
        <v>860.20565552699225</v>
      </c>
      <c r="P80" s="16" t="str">
        <f>IFERROR(VLOOKUP(A80,'[1]PLAN VTAL'!C:T,18,0),"")</f>
        <v/>
      </c>
      <c r="Q80" s="16" t="str">
        <f t="shared" si="15"/>
        <v/>
      </c>
      <c r="R80" s="17" t="str">
        <f>IFERROR(VLOOKUP(A80,[1]transito!G:I,3,0),"")</f>
        <v/>
      </c>
      <c r="S80" s="17" t="str">
        <f>IFERROR(VLOOKUP(A80,[1]transito!G:K,5,0),"")</f>
        <v/>
      </c>
    </row>
    <row r="81" spans="1:19" x14ac:dyDescent="0.25">
      <c r="A81" s="11">
        <v>322252</v>
      </c>
      <c r="B81" t="s">
        <v>106</v>
      </c>
      <c r="C81" t="s">
        <v>27</v>
      </c>
      <c r="D81" s="12">
        <v>76730</v>
      </c>
      <c r="E81" s="12">
        <v>109059</v>
      </c>
      <c r="F81" s="12">
        <v>49465</v>
      </c>
      <c r="G81" s="12">
        <f t="shared" si="8"/>
        <v>235254</v>
      </c>
      <c r="H81" s="13">
        <f t="shared" si="9"/>
        <v>78418</v>
      </c>
      <c r="I81" s="13">
        <f t="shared" si="10"/>
        <v>3016.0769230769229</v>
      </c>
      <c r="J81" s="13">
        <f t="shared" si="11"/>
        <v>1902.5</v>
      </c>
      <c r="K81" s="14">
        <f>SUMIF([1]PT01!A:A,[1]Consumo!A81,[1]PT01!F:F)</f>
        <v>32164</v>
      </c>
      <c r="L81" s="14">
        <f>SUMIF([1]TT01!A:A,[1]Consumo!A81,[1]TT01!F:F)</f>
        <v>34364</v>
      </c>
      <c r="M81" s="14">
        <f t="shared" si="12"/>
        <v>66528</v>
      </c>
      <c r="N81" s="15">
        <f t="shared" si="13"/>
        <v>0.84837664821852121</v>
      </c>
      <c r="O81" s="15">
        <f t="shared" si="14"/>
        <v>22.057792853681555</v>
      </c>
      <c r="P81" s="16">
        <f>IFERROR(VLOOKUP(A81,'[1]PLAN VTAL'!C:T,18,0),"")</f>
        <v>179217</v>
      </c>
      <c r="Q81" s="16">
        <f t="shared" si="15"/>
        <v>112689</v>
      </c>
      <c r="R81" s="17">
        <f>IFERROR(VLOOKUP(A81,[1]transito!G:I,3,0),"")</f>
        <v>4006</v>
      </c>
      <c r="S81" s="17">
        <f>IFERROR(VLOOKUP(A81,[1]transito!G:K,5,0),"")</f>
        <v>11122024</v>
      </c>
    </row>
    <row r="82" spans="1:19" x14ac:dyDescent="0.25">
      <c r="A82" s="11">
        <v>322261</v>
      </c>
      <c r="B82" t="s">
        <v>107</v>
      </c>
      <c r="C82" t="s">
        <v>27</v>
      </c>
      <c r="D82" s="12">
        <v>300</v>
      </c>
      <c r="E82" s="12">
        <v>3702</v>
      </c>
      <c r="F82" s="12">
        <v>0</v>
      </c>
      <c r="G82" s="12">
        <f t="shared" si="8"/>
        <v>4002</v>
      </c>
      <c r="H82" s="13">
        <f t="shared" si="9"/>
        <v>1334</v>
      </c>
      <c r="I82" s="13">
        <f t="shared" si="10"/>
        <v>51.307692307692307</v>
      </c>
      <c r="J82" s="13">
        <f t="shared" si="11"/>
        <v>0</v>
      </c>
      <c r="K82" s="14">
        <f>SUMIF([1]PT01!A:A,[1]Consumo!A82,[1]PT01!F:F)</f>
        <v>0</v>
      </c>
      <c r="L82" s="14">
        <f>SUMIF([1]TT01!A:A,[1]Consumo!A82,[1]TT01!F:F)</f>
        <v>24100</v>
      </c>
      <c r="M82" s="14">
        <f t="shared" si="12"/>
        <v>24100</v>
      </c>
      <c r="N82" s="15">
        <f t="shared" si="13"/>
        <v>18.065967016491754</v>
      </c>
      <c r="O82" s="15">
        <f t="shared" si="14"/>
        <v>469.71514242878561</v>
      </c>
      <c r="P82" s="16" t="str">
        <f>IFERROR(VLOOKUP(A82,'[1]PLAN VTAL'!C:T,18,0),"")</f>
        <v/>
      </c>
      <c r="Q82" s="16" t="str">
        <f t="shared" si="15"/>
        <v/>
      </c>
      <c r="R82" s="17" t="str">
        <f>IFERROR(VLOOKUP(A82,[1]transito!G:I,3,0),"")</f>
        <v/>
      </c>
      <c r="S82" s="17" t="str">
        <f>IFERROR(VLOOKUP(A82,[1]transito!G:K,5,0),"")</f>
        <v/>
      </c>
    </row>
    <row r="83" spans="1:19" x14ac:dyDescent="0.25">
      <c r="A83" s="11">
        <v>323164</v>
      </c>
      <c r="B83" t="s">
        <v>108</v>
      </c>
      <c r="C83" t="s">
        <v>7</v>
      </c>
      <c r="D83" s="12">
        <v>0</v>
      </c>
      <c r="E83" s="12">
        <v>0</v>
      </c>
      <c r="F83" s="12">
        <v>0</v>
      </c>
      <c r="G83" s="12">
        <f t="shared" si="8"/>
        <v>0</v>
      </c>
      <c r="H83" s="13">
        <f t="shared" si="9"/>
        <v>0</v>
      </c>
      <c r="I83" s="13">
        <f t="shared" si="10"/>
        <v>0</v>
      </c>
      <c r="J83" s="13">
        <f t="shared" si="11"/>
        <v>0</v>
      </c>
      <c r="K83" s="14">
        <f>SUMIF([1]PT01!A:A,[1]Consumo!A83,[1]PT01!F:F)</f>
        <v>48762</v>
      </c>
      <c r="L83" s="14">
        <f>SUMIF([1]TT01!A:A,[1]Consumo!A83,[1]TT01!F:F)</f>
        <v>11620</v>
      </c>
      <c r="M83" s="14">
        <f t="shared" si="12"/>
        <v>60382</v>
      </c>
      <c r="N83" s="15">
        <f t="shared" si="13"/>
        <v>0</v>
      </c>
      <c r="O83" s="15">
        <f t="shared" si="14"/>
        <v>0</v>
      </c>
      <c r="P83" s="16" t="str">
        <f>IFERROR(VLOOKUP(A83,'[1]PLAN VTAL'!C:T,18,0),"")</f>
        <v/>
      </c>
      <c r="Q83" s="16" t="str">
        <f t="shared" si="15"/>
        <v/>
      </c>
      <c r="R83" s="17" t="str">
        <f>IFERROR(VLOOKUP(A83,[1]transito!G:I,3,0),"")</f>
        <v/>
      </c>
      <c r="S83" s="17" t="str">
        <f>IFERROR(VLOOKUP(A83,[1]transito!G:K,5,0),"")</f>
        <v/>
      </c>
    </row>
    <row r="84" spans="1:19" x14ac:dyDescent="0.25">
      <c r="A84" s="11">
        <v>323289</v>
      </c>
      <c r="B84" t="s">
        <v>109</v>
      </c>
      <c r="C84" t="s">
        <v>7</v>
      </c>
      <c r="D84" s="12">
        <v>9</v>
      </c>
      <c r="E84" s="12">
        <v>4</v>
      </c>
      <c r="F84" s="12">
        <v>10</v>
      </c>
      <c r="G84" s="12">
        <f t="shared" si="8"/>
        <v>23</v>
      </c>
      <c r="H84" s="13">
        <f t="shared" si="9"/>
        <v>7.666666666666667</v>
      </c>
      <c r="I84" s="13">
        <f t="shared" si="10"/>
        <v>0.29487179487179488</v>
      </c>
      <c r="J84" s="13">
        <f t="shared" si="11"/>
        <v>0.38461538461538464</v>
      </c>
      <c r="K84" s="14">
        <f>SUMIF([1]PT01!A:A,[1]Consumo!A84,[1]PT01!F:F)</f>
        <v>54</v>
      </c>
      <c r="L84" s="14">
        <f>SUMIF([1]TT01!A:A,[1]Consumo!A84,[1]TT01!F:F)</f>
        <v>12</v>
      </c>
      <c r="M84" s="14">
        <f t="shared" si="12"/>
        <v>66</v>
      </c>
      <c r="N84" s="15">
        <f t="shared" si="13"/>
        <v>8.6086956521739122</v>
      </c>
      <c r="O84" s="15">
        <f t="shared" si="14"/>
        <v>223.82608695652172</v>
      </c>
      <c r="P84" s="16">
        <f>IFERROR(VLOOKUP(A84,'[1]PLAN VTAL'!C:T,18,0),"")</f>
        <v>31</v>
      </c>
      <c r="Q84" s="16">
        <f t="shared" si="15"/>
        <v>-35</v>
      </c>
      <c r="R84" s="17" t="str">
        <f>IFERROR(VLOOKUP(A84,[1]transito!G:I,3,0),"")</f>
        <v/>
      </c>
      <c r="S84" s="17" t="str">
        <f>IFERROR(VLOOKUP(A84,[1]transito!G:K,5,0),"")</f>
        <v/>
      </c>
    </row>
    <row r="85" spans="1:19" x14ac:dyDescent="0.25">
      <c r="A85" s="11">
        <v>323290</v>
      </c>
      <c r="B85" t="s">
        <v>110</v>
      </c>
      <c r="C85" t="s">
        <v>7</v>
      </c>
      <c r="D85" s="12">
        <v>1</v>
      </c>
      <c r="E85" s="12">
        <v>0</v>
      </c>
      <c r="F85" s="12">
        <v>2</v>
      </c>
      <c r="G85" s="12">
        <f t="shared" si="8"/>
        <v>3</v>
      </c>
      <c r="H85" s="13">
        <f t="shared" si="9"/>
        <v>1</v>
      </c>
      <c r="I85" s="13">
        <f t="shared" si="10"/>
        <v>3.8461538461538464E-2</v>
      </c>
      <c r="J85" s="13">
        <f t="shared" si="11"/>
        <v>7.6923076923076927E-2</v>
      </c>
      <c r="K85" s="14">
        <f>SUMIF([1]PT01!A:A,[1]Consumo!A85,[1]PT01!F:F)</f>
        <v>43</v>
      </c>
      <c r="L85" s="14">
        <f>SUMIF([1]TT01!A:A,[1]Consumo!A85,[1]TT01!F:F)</f>
        <v>0</v>
      </c>
      <c r="M85" s="14">
        <f t="shared" si="12"/>
        <v>43</v>
      </c>
      <c r="N85" s="15">
        <f t="shared" si="13"/>
        <v>43</v>
      </c>
      <c r="O85" s="15">
        <f t="shared" si="14"/>
        <v>1118</v>
      </c>
      <c r="P85" s="16">
        <f>IFERROR(VLOOKUP(A85,'[1]PLAN VTAL'!C:T,18,0),"")</f>
        <v>20</v>
      </c>
      <c r="Q85" s="16">
        <f t="shared" si="15"/>
        <v>-23</v>
      </c>
      <c r="R85" s="17" t="str">
        <f>IFERROR(VLOOKUP(A85,[1]transito!G:I,3,0),"")</f>
        <v/>
      </c>
      <c r="S85" s="17" t="str">
        <f>IFERROR(VLOOKUP(A85,[1]transito!G:K,5,0),"")</f>
        <v/>
      </c>
    </row>
    <row r="86" spans="1:19" x14ac:dyDescent="0.25">
      <c r="A86" s="11">
        <v>323305</v>
      </c>
      <c r="B86" t="s">
        <v>111</v>
      </c>
      <c r="C86" t="s">
        <v>7</v>
      </c>
      <c r="D86" s="12">
        <v>0</v>
      </c>
      <c r="E86" s="12">
        <v>0</v>
      </c>
      <c r="F86" s="12">
        <v>0</v>
      </c>
      <c r="G86" s="12">
        <f t="shared" si="8"/>
        <v>0</v>
      </c>
      <c r="H86" s="13">
        <f t="shared" si="9"/>
        <v>0</v>
      </c>
      <c r="I86" s="13">
        <f t="shared" si="10"/>
        <v>0</v>
      </c>
      <c r="J86" s="13">
        <f t="shared" si="11"/>
        <v>0</v>
      </c>
      <c r="K86" s="14">
        <f>SUMIF([1]PT01!A:A,[1]Consumo!A86,[1]PT01!F:F)</f>
        <v>2</v>
      </c>
      <c r="L86" s="14">
        <f>SUMIF([1]TT01!A:A,[1]Consumo!A86,[1]TT01!F:F)</f>
        <v>0</v>
      </c>
      <c r="M86" s="14">
        <f t="shared" si="12"/>
        <v>2</v>
      </c>
      <c r="N86" s="15">
        <f t="shared" si="13"/>
        <v>0</v>
      </c>
      <c r="O86" s="15">
        <f t="shared" si="14"/>
        <v>0</v>
      </c>
      <c r="P86" s="16" t="str">
        <f>IFERROR(VLOOKUP(A86,'[1]PLAN VTAL'!C:T,18,0),"")</f>
        <v/>
      </c>
      <c r="Q86" s="16" t="str">
        <f t="shared" si="15"/>
        <v/>
      </c>
      <c r="R86" s="17" t="str">
        <f>IFERROR(VLOOKUP(A86,[1]transito!G:I,3,0),"")</f>
        <v/>
      </c>
      <c r="S86" s="17" t="str">
        <f>IFERROR(VLOOKUP(A86,[1]transito!G:K,5,0),"")</f>
        <v/>
      </c>
    </row>
    <row r="87" spans="1:19" x14ac:dyDescent="0.25">
      <c r="A87" s="11">
        <v>323310</v>
      </c>
      <c r="B87" t="s">
        <v>112</v>
      </c>
      <c r="C87" t="s">
        <v>7</v>
      </c>
      <c r="D87" s="12">
        <v>2</v>
      </c>
      <c r="E87" s="12">
        <v>3</v>
      </c>
      <c r="F87" s="12">
        <v>2</v>
      </c>
      <c r="G87" s="12">
        <f t="shared" si="8"/>
        <v>7</v>
      </c>
      <c r="H87" s="13">
        <f t="shared" si="9"/>
        <v>2.3333333333333335</v>
      </c>
      <c r="I87" s="13">
        <f t="shared" si="10"/>
        <v>8.9743589743589744E-2</v>
      </c>
      <c r="J87" s="13">
        <f t="shared" si="11"/>
        <v>7.6923076923076927E-2</v>
      </c>
      <c r="K87" s="14">
        <f>SUMIF([1]PT01!A:A,[1]Consumo!A87,[1]PT01!F:F)</f>
        <v>7</v>
      </c>
      <c r="L87" s="14">
        <f>SUMIF([1]TT01!A:A,[1]Consumo!A87,[1]TT01!F:F)</f>
        <v>9</v>
      </c>
      <c r="M87" s="14">
        <f t="shared" si="12"/>
        <v>16</v>
      </c>
      <c r="N87" s="15">
        <f t="shared" si="13"/>
        <v>6.8571428571428568</v>
      </c>
      <c r="O87" s="15">
        <f t="shared" si="14"/>
        <v>178.28571428571428</v>
      </c>
      <c r="P87" s="16">
        <f>IFERROR(VLOOKUP(A87,'[1]PLAN VTAL'!C:T,18,0),"")</f>
        <v>9</v>
      </c>
      <c r="Q87" s="16">
        <f t="shared" si="15"/>
        <v>-7</v>
      </c>
      <c r="R87" s="17" t="str">
        <f>IFERROR(VLOOKUP(A87,[1]transito!G:I,3,0),"")</f>
        <v/>
      </c>
      <c r="S87" s="17" t="str">
        <f>IFERROR(VLOOKUP(A87,[1]transito!G:K,5,0),"")</f>
        <v/>
      </c>
    </row>
    <row r="88" spans="1:19" x14ac:dyDescent="0.25">
      <c r="A88" s="11">
        <v>323314</v>
      </c>
      <c r="B88" t="s">
        <v>113</v>
      </c>
      <c r="C88" t="s">
        <v>7</v>
      </c>
      <c r="D88" s="12">
        <v>0</v>
      </c>
      <c r="E88" s="12">
        <v>0</v>
      </c>
      <c r="F88" s="12">
        <v>3</v>
      </c>
      <c r="G88" s="12">
        <f t="shared" si="8"/>
        <v>3</v>
      </c>
      <c r="H88" s="13">
        <f t="shared" si="9"/>
        <v>1</v>
      </c>
      <c r="I88" s="13">
        <f t="shared" si="10"/>
        <v>3.8461538461538464E-2</v>
      </c>
      <c r="J88" s="13">
        <f t="shared" si="11"/>
        <v>0.11538461538461539</v>
      </c>
      <c r="K88" s="14">
        <f>SUMIF([1]PT01!A:A,[1]Consumo!A88,[1]PT01!F:F)</f>
        <v>44</v>
      </c>
      <c r="L88" s="14">
        <f>SUMIF([1]TT01!A:A,[1]Consumo!A88,[1]TT01!F:F)</f>
        <v>4</v>
      </c>
      <c r="M88" s="14">
        <f t="shared" si="12"/>
        <v>48</v>
      </c>
      <c r="N88" s="15">
        <f t="shared" si="13"/>
        <v>48</v>
      </c>
      <c r="O88" s="15">
        <f t="shared" si="14"/>
        <v>1248</v>
      </c>
      <c r="P88" s="16">
        <f>IFERROR(VLOOKUP(A88,'[1]PLAN VTAL'!C:T,18,0),"")</f>
        <v>22</v>
      </c>
      <c r="Q88" s="16">
        <f t="shared" si="15"/>
        <v>-26</v>
      </c>
      <c r="R88" s="17" t="str">
        <f>IFERROR(VLOOKUP(A88,[1]transito!G:I,3,0),"")</f>
        <v/>
      </c>
      <c r="S88" s="17" t="str">
        <f>IFERROR(VLOOKUP(A88,[1]transito!G:K,5,0),"")</f>
        <v/>
      </c>
    </row>
    <row r="89" spans="1:19" x14ac:dyDescent="0.25">
      <c r="A89" s="11">
        <v>323315</v>
      </c>
      <c r="B89" t="s">
        <v>114</v>
      </c>
      <c r="C89" t="s">
        <v>7</v>
      </c>
      <c r="D89" s="12">
        <v>1</v>
      </c>
      <c r="E89" s="12">
        <v>1</v>
      </c>
      <c r="F89" s="12">
        <v>3</v>
      </c>
      <c r="G89" s="12">
        <f t="shared" si="8"/>
        <v>5</v>
      </c>
      <c r="H89" s="13">
        <f t="shared" si="9"/>
        <v>1.6666666666666667</v>
      </c>
      <c r="I89" s="13">
        <f t="shared" si="10"/>
        <v>6.4102564102564111E-2</v>
      </c>
      <c r="J89" s="13">
        <f t="shared" si="11"/>
        <v>0.11538461538461539</v>
      </c>
      <c r="K89" s="14">
        <f>SUMIF([1]PT01!A:A,[1]Consumo!A89,[1]PT01!F:F)</f>
        <v>30</v>
      </c>
      <c r="L89" s="14">
        <f>SUMIF([1]TT01!A:A,[1]Consumo!A89,[1]TT01!F:F)</f>
        <v>10</v>
      </c>
      <c r="M89" s="14">
        <f t="shared" si="12"/>
        <v>40</v>
      </c>
      <c r="N89" s="15">
        <f t="shared" si="13"/>
        <v>24</v>
      </c>
      <c r="O89" s="15">
        <f t="shared" si="14"/>
        <v>623.99999999999989</v>
      </c>
      <c r="P89" s="16">
        <f>IFERROR(VLOOKUP(A89,'[1]PLAN VTAL'!C:T,18,0),"")</f>
        <v>18</v>
      </c>
      <c r="Q89" s="16">
        <f t="shared" si="15"/>
        <v>-22</v>
      </c>
      <c r="R89" s="17" t="str">
        <f>IFERROR(VLOOKUP(A89,[1]transito!G:I,3,0),"")</f>
        <v/>
      </c>
      <c r="S89" s="17" t="str">
        <f>IFERROR(VLOOKUP(A89,[1]transito!G:K,5,0),"")</f>
        <v/>
      </c>
    </row>
    <row r="90" spans="1:19" x14ac:dyDescent="0.25">
      <c r="A90" s="11">
        <v>324604</v>
      </c>
      <c r="B90" t="s">
        <v>115</v>
      </c>
      <c r="C90" t="s">
        <v>7</v>
      </c>
      <c r="D90" s="12">
        <v>273</v>
      </c>
      <c r="E90" s="12">
        <v>16</v>
      </c>
      <c r="F90" s="12">
        <v>25</v>
      </c>
      <c r="G90" s="12">
        <f t="shared" si="8"/>
        <v>314</v>
      </c>
      <c r="H90" s="13">
        <f t="shared" si="9"/>
        <v>104.66666666666667</v>
      </c>
      <c r="I90" s="13">
        <f t="shared" si="10"/>
        <v>4.0256410256410255</v>
      </c>
      <c r="J90" s="13">
        <f t="shared" si="11"/>
        <v>0.96153846153846156</v>
      </c>
      <c r="K90" s="14">
        <f>SUMIF([1]PT01!A:A,[1]Consumo!A90,[1]PT01!F:F)</f>
        <v>203</v>
      </c>
      <c r="L90" s="14">
        <f>SUMIF([1]TT01!A:A,[1]Consumo!A90,[1]TT01!F:F)</f>
        <v>1050</v>
      </c>
      <c r="M90" s="14">
        <f t="shared" si="12"/>
        <v>1253</v>
      </c>
      <c r="N90" s="15">
        <f t="shared" si="13"/>
        <v>11.971337579617835</v>
      </c>
      <c r="O90" s="15">
        <f t="shared" si="14"/>
        <v>311.25477707006371</v>
      </c>
      <c r="P90" s="16" t="str">
        <f>IFERROR(VLOOKUP(A90,'[1]PLAN VTAL'!C:T,18,0),"")</f>
        <v/>
      </c>
      <c r="Q90" s="16" t="str">
        <f t="shared" si="15"/>
        <v/>
      </c>
      <c r="R90" s="17" t="str">
        <f>IFERROR(VLOOKUP(A90,[1]transito!G:I,3,0),"")</f>
        <v/>
      </c>
      <c r="S90" s="17" t="str">
        <f>IFERROR(VLOOKUP(A90,[1]transito!G:K,5,0),"")</f>
        <v/>
      </c>
    </row>
    <row r="91" spans="1:19" x14ac:dyDescent="0.25">
      <c r="A91" s="11">
        <v>324605</v>
      </c>
      <c r="B91" t="s">
        <v>116</v>
      </c>
      <c r="C91" t="s">
        <v>7</v>
      </c>
      <c r="D91" s="12">
        <v>5</v>
      </c>
      <c r="E91" s="12">
        <v>23</v>
      </c>
      <c r="F91" s="12">
        <v>3</v>
      </c>
      <c r="G91" s="12">
        <f t="shared" si="8"/>
        <v>31</v>
      </c>
      <c r="H91" s="13">
        <f t="shared" si="9"/>
        <v>10.333333333333334</v>
      </c>
      <c r="I91" s="13">
        <f t="shared" si="10"/>
        <v>0.39743589743589747</v>
      </c>
      <c r="J91" s="13">
        <f t="shared" si="11"/>
        <v>0.11538461538461539</v>
      </c>
      <c r="K91" s="14">
        <f>SUMIF([1]PT01!A:A,[1]Consumo!A91,[1]PT01!F:F)</f>
        <v>29</v>
      </c>
      <c r="L91" s="14">
        <f>SUMIF([1]TT01!A:A,[1]Consumo!A91,[1]TT01!F:F)</f>
        <v>11</v>
      </c>
      <c r="M91" s="14">
        <f t="shared" si="12"/>
        <v>40</v>
      </c>
      <c r="N91" s="15">
        <f t="shared" si="13"/>
        <v>3.8709677419354835</v>
      </c>
      <c r="O91" s="15">
        <f t="shared" si="14"/>
        <v>100.64516129032258</v>
      </c>
      <c r="P91" s="16" t="str">
        <f>IFERROR(VLOOKUP(A91,'[1]PLAN VTAL'!C:T,18,0),"")</f>
        <v/>
      </c>
      <c r="Q91" s="16" t="str">
        <f t="shared" si="15"/>
        <v/>
      </c>
      <c r="R91" s="17" t="str">
        <f>IFERROR(VLOOKUP(A91,[1]transito!G:I,3,0),"")</f>
        <v/>
      </c>
      <c r="S91" s="17" t="str">
        <f>IFERROR(VLOOKUP(A91,[1]transito!G:K,5,0),"")</f>
        <v/>
      </c>
    </row>
    <row r="92" spans="1:19" x14ac:dyDescent="0.25">
      <c r="A92" s="11">
        <v>324610</v>
      </c>
      <c r="B92" t="s">
        <v>117</v>
      </c>
      <c r="C92" t="s">
        <v>7</v>
      </c>
      <c r="D92" s="12">
        <v>22</v>
      </c>
      <c r="E92" s="12">
        <v>38</v>
      </c>
      <c r="F92" s="12">
        <v>3</v>
      </c>
      <c r="G92" s="12">
        <f t="shared" si="8"/>
        <v>63</v>
      </c>
      <c r="H92" s="13">
        <f t="shared" si="9"/>
        <v>21</v>
      </c>
      <c r="I92" s="13">
        <f t="shared" si="10"/>
        <v>0.80769230769230771</v>
      </c>
      <c r="J92" s="13">
        <f t="shared" si="11"/>
        <v>0.11538461538461539</v>
      </c>
      <c r="K92" s="14">
        <f>SUMIF([1]PT01!A:A,[1]Consumo!A92,[1]PT01!F:F)</f>
        <v>238</v>
      </c>
      <c r="L92" s="14">
        <f>SUMIF([1]TT01!A:A,[1]Consumo!A92,[1]TT01!F:F)</f>
        <v>280</v>
      </c>
      <c r="M92" s="14">
        <f t="shared" si="12"/>
        <v>518</v>
      </c>
      <c r="N92" s="15">
        <f t="shared" si="13"/>
        <v>24.666666666666668</v>
      </c>
      <c r="O92" s="15">
        <f t="shared" si="14"/>
        <v>641.33333333333337</v>
      </c>
      <c r="P92" s="16">
        <f>IFERROR(VLOOKUP(A92,'[1]PLAN VTAL'!C:T,18,0),"")</f>
        <v>17</v>
      </c>
      <c r="Q92" s="16">
        <f t="shared" si="15"/>
        <v>-501</v>
      </c>
      <c r="R92" s="17" t="str">
        <f>IFERROR(VLOOKUP(A92,[1]transito!G:I,3,0),"")</f>
        <v/>
      </c>
      <c r="S92" s="17" t="str">
        <f>IFERROR(VLOOKUP(A92,[1]transito!G:K,5,0),"")</f>
        <v/>
      </c>
    </row>
    <row r="93" spans="1:19" x14ac:dyDescent="0.25">
      <c r="A93" s="11">
        <v>324624</v>
      </c>
      <c r="B93" t="s">
        <v>118</v>
      </c>
      <c r="C93" t="s">
        <v>7</v>
      </c>
      <c r="D93" s="12">
        <v>41</v>
      </c>
      <c r="E93" s="12">
        <v>80</v>
      </c>
      <c r="F93" s="12">
        <v>8</v>
      </c>
      <c r="G93" s="12">
        <f t="shared" si="8"/>
        <v>129</v>
      </c>
      <c r="H93" s="13">
        <f t="shared" si="9"/>
        <v>43</v>
      </c>
      <c r="I93" s="13">
        <f t="shared" si="10"/>
        <v>1.6538461538461537</v>
      </c>
      <c r="J93" s="13">
        <f t="shared" si="11"/>
        <v>0.30769230769230771</v>
      </c>
      <c r="K93" s="14">
        <f>SUMIF([1]PT01!A:A,[1]Consumo!A93,[1]PT01!F:F)</f>
        <v>8</v>
      </c>
      <c r="L93" s="14">
        <f>SUMIF([1]TT01!A:A,[1]Consumo!A93,[1]TT01!F:F)</f>
        <v>912</v>
      </c>
      <c r="M93" s="14">
        <f t="shared" si="12"/>
        <v>920</v>
      </c>
      <c r="N93" s="15">
        <f t="shared" si="13"/>
        <v>21.395348837209301</v>
      </c>
      <c r="O93" s="15">
        <f t="shared" si="14"/>
        <v>556.27906976744191</v>
      </c>
      <c r="P93" s="16">
        <f>IFERROR(VLOOKUP(A93,'[1]PLAN VTAL'!C:T,18,0),"")</f>
        <v>26</v>
      </c>
      <c r="Q93" s="16">
        <f t="shared" si="15"/>
        <v>-894</v>
      </c>
      <c r="R93" s="17" t="str">
        <f>IFERROR(VLOOKUP(A93,[1]transito!G:I,3,0),"")</f>
        <v/>
      </c>
      <c r="S93" s="17" t="str">
        <f>IFERROR(VLOOKUP(A93,[1]transito!G:K,5,0),"")</f>
        <v/>
      </c>
    </row>
    <row r="94" spans="1:19" x14ac:dyDescent="0.25">
      <c r="A94" s="11">
        <v>326051</v>
      </c>
      <c r="B94" t="s">
        <v>119</v>
      </c>
      <c r="C94" t="s">
        <v>7</v>
      </c>
      <c r="D94" s="12">
        <v>0</v>
      </c>
      <c r="E94" s="12">
        <v>26</v>
      </c>
      <c r="F94" s="12">
        <v>4</v>
      </c>
      <c r="G94" s="12">
        <f t="shared" si="8"/>
        <v>30</v>
      </c>
      <c r="H94" s="13">
        <f t="shared" si="9"/>
        <v>10</v>
      </c>
      <c r="I94" s="13">
        <f t="shared" si="10"/>
        <v>0.38461538461538464</v>
      </c>
      <c r="J94" s="13">
        <f t="shared" si="11"/>
        <v>0.15384615384615385</v>
      </c>
      <c r="K94" s="14">
        <f>SUMIF([1]PT01!A:A,[1]Consumo!A94,[1]PT01!F:F)</f>
        <v>196</v>
      </c>
      <c r="L94" s="14">
        <f>SUMIF([1]TT01!A:A,[1]Consumo!A94,[1]TT01!F:F)</f>
        <v>38</v>
      </c>
      <c r="M94" s="14">
        <f t="shared" si="12"/>
        <v>234</v>
      </c>
      <c r="N94" s="15">
        <f t="shared" si="13"/>
        <v>23.4</v>
      </c>
      <c r="O94" s="15">
        <f t="shared" si="14"/>
        <v>608.4</v>
      </c>
      <c r="P94" s="16" t="str">
        <f>IFERROR(VLOOKUP(A94,'[1]PLAN VTAL'!C:T,18,0),"")</f>
        <v/>
      </c>
      <c r="Q94" s="16" t="str">
        <f t="shared" si="15"/>
        <v/>
      </c>
      <c r="R94" s="17" t="str">
        <f>IFERROR(VLOOKUP(A94,[1]transito!G:I,3,0),"")</f>
        <v/>
      </c>
      <c r="S94" s="17" t="str">
        <f>IFERROR(VLOOKUP(A94,[1]transito!G:K,5,0),"")</f>
        <v/>
      </c>
    </row>
    <row r="95" spans="1:19" x14ac:dyDescent="0.25">
      <c r="A95" s="11">
        <v>326053</v>
      </c>
      <c r="B95" t="s">
        <v>120</v>
      </c>
      <c r="C95" t="s">
        <v>7</v>
      </c>
      <c r="D95" s="12">
        <v>0</v>
      </c>
      <c r="E95" s="12">
        <v>0</v>
      </c>
      <c r="F95" s="12">
        <v>0</v>
      </c>
      <c r="G95" s="12">
        <f t="shared" si="8"/>
        <v>0</v>
      </c>
      <c r="H95" s="13">
        <f t="shared" si="9"/>
        <v>0</v>
      </c>
      <c r="I95" s="13">
        <f t="shared" si="10"/>
        <v>0</v>
      </c>
      <c r="J95" s="13">
        <f t="shared" si="11"/>
        <v>0</v>
      </c>
      <c r="K95" s="14">
        <f>SUMIF([1]PT01!A:A,[1]Consumo!A95,[1]PT01!F:F)</f>
        <v>143</v>
      </c>
      <c r="L95" s="14">
        <f>SUMIF([1]TT01!A:A,[1]Consumo!A95,[1]TT01!F:F)</f>
        <v>6</v>
      </c>
      <c r="M95" s="14">
        <f t="shared" si="12"/>
        <v>149</v>
      </c>
      <c r="N95" s="15">
        <f t="shared" si="13"/>
        <v>0</v>
      </c>
      <c r="O95" s="15">
        <f t="shared" si="14"/>
        <v>0</v>
      </c>
      <c r="P95" s="16" t="str">
        <f>IFERROR(VLOOKUP(A95,'[1]PLAN VTAL'!C:T,18,0),"")</f>
        <v/>
      </c>
      <c r="Q95" s="16" t="str">
        <f t="shared" si="15"/>
        <v/>
      </c>
      <c r="R95" s="17" t="str">
        <f>IFERROR(VLOOKUP(A95,[1]transito!G:I,3,0),"")</f>
        <v/>
      </c>
      <c r="S95" s="17" t="str">
        <f>IFERROR(VLOOKUP(A95,[1]transito!G:K,5,0),"")</f>
        <v/>
      </c>
    </row>
    <row r="96" spans="1:19" x14ac:dyDescent="0.25">
      <c r="A96" s="11">
        <v>326115</v>
      </c>
      <c r="B96" t="s">
        <v>121</v>
      </c>
      <c r="C96" t="s">
        <v>27</v>
      </c>
      <c r="D96" s="12">
        <v>2599</v>
      </c>
      <c r="E96" s="12">
        <v>7905</v>
      </c>
      <c r="F96" s="12">
        <v>3907</v>
      </c>
      <c r="G96" s="12">
        <f t="shared" si="8"/>
        <v>14411</v>
      </c>
      <c r="H96" s="13">
        <f t="shared" si="9"/>
        <v>4803.666666666667</v>
      </c>
      <c r="I96" s="13">
        <f t="shared" si="10"/>
        <v>184.75641025641028</v>
      </c>
      <c r="J96" s="13">
        <f t="shared" si="11"/>
        <v>150.26923076923077</v>
      </c>
      <c r="K96" s="14">
        <f>SUMIF([1]PT01!A:A,[1]Consumo!A96,[1]PT01!F:F)</f>
        <v>147581</v>
      </c>
      <c r="L96" s="14">
        <f>SUMIF([1]TT01!A:A,[1]Consumo!A96,[1]TT01!F:F)</f>
        <v>32549</v>
      </c>
      <c r="M96" s="14">
        <f t="shared" si="12"/>
        <v>180130</v>
      </c>
      <c r="N96" s="15">
        <f t="shared" si="13"/>
        <v>37.498438692665324</v>
      </c>
      <c r="O96" s="15">
        <f t="shared" si="14"/>
        <v>974.95940600929839</v>
      </c>
      <c r="P96" s="16" t="str">
        <f>IFERROR(VLOOKUP(A96,'[1]PLAN VTAL'!C:T,18,0),"")</f>
        <v/>
      </c>
      <c r="Q96" s="16" t="str">
        <f t="shared" si="15"/>
        <v/>
      </c>
      <c r="R96" s="17" t="str">
        <f>IFERROR(VLOOKUP(A96,[1]transito!G:I,3,0),"")</f>
        <v/>
      </c>
      <c r="S96" s="17" t="str">
        <f>IFERROR(VLOOKUP(A96,[1]transito!G:K,5,0),"")</f>
        <v/>
      </c>
    </row>
    <row r="97" spans="1:19" x14ac:dyDescent="0.25">
      <c r="A97" s="11">
        <v>326149</v>
      </c>
      <c r="B97" t="s">
        <v>122</v>
      </c>
      <c r="C97" t="s">
        <v>7</v>
      </c>
      <c r="D97" s="12">
        <v>8</v>
      </c>
      <c r="E97" s="12">
        <v>59</v>
      </c>
      <c r="F97" s="12">
        <v>166</v>
      </c>
      <c r="G97" s="12">
        <f t="shared" si="8"/>
        <v>233</v>
      </c>
      <c r="H97" s="13">
        <f t="shared" si="9"/>
        <v>77.666666666666671</v>
      </c>
      <c r="I97" s="13">
        <f t="shared" si="10"/>
        <v>2.9871794871794872</v>
      </c>
      <c r="J97" s="13">
        <f t="shared" si="11"/>
        <v>6.384615384615385</v>
      </c>
      <c r="K97" s="14">
        <f>SUMIF([1]PT01!A:A,[1]Consumo!A97,[1]PT01!F:F)</f>
        <v>60</v>
      </c>
      <c r="L97" s="14">
        <f>SUMIF([1]TT01!A:A,[1]Consumo!A97,[1]TT01!F:F)</f>
        <v>613</v>
      </c>
      <c r="M97" s="14">
        <f t="shared" si="12"/>
        <v>673</v>
      </c>
      <c r="N97" s="15">
        <f t="shared" si="13"/>
        <v>8.6652360515021449</v>
      </c>
      <c r="O97" s="15">
        <f t="shared" si="14"/>
        <v>225.2961373390558</v>
      </c>
      <c r="P97" s="16">
        <f>IFERROR(VLOOKUP(A97,'[1]PLAN VTAL'!C:T,18,0),"")</f>
        <v>40</v>
      </c>
      <c r="Q97" s="16">
        <f t="shared" si="15"/>
        <v>-633</v>
      </c>
      <c r="R97" s="17" t="str">
        <f>IFERROR(VLOOKUP(A97,[1]transito!G:I,3,0),"")</f>
        <v/>
      </c>
      <c r="S97" s="17" t="str">
        <f>IFERROR(VLOOKUP(A97,[1]transito!G:K,5,0),"")</f>
        <v/>
      </c>
    </row>
    <row r="98" spans="1:19" x14ac:dyDescent="0.25">
      <c r="A98" s="11">
        <v>326230</v>
      </c>
      <c r="B98" t="s">
        <v>123</v>
      </c>
      <c r="C98" t="s">
        <v>7</v>
      </c>
      <c r="D98" s="12">
        <v>128</v>
      </c>
      <c r="E98" s="12">
        <v>31</v>
      </c>
      <c r="F98" s="12">
        <v>26</v>
      </c>
      <c r="G98" s="12">
        <f t="shared" si="8"/>
        <v>185</v>
      </c>
      <c r="H98" s="13">
        <f t="shared" si="9"/>
        <v>61.666666666666664</v>
      </c>
      <c r="I98" s="13">
        <f t="shared" si="10"/>
        <v>2.3717948717948718</v>
      </c>
      <c r="J98" s="13">
        <f t="shared" si="11"/>
        <v>1</v>
      </c>
      <c r="K98" s="14">
        <f>SUMIF([1]PT01!A:A,[1]Consumo!A98,[1]PT01!F:F)</f>
        <v>40</v>
      </c>
      <c r="L98" s="14">
        <f>SUMIF([1]TT01!A:A,[1]Consumo!A98,[1]TT01!F:F)</f>
        <v>117</v>
      </c>
      <c r="M98" s="14">
        <f t="shared" si="12"/>
        <v>157</v>
      </c>
      <c r="N98" s="15">
        <f t="shared" si="13"/>
        <v>2.5459459459459461</v>
      </c>
      <c r="O98" s="15">
        <f t="shared" si="14"/>
        <v>66.194594594594591</v>
      </c>
      <c r="P98" s="16">
        <f>IFERROR(VLOOKUP(A98,'[1]PLAN VTAL'!C:T,18,0),"")</f>
        <v>109</v>
      </c>
      <c r="Q98" s="16">
        <f t="shared" si="15"/>
        <v>-48</v>
      </c>
      <c r="R98" s="17" t="str">
        <f>IFERROR(VLOOKUP(A98,[1]transito!G:I,3,0),"")</f>
        <v/>
      </c>
      <c r="S98" s="17" t="str">
        <f>IFERROR(VLOOKUP(A98,[1]transito!G:K,5,0),"")</f>
        <v/>
      </c>
    </row>
    <row r="99" spans="1:19" x14ac:dyDescent="0.25">
      <c r="A99" s="11">
        <v>327743</v>
      </c>
      <c r="B99" t="s">
        <v>124</v>
      </c>
      <c r="C99" t="s">
        <v>7</v>
      </c>
      <c r="D99" s="12">
        <v>0</v>
      </c>
      <c r="E99" s="12">
        <v>0</v>
      </c>
      <c r="F99" s="12">
        <v>4</v>
      </c>
      <c r="G99" s="12">
        <f t="shared" si="8"/>
        <v>4</v>
      </c>
      <c r="H99" s="13">
        <f t="shared" si="9"/>
        <v>1.3333333333333333</v>
      </c>
      <c r="I99" s="13">
        <f t="shared" si="10"/>
        <v>5.128205128205128E-2</v>
      </c>
      <c r="J99" s="13">
        <f t="shared" si="11"/>
        <v>0.15384615384615385</v>
      </c>
      <c r="K99" s="14">
        <f>SUMIF([1]PT01!A:A,[1]Consumo!A99,[1]PT01!F:F)</f>
        <v>0</v>
      </c>
      <c r="L99" s="14">
        <f>SUMIF([1]TT01!A:A,[1]Consumo!A99,[1]TT01!F:F)</f>
        <v>12</v>
      </c>
      <c r="M99" s="14">
        <f t="shared" si="12"/>
        <v>12</v>
      </c>
      <c r="N99" s="15">
        <f t="shared" si="13"/>
        <v>9</v>
      </c>
      <c r="O99" s="15">
        <f t="shared" si="14"/>
        <v>234</v>
      </c>
      <c r="P99" s="16">
        <f>IFERROR(VLOOKUP(A99,'[1]PLAN VTAL'!C:T,18,0),"")</f>
        <v>32</v>
      </c>
      <c r="Q99" s="16">
        <f t="shared" si="15"/>
        <v>20</v>
      </c>
      <c r="R99" s="17" t="str">
        <f>IFERROR(VLOOKUP(A99,[1]transito!G:I,3,0),"")</f>
        <v/>
      </c>
      <c r="S99" s="17" t="str">
        <f>IFERROR(VLOOKUP(A99,[1]transito!G:K,5,0),"")</f>
        <v/>
      </c>
    </row>
    <row r="100" spans="1:19" x14ac:dyDescent="0.25">
      <c r="A100" s="11">
        <v>327837</v>
      </c>
      <c r="B100" t="s">
        <v>125</v>
      </c>
      <c r="C100" t="s">
        <v>7</v>
      </c>
      <c r="D100" s="12">
        <v>0</v>
      </c>
      <c r="E100" s="12">
        <v>0</v>
      </c>
      <c r="F100" s="12">
        <v>0</v>
      </c>
      <c r="G100" s="12">
        <f t="shared" si="8"/>
        <v>0</v>
      </c>
      <c r="H100" s="13">
        <f t="shared" si="9"/>
        <v>0</v>
      </c>
      <c r="I100" s="13">
        <f t="shared" si="10"/>
        <v>0</v>
      </c>
      <c r="J100" s="13">
        <f t="shared" si="11"/>
        <v>0</v>
      </c>
      <c r="K100" s="14">
        <f>SUMIF([1]PT01!A:A,[1]Consumo!A100,[1]PT01!F:F)</f>
        <v>8</v>
      </c>
      <c r="L100" s="14">
        <f>SUMIF([1]TT01!A:A,[1]Consumo!A100,[1]TT01!F:F)</f>
        <v>0</v>
      </c>
      <c r="M100" s="14">
        <f t="shared" si="12"/>
        <v>8</v>
      </c>
      <c r="N100" s="15">
        <f t="shared" si="13"/>
        <v>0</v>
      </c>
      <c r="O100" s="15">
        <f t="shared" si="14"/>
        <v>0</v>
      </c>
      <c r="P100" s="16">
        <f>IFERROR(VLOOKUP(A100,'[1]PLAN VTAL'!C:T,18,0),"")</f>
        <v>8</v>
      </c>
      <c r="Q100" s="16">
        <f t="shared" si="15"/>
        <v>0</v>
      </c>
      <c r="R100" s="17" t="str">
        <f>IFERROR(VLOOKUP(A100,[1]transito!G:I,3,0),"")</f>
        <v/>
      </c>
      <c r="S100" s="17" t="str">
        <f>IFERROR(VLOOKUP(A100,[1]transito!G:K,5,0),"")</f>
        <v/>
      </c>
    </row>
    <row r="101" spans="1:19" x14ac:dyDescent="0.25">
      <c r="A101" s="11">
        <v>327838</v>
      </c>
      <c r="B101" t="s">
        <v>126</v>
      </c>
      <c r="C101" t="s">
        <v>7</v>
      </c>
      <c r="D101" s="12">
        <v>0</v>
      </c>
      <c r="E101" s="12">
        <v>0</v>
      </c>
      <c r="F101" s="12">
        <v>0</v>
      </c>
      <c r="G101" s="12">
        <f t="shared" si="8"/>
        <v>0</v>
      </c>
      <c r="H101" s="13">
        <f t="shared" si="9"/>
        <v>0</v>
      </c>
      <c r="I101" s="13">
        <f t="shared" si="10"/>
        <v>0</v>
      </c>
      <c r="J101" s="13">
        <f t="shared" si="11"/>
        <v>0</v>
      </c>
      <c r="K101" s="14">
        <f>SUMIF([1]PT01!A:A,[1]Consumo!A101,[1]PT01!F:F)</f>
        <v>6</v>
      </c>
      <c r="L101" s="14">
        <f>SUMIF([1]TT01!A:A,[1]Consumo!A101,[1]TT01!F:F)</f>
        <v>0</v>
      </c>
      <c r="M101" s="14">
        <f t="shared" si="12"/>
        <v>6</v>
      </c>
      <c r="N101" s="15">
        <f t="shared" si="13"/>
        <v>0</v>
      </c>
      <c r="O101" s="15">
        <f t="shared" si="14"/>
        <v>0</v>
      </c>
      <c r="P101" s="16">
        <f>IFERROR(VLOOKUP(A101,'[1]PLAN VTAL'!C:T,18,0),"")</f>
        <v>6</v>
      </c>
      <c r="Q101" s="16">
        <f t="shared" si="15"/>
        <v>0</v>
      </c>
      <c r="R101" s="17" t="str">
        <f>IFERROR(VLOOKUP(A101,[1]transito!G:I,3,0),"")</f>
        <v/>
      </c>
      <c r="S101" s="17" t="str">
        <f>IFERROR(VLOOKUP(A101,[1]transito!G:K,5,0),"")</f>
        <v/>
      </c>
    </row>
    <row r="102" spans="1:19" x14ac:dyDescent="0.25">
      <c r="A102" s="11">
        <v>328028</v>
      </c>
      <c r="B102" t="s">
        <v>127</v>
      </c>
      <c r="C102" t="s">
        <v>7</v>
      </c>
      <c r="D102" s="12">
        <v>8</v>
      </c>
      <c r="E102" s="12">
        <v>61</v>
      </c>
      <c r="F102" s="12">
        <v>20</v>
      </c>
      <c r="G102" s="12">
        <f t="shared" si="8"/>
        <v>89</v>
      </c>
      <c r="H102" s="13">
        <f t="shared" si="9"/>
        <v>29.666666666666668</v>
      </c>
      <c r="I102" s="13">
        <f t="shared" si="10"/>
        <v>1.141025641025641</v>
      </c>
      <c r="J102" s="13">
        <f t="shared" si="11"/>
        <v>0.76923076923076927</v>
      </c>
      <c r="K102" s="14">
        <f>SUMIF([1]PT01!A:A,[1]Consumo!A102,[1]PT01!F:F)</f>
        <v>112</v>
      </c>
      <c r="L102" s="14">
        <f>SUMIF([1]TT01!A:A,[1]Consumo!A102,[1]TT01!F:F)</f>
        <v>225</v>
      </c>
      <c r="M102" s="14">
        <f t="shared" si="12"/>
        <v>337</v>
      </c>
      <c r="N102" s="15">
        <f t="shared" si="13"/>
        <v>11.359550561797752</v>
      </c>
      <c r="O102" s="15">
        <f t="shared" si="14"/>
        <v>295.34831460674161</v>
      </c>
      <c r="P102" s="16">
        <f>IFERROR(VLOOKUP(A102,'[1]PLAN VTAL'!C:T,18,0),"")</f>
        <v>17</v>
      </c>
      <c r="Q102" s="16">
        <f t="shared" si="15"/>
        <v>-320</v>
      </c>
      <c r="R102" s="17" t="str">
        <f>IFERROR(VLOOKUP(A102,[1]transito!G:I,3,0),"")</f>
        <v/>
      </c>
      <c r="S102" s="17" t="str">
        <f>IFERROR(VLOOKUP(A102,[1]transito!G:K,5,0),"")</f>
        <v/>
      </c>
    </row>
    <row r="103" spans="1:19" x14ac:dyDescent="0.25">
      <c r="A103" s="11">
        <v>328444</v>
      </c>
      <c r="B103" t="s">
        <v>128</v>
      </c>
      <c r="C103" t="s">
        <v>7</v>
      </c>
      <c r="D103" s="12">
        <v>503</v>
      </c>
      <c r="E103" s="12">
        <v>501</v>
      </c>
      <c r="F103" s="12">
        <v>135</v>
      </c>
      <c r="G103" s="12">
        <f t="shared" si="8"/>
        <v>1139</v>
      </c>
      <c r="H103" s="13">
        <f t="shared" si="9"/>
        <v>379.66666666666669</v>
      </c>
      <c r="I103" s="13">
        <f t="shared" si="10"/>
        <v>14.602564102564104</v>
      </c>
      <c r="J103" s="13">
        <f t="shared" si="11"/>
        <v>5.1923076923076925</v>
      </c>
      <c r="K103" s="14">
        <f>SUMIF([1]PT01!A:A,[1]Consumo!A103,[1]PT01!F:F)</f>
        <v>1035</v>
      </c>
      <c r="L103" s="14">
        <f>SUMIF([1]TT01!A:A,[1]Consumo!A103,[1]TT01!F:F)</f>
        <v>268</v>
      </c>
      <c r="M103" s="14">
        <f t="shared" si="12"/>
        <v>1303</v>
      </c>
      <c r="N103" s="15">
        <f t="shared" si="13"/>
        <v>3.4319578577699734</v>
      </c>
      <c r="O103" s="15">
        <f t="shared" si="14"/>
        <v>89.230904302019312</v>
      </c>
      <c r="P103" s="16">
        <f>IFERROR(VLOOKUP(A103,'[1]PLAN VTAL'!C:T,18,0),"")</f>
        <v>587.59999999999991</v>
      </c>
      <c r="Q103" s="16">
        <f t="shared" si="15"/>
        <v>-715.40000000000009</v>
      </c>
      <c r="R103" s="17" t="str">
        <f>IFERROR(VLOOKUP(A103,[1]transito!G:I,3,0),"")</f>
        <v/>
      </c>
      <c r="S103" s="17" t="str">
        <f>IFERROR(VLOOKUP(A103,[1]transito!G:K,5,0),"")</f>
        <v/>
      </c>
    </row>
    <row r="104" spans="1:19" x14ac:dyDescent="0.25">
      <c r="A104" s="11">
        <v>329942</v>
      </c>
      <c r="B104" t="s">
        <v>129</v>
      </c>
      <c r="C104" t="s">
        <v>7</v>
      </c>
      <c r="D104" s="12">
        <v>0</v>
      </c>
      <c r="E104" s="12">
        <v>0</v>
      </c>
      <c r="F104" s="12">
        <v>1</v>
      </c>
      <c r="G104" s="12">
        <f t="shared" si="8"/>
        <v>1</v>
      </c>
      <c r="H104" s="13">
        <f t="shared" si="9"/>
        <v>0.33333333333333331</v>
      </c>
      <c r="I104" s="13">
        <f t="shared" si="10"/>
        <v>1.282051282051282E-2</v>
      </c>
      <c r="J104" s="13">
        <f t="shared" si="11"/>
        <v>3.8461538461538464E-2</v>
      </c>
      <c r="K104" s="14">
        <f>SUMIF([1]PT01!A:A,[1]Consumo!A104,[1]PT01!F:F)</f>
        <v>7</v>
      </c>
      <c r="L104" s="14">
        <f>SUMIF([1]TT01!A:A,[1]Consumo!A104,[1]TT01!F:F)</f>
        <v>0</v>
      </c>
      <c r="M104" s="14">
        <f t="shared" si="12"/>
        <v>7</v>
      </c>
      <c r="N104" s="15">
        <f t="shared" si="13"/>
        <v>21</v>
      </c>
      <c r="O104" s="15">
        <f t="shared" si="14"/>
        <v>546</v>
      </c>
      <c r="P104" s="16">
        <f>IFERROR(VLOOKUP(A104,'[1]PLAN VTAL'!C:T,18,0),"")</f>
        <v>2</v>
      </c>
      <c r="Q104" s="16">
        <f t="shared" si="15"/>
        <v>-5</v>
      </c>
      <c r="R104" s="17" t="str">
        <f>IFERROR(VLOOKUP(A104,[1]transito!G:I,3,0),"")</f>
        <v/>
      </c>
      <c r="S104" s="17" t="str">
        <f>IFERROR(VLOOKUP(A104,[1]transito!G:K,5,0),"")</f>
        <v/>
      </c>
    </row>
    <row r="105" spans="1:19" x14ac:dyDescent="0.25">
      <c r="A105" s="11">
        <v>329944</v>
      </c>
      <c r="B105" t="s">
        <v>130</v>
      </c>
      <c r="C105" t="s">
        <v>7</v>
      </c>
      <c r="D105" s="12">
        <v>0</v>
      </c>
      <c r="E105" s="12">
        <v>0</v>
      </c>
      <c r="F105" s="12">
        <v>1</v>
      </c>
      <c r="G105" s="12">
        <f t="shared" si="8"/>
        <v>1</v>
      </c>
      <c r="H105" s="13">
        <f t="shared" si="9"/>
        <v>0.33333333333333331</v>
      </c>
      <c r="I105" s="13">
        <f t="shared" si="10"/>
        <v>1.282051282051282E-2</v>
      </c>
      <c r="J105" s="13">
        <f t="shared" si="11"/>
        <v>3.8461538461538464E-2</v>
      </c>
      <c r="K105" s="14">
        <f>SUMIF([1]PT01!A:A,[1]Consumo!A105,[1]PT01!F:F)</f>
        <v>7</v>
      </c>
      <c r="L105" s="14">
        <f>SUMIF([1]TT01!A:A,[1]Consumo!A105,[1]TT01!F:F)</f>
        <v>0</v>
      </c>
      <c r="M105" s="14">
        <f t="shared" si="12"/>
        <v>7</v>
      </c>
      <c r="N105" s="15">
        <f t="shared" si="13"/>
        <v>21</v>
      </c>
      <c r="O105" s="15">
        <f t="shared" si="14"/>
        <v>546</v>
      </c>
      <c r="P105" s="16">
        <f>IFERROR(VLOOKUP(A105,'[1]PLAN VTAL'!C:T,18,0),"")</f>
        <v>2</v>
      </c>
      <c r="Q105" s="16">
        <f t="shared" si="15"/>
        <v>-5</v>
      </c>
      <c r="R105" s="17" t="str">
        <f>IFERROR(VLOOKUP(A105,[1]transito!G:I,3,0),"")</f>
        <v/>
      </c>
      <c r="S105" s="17" t="str">
        <f>IFERROR(VLOOKUP(A105,[1]transito!G:K,5,0),"")</f>
        <v/>
      </c>
    </row>
    <row r="106" spans="1:19" x14ac:dyDescent="0.25">
      <c r="A106" s="11">
        <v>330207</v>
      </c>
      <c r="B106" t="s">
        <v>131</v>
      </c>
      <c r="C106" t="s">
        <v>7</v>
      </c>
      <c r="D106" s="12">
        <v>3068</v>
      </c>
      <c r="E106" s="12">
        <v>2381</v>
      </c>
      <c r="F106" s="12">
        <v>3367</v>
      </c>
      <c r="G106" s="12">
        <f t="shared" si="8"/>
        <v>8816</v>
      </c>
      <c r="H106" s="13">
        <f t="shared" si="9"/>
        <v>2938.6666666666665</v>
      </c>
      <c r="I106" s="13">
        <f t="shared" si="10"/>
        <v>113.02564102564102</v>
      </c>
      <c r="J106" s="13">
        <f t="shared" si="11"/>
        <v>129.5</v>
      </c>
      <c r="K106" s="14">
        <f>SUMIF([1]PT01!A:A,[1]Consumo!A106,[1]PT01!F:F)</f>
        <v>1896</v>
      </c>
      <c r="L106" s="14">
        <f>SUMIF([1]TT01!A:A,[1]Consumo!A106,[1]TT01!F:F)</f>
        <v>4367</v>
      </c>
      <c r="M106" s="14">
        <f t="shared" si="12"/>
        <v>6263</v>
      </c>
      <c r="N106" s="15">
        <f t="shared" si="13"/>
        <v>2.1312386569872959</v>
      </c>
      <c r="O106" s="15">
        <f t="shared" si="14"/>
        <v>55.41220508166969</v>
      </c>
      <c r="P106" s="16">
        <f>IFERROR(VLOOKUP(A106,'[1]PLAN VTAL'!C:T,18,0),"")</f>
        <v>10932.254545454547</v>
      </c>
      <c r="Q106" s="16">
        <f t="shared" si="15"/>
        <v>4669.254545454547</v>
      </c>
      <c r="R106" s="17">
        <f>IFERROR(VLOOKUP(A106,[1]transito!G:I,3,0),"")</f>
        <v>2000</v>
      </c>
      <c r="S106" s="17">
        <f>IFERROR(VLOOKUP(A106,[1]transito!G:K,5,0),"")</f>
        <v>9122024</v>
      </c>
    </row>
    <row r="107" spans="1:19" x14ac:dyDescent="0.25">
      <c r="A107" s="11">
        <v>331635</v>
      </c>
      <c r="B107" t="s">
        <v>132</v>
      </c>
      <c r="C107" t="s">
        <v>27</v>
      </c>
      <c r="D107" s="12">
        <v>0</v>
      </c>
      <c r="E107" s="12">
        <v>0</v>
      </c>
      <c r="F107" s="12">
        <v>0</v>
      </c>
      <c r="G107" s="12">
        <f t="shared" si="8"/>
        <v>0</v>
      </c>
      <c r="H107" s="13">
        <f t="shared" si="9"/>
        <v>0</v>
      </c>
      <c r="I107" s="13">
        <f t="shared" si="10"/>
        <v>0</v>
      </c>
      <c r="J107" s="13">
        <f t="shared" si="11"/>
        <v>0</v>
      </c>
      <c r="K107" s="14">
        <f>SUMIF([1]PT01!A:A,[1]Consumo!A107,[1]PT01!F:F)</f>
        <v>900</v>
      </c>
      <c r="L107" s="14">
        <f>SUMIF([1]TT01!A:A,[1]Consumo!A107,[1]TT01!F:F)</f>
        <v>480</v>
      </c>
      <c r="M107" s="14">
        <f t="shared" si="12"/>
        <v>1380</v>
      </c>
      <c r="N107" s="15">
        <f t="shared" si="13"/>
        <v>0</v>
      </c>
      <c r="O107" s="15">
        <f t="shared" si="14"/>
        <v>0</v>
      </c>
      <c r="P107" s="16" t="str">
        <f>IFERROR(VLOOKUP(A107,'[1]PLAN VTAL'!C:T,18,0),"")</f>
        <v/>
      </c>
      <c r="Q107" s="16" t="str">
        <f t="shared" si="15"/>
        <v/>
      </c>
      <c r="R107" s="17" t="str">
        <f>IFERROR(VLOOKUP(A107,[1]transito!G:I,3,0),"")</f>
        <v/>
      </c>
      <c r="S107" s="17" t="str">
        <f>IFERROR(VLOOKUP(A107,[1]transito!G:K,5,0),"")</f>
        <v/>
      </c>
    </row>
    <row r="108" spans="1:19" x14ac:dyDescent="0.25">
      <c r="A108" s="11">
        <v>331661</v>
      </c>
      <c r="B108" t="s">
        <v>133</v>
      </c>
      <c r="C108" t="s">
        <v>7</v>
      </c>
      <c r="D108" s="12">
        <v>9</v>
      </c>
      <c r="E108" s="12">
        <v>0</v>
      </c>
      <c r="F108" s="12">
        <v>0</v>
      </c>
      <c r="G108" s="12">
        <f t="shared" si="8"/>
        <v>9</v>
      </c>
      <c r="H108" s="13">
        <f t="shared" si="9"/>
        <v>3</v>
      </c>
      <c r="I108" s="13">
        <f t="shared" si="10"/>
        <v>0.11538461538461539</v>
      </c>
      <c r="J108" s="13">
        <f t="shared" si="11"/>
        <v>0</v>
      </c>
      <c r="K108" s="14">
        <f>SUMIF([1]PT01!A:A,[1]Consumo!A108,[1]PT01!F:F)</f>
        <v>4</v>
      </c>
      <c r="L108" s="14">
        <f>SUMIF([1]TT01!A:A,[1]Consumo!A108,[1]TT01!F:F)</f>
        <v>4</v>
      </c>
      <c r="M108" s="14">
        <f t="shared" si="12"/>
        <v>8</v>
      </c>
      <c r="N108" s="15">
        <f t="shared" si="13"/>
        <v>2.6666666666666665</v>
      </c>
      <c r="O108" s="15">
        <f t="shared" si="14"/>
        <v>69.333333333333329</v>
      </c>
      <c r="P108" s="16">
        <f>IFERROR(VLOOKUP(A108,'[1]PLAN VTAL'!C:T,18,0),"")</f>
        <v>4</v>
      </c>
      <c r="Q108" s="16">
        <f t="shared" si="15"/>
        <v>-4</v>
      </c>
      <c r="R108" s="17" t="str">
        <f>IFERROR(VLOOKUP(A108,[1]transito!G:I,3,0),"")</f>
        <v/>
      </c>
      <c r="S108" s="17" t="str">
        <f>IFERROR(VLOOKUP(A108,[1]transito!G:K,5,0),"")</f>
        <v/>
      </c>
    </row>
    <row r="109" spans="1:19" x14ac:dyDescent="0.25">
      <c r="A109" s="11">
        <v>331683</v>
      </c>
      <c r="B109" t="s">
        <v>134</v>
      </c>
      <c r="C109" t="s">
        <v>47</v>
      </c>
      <c r="D109" s="12">
        <v>6</v>
      </c>
      <c r="E109" s="12">
        <v>98</v>
      </c>
      <c r="F109" s="12">
        <v>7</v>
      </c>
      <c r="G109" s="12">
        <f t="shared" si="8"/>
        <v>111</v>
      </c>
      <c r="H109" s="13">
        <f t="shared" si="9"/>
        <v>37</v>
      </c>
      <c r="I109" s="13">
        <f t="shared" si="10"/>
        <v>1.4230769230769231</v>
      </c>
      <c r="J109" s="13">
        <f t="shared" si="11"/>
        <v>0.26923076923076922</v>
      </c>
      <c r="K109" s="14">
        <f>SUMIF([1]PT01!A:A,[1]Consumo!A109,[1]PT01!F:F)</f>
        <v>503</v>
      </c>
      <c r="L109" s="14">
        <f>SUMIF([1]TT01!A:A,[1]Consumo!A109,[1]TT01!F:F)</f>
        <v>7</v>
      </c>
      <c r="M109" s="14">
        <f t="shared" si="12"/>
        <v>510</v>
      </c>
      <c r="N109" s="15">
        <f t="shared" si="13"/>
        <v>13.783783783783784</v>
      </c>
      <c r="O109" s="15">
        <f t="shared" si="14"/>
        <v>358.37837837837839</v>
      </c>
      <c r="P109" s="16" t="str">
        <f>IFERROR(VLOOKUP(A109,'[1]PLAN VTAL'!C:T,18,0),"")</f>
        <v/>
      </c>
      <c r="Q109" s="16" t="str">
        <f t="shared" si="15"/>
        <v/>
      </c>
      <c r="R109" s="17" t="str">
        <f>IFERROR(VLOOKUP(A109,[1]transito!G:I,3,0),"")</f>
        <v/>
      </c>
      <c r="S109" s="17" t="str">
        <f>IFERROR(VLOOKUP(A109,[1]transito!G:K,5,0),"")</f>
        <v/>
      </c>
    </row>
    <row r="110" spans="1:19" x14ac:dyDescent="0.25">
      <c r="A110" s="11">
        <v>331755</v>
      </c>
      <c r="B110" t="s">
        <v>135</v>
      </c>
      <c r="C110" t="s">
        <v>7</v>
      </c>
      <c r="D110" s="12">
        <v>0</v>
      </c>
      <c r="E110" s="12">
        <v>0</v>
      </c>
      <c r="F110" s="12">
        <v>0</v>
      </c>
      <c r="G110" s="12">
        <f t="shared" si="8"/>
        <v>0</v>
      </c>
      <c r="H110" s="13">
        <f t="shared" si="9"/>
        <v>0</v>
      </c>
      <c r="I110" s="13">
        <f t="shared" si="10"/>
        <v>0</v>
      </c>
      <c r="J110" s="13">
        <f t="shared" si="11"/>
        <v>0</v>
      </c>
      <c r="K110" s="14">
        <f>SUMIF([1]PT01!A:A,[1]Consumo!A110,[1]PT01!F:F)</f>
        <v>22</v>
      </c>
      <c r="L110" s="14">
        <f>SUMIF([1]TT01!A:A,[1]Consumo!A110,[1]TT01!F:F)</f>
        <v>1</v>
      </c>
      <c r="M110" s="14">
        <f t="shared" si="12"/>
        <v>23</v>
      </c>
      <c r="N110" s="15">
        <f t="shared" si="13"/>
        <v>0</v>
      </c>
      <c r="O110" s="15">
        <f t="shared" si="14"/>
        <v>0</v>
      </c>
      <c r="P110" s="16">
        <f>IFERROR(VLOOKUP(A110,'[1]PLAN VTAL'!C:T,18,0),"")</f>
        <v>8</v>
      </c>
      <c r="Q110" s="16">
        <f t="shared" si="15"/>
        <v>-15</v>
      </c>
      <c r="R110" s="17" t="str">
        <f>IFERROR(VLOOKUP(A110,[1]transito!G:I,3,0),"")</f>
        <v/>
      </c>
      <c r="S110" s="17" t="str">
        <f>IFERROR(VLOOKUP(A110,[1]transito!G:K,5,0),"")</f>
        <v/>
      </c>
    </row>
    <row r="111" spans="1:19" x14ac:dyDescent="0.25">
      <c r="A111" s="11">
        <v>331795</v>
      </c>
      <c r="B111" t="s">
        <v>136</v>
      </c>
      <c r="C111" t="s">
        <v>7</v>
      </c>
      <c r="D111" s="12">
        <v>5688</v>
      </c>
      <c r="E111" s="12">
        <v>6583</v>
      </c>
      <c r="F111" s="12">
        <v>4918</v>
      </c>
      <c r="G111" s="12">
        <f t="shared" si="8"/>
        <v>17189</v>
      </c>
      <c r="H111" s="13">
        <f t="shared" si="9"/>
        <v>5729.666666666667</v>
      </c>
      <c r="I111" s="13">
        <f t="shared" si="10"/>
        <v>220.37179487179489</v>
      </c>
      <c r="J111" s="13">
        <f t="shared" si="11"/>
        <v>189.15384615384616</v>
      </c>
      <c r="K111" s="14">
        <f>SUMIF([1]PT01!A:A,[1]Consumo!A111,[1]PT01!F:F)</f>
        <v>4722</v>
      </c>
      <c r="L111" s="14">
        <f>SUMIF([1]TT01!A:A,[1]Consumo!A111,[1]TT01!F:F)</f>
        <v>10111</v>
      </c>
      <c r="M111" s="14">
        <f t="shared" si="12"/>
        <v>14833</v>
      </c>
      <c r="N111" s="15">
        <f t="shared" si="13"/>
        <v>2.5888067950433413</v>
      </c>
      <c r="O111" s="15">
        <f t="shared" si="14"/>
        <v>67.308976671126871</v>
      </c>
      <c r="P111" s="16">
        <f>IFERROR(VLOOKUP(A111,'[1]PLAN VTAL'!C:T,18,0),"")</f>
        <v>65518.527272727282</v>
      </c>
      <c r="Q111" s="16">
        <f t="shared" si="15"/>
        <v>50685.527272727282</v>
      </c>
      <c r="R111" s="17">
        <f>IFERROR(VLOOKUP(A111,[1]transito!G:I,3,0),"")</f>
        <v>1600</v>
      </c>
      <c r="S111" s="17">
        <f>IFERROR(VLOOKUP(A111,[1]transito!G:K,5,0),"")</f>
        <v>9122024</v>
      </c>
    </row>
    <row r="112" spans="1:19" x14ac:dyDescent="0.25">
      <c r="A112" s="11">
        <v>331825</v>
      </c>
      <c r="B112" t="s">
        <v>137</v>
      </c>
      <c r="C112" t="s">
        <v>7</v>
      </c>
      <c r="D112" s="12">
        <v>0</v>
      </c>
      <c r="E112" s="12">
        <v>0</v>
      </c>
      <c r="F112" s="12">
        <v>0</v>
      </c>
      <c r="G112" s="12">
        <f t="shared" si="8"/>
        <v>0</v>
      </c>
      <c r="H112" s="13">
        <f t="shared" si="9"/>
        <v>0</v>
      </c>
      <c r="I112" s="13">
        <f t="shared" si="10"/>
        <v>0</v>
      </c>
      <c r="J112" s="13">
        <f t="shared" si="11"/>
        <v>0</v>
      </c>
      <c r="K112" s="14">
        <f>SUMIF([1]PT01!A:A,[1]Consumo!A112,[1]PT01!F:F)</f>
        <v>33</v>
      </c>
      <c r="L112" s="14">
        <f>SUMIF([1]TT01!A:A,[1]Consumo!A112,[1]TT01!F:F)</f>
        <v>40</v>
      </c>
      <c r="M112" s="14">
        <f t="shared" si="12"/>
        <v>73</v>
      </c>
      <c r="N112" s="15">
        <f t="shared" si="13"/>
        <v>0</v>
      </c>
      <c r="O112" s="15">
        <f t="shared" si="14"/>
        <v>0</v>
      </c>
      <c r="P112" s="16" t="str">
        <f>IFERROR(VLOOKUP(A112,'[1]PLAN VTAL'!C:T,18,0),"")</f>
        <v/>
      </c>
      <c r="Q112" s="16" t="str">
        <f t="shared" si="15"/>
        <v/>
      </c>
      <c r="R112" s="17" t="str">
        <f>IFERROR(VLOOKUP(A112,[1]transito!G:I,3,0),"")</f>
        <v/>
      </c>
      <c r="S112" s="17" t="str">
        <f>IFERROR(VLOOKUP(A112,[1]transito!G:K,5,0),"")</f>
        <v/>
      </c>
    </row>
    <row r="113" spans="1:19" x14ac:dyDescent="0.25">
      <c r="A113" s="11">
        <v>331869</v>
      </c>
      <c r="B113" t="s">
        <v>138</v>
      </c>
      <c r="C113" t="s">
        <v>7</v>
      </c>
      <c r="D113" s="12">
        <v>5</v>
      </c>
      <c r="E113" s="12">
        <v>28</v>
      </c>
      <c r="F113" s="12">
        <v>33</v>
      </c>
      <c r="G113" s="12">
        <f t="shared" si="8"/>
        <v>66</v>
      </c>
      <c r="H113" s="13">
        <f t="shared" si="9"/>
        <v>22</v>
      </c>
      <c r="I113" s="13">
        <f t="shared" si="10"/>
        <v>0.84615384615384615</v>
      </c>
      <c r="J113" s="13">
        <f t="shared" si="11"/>
        <v>1.2692307692307692</v>
      </c>
      <c r="K113" s="14">
        <f>SUMIF([1]PT01!A:A,[1]Consumo!A113,[1]PT01!F:F)</f>
        <v>349</v>
      </c>
      <c r="L113" s="14">
        <f>SUMIF([1]TT01!A:A,[1]Consumo!A113,[1]TT01!F:F)</f>
        <v>129</v>
      </c>
      <c r="M113" s="14">
        <f t="shared" si="12"/>
        <v>478</v>
      </c>
      <c r="N113" s="15">
        <f t="shared" si="13"/>
        <v>21.727272727272727</v>
      </c>
      <c r="O113" s="15">
        <f t="shared" si="14"/>
        <v>564.90909090909088</v>
      </c>
      <c r="P113" s="16" t="str">
        <f>IFERROR(VLOOKUP(A113,'[1]PLAN VTAL'!C:T,18,0),"")</f>
        <v/>
      </c>
      <c r="Q113" s="16" t="str">
        <f t="shared" si="15"/>
        <v/>
      </c>
      <c r="R113" s="17" t="str">
        <f>IFERROR(VLOOKUP(A113,[1]transito!G:I,3,0),"")</f>
        <v/>
      </c>
      <c r="S113" s="17" t="str">
        <f>IFERROR(VLOOKUP(A113,[1]transito!G:K,5,0),"")</f>
        <v/>
      </c>
    </row>
    <row r="114" spans="1:19" x14ac:dyDescent="0.25">
      <c r="A114" s="11">
        <v>331876</v>
      </c>
      <c r="B114" t="s">
        <v>139</v>
      </c>
      <c r="C114" t="s">
        <v>7</v>
      </c>
      <c r="D114" s="12">
        <v>92</v>
      </c>
      <c r="E114" s="12">
        <v>82</v>
      </c>
      <c r="F114" s="12">
        <v>18</v>
      </c>
      <c r="G114" s="12">
        <f t="shared" si="8"/>
        <v>192</v>
      </c>
      <c r="H114" s="13">
        <f t="shared" si="9"/>
        <v>64</v>
      </c>
      <c r="I114" s="13">
        <f t="shared" si="10"/>
        <v>2.4615384615384617</v>
      </c>
      <c r="J114" s="13">
        <f t="shared" si="11"/>
        <v>0.69230769230769229</v>
      </c>
      <c r="K114" s="14">
        <f>SUMIF([1]PT01!A:A,[1]Consumo!A114,[1]PT01!F:F)</f>
        <v>14</v>
      </c>
      <c r="L114" s="14">
        <f>SUMIF([1]TT01!A:A,[1]Consumo!A114,[1]TT01!F:F)</f>
        <v>113</v>
      </c>
      <c r="M114" s="14">
        <f t="shared" si="12"/>
        <v>127</v>
      </c>
      <c r="N114" s="15">
        <f t="shared" si="13"/>
        <v>1.984375</v>
      </c>
      <c r="O114" s="15">
        <f t="shared" si="14"/>
        <v>51.59375</v>
      </c>
      <c r="P114" s="16" t="str">
        <f>IFERROR(VLOOKUP(A114,'[1]PLAN VTAL'!C:T,18,0),"")</f>
        <v/>
      </c>
      <c r="Q114" s="16" t="str">
        <f t="shared" si="15"/>
        <v/>
      </c>
      <c r="R114" s="17" t="str">
        <f>IFERROR(VLOOKUP(A114,[1]transito!G:I,3,0),"")</f>
        <v/>
      </c>
      <c r="S114" s="17" t="str">
        <f>IFERROR(VLOOKUP(A114,[1]transito!G:K,5,0),"")</f>
        <v/>
      </c>
    </row>
    <row r="115" spans="1:19" x14ac:dyDescent="0.25">
      <c r="A115" s="11">
        <v>331925</v>
      </c>
      <c r="B115" t="s">
        <v>140</v>
      </c>
      <c r="C115" t="s">
        <v>7</v>
      </c>
      <c r="D115" s="12">
        <v>98</v>
      </c>
      <c r="E115" s="12">
        <v>197</v>
      </c>
      <c r="F115" s="12">
        <v>81</v>
      </c>
      <c r="G115" s="12">
        <f t="shared" si="8"/>
        <v>376</v>
      </c>
      <c r="H115" s="13">
        <f t="shared" si="9"/>
        <v>125.33333333333333</v>
      </c>
      <c r="I115" s="13">
        <f t="shared" si="10"/>
        <v>4.8205128205128203</v>
      </c>
      <c r="J115" s="13">
        <f t="shared" si="11"/>
        <v>3.1153846153846154</v>
      </c>
      <c r="K115" s="14">
        <f>SUMIF([1]PT01!A:A,[1]Consumo!A115,[1]PT01!F:F)</f>
        <v>227</v>
      </c>
      <c r="L115" s="14">
        <f>SUMIF([1]TT01!A:A,[1]Consumo!A115,[1]TT01!F:F)</f>
        <v>101</v>
      </c>
      <c r="M115" s="14">
        <f t="shared" si="12"/>
        <v>328</v>
      </c>
      <c r="N115" s="15">
        <f t="shared" si="13"/>
        <v>2.6170212765957448</v>
      </c>
      <c r="O115" s="15">
        <f t="shared" si="14"/>
        <v>68.042553191489361</v>
      </c>
      <c r="P115" s="16">
        <f>IFERROR(VLOOKUP(A115,'[1]PLAN VTAL'!C:T,18,0),"")</f>
        <v>130</v>
      </c>
      <c r="Q115" s="16">
        <f t="shared" si="15"/>
        <v>-198</v>
      </c>
      <c r="R115" s="17" t="str">
        <f>IFERROR(VLOOKUP(A115,[1]transito!G:I,3,0),"")</f>
        <v/>
      </c>
      <c r="S115" s="17" t="str">
        <f>IFERROR(VLOOKUP(A115,[1]transito!G:K,5,0),"")</f>
        <v/>
      </c>
    </row>
    <row r="116" spans="1:19" x14ac:dyDescent="0.25">
      <c r="A116" s="11">
        <v>332004</v>
      </c>
      <c r="B116" t="s">
        <v>141</v>
      </c>
      <c r="C116" t="s">
        <v>7</v>
      </c>
      <c r="D116" s="12">
        <v>0</v>
      </c>
      <c r="E116" s="12">
        <v>1</v>
      </c>
      <c r="F116" s="12">
        <v>0</v>
      </c>
      <c r="G116" s="12">
        <f t="shared" si="8"/>
        <v>1</v>
      </c>
      <c r="H116" s="13">
        <f t="shared" si="9"/>
        <v>0.33333333333333331</v>
      </c>
      <c r="I116" s="13">
        <f t="shared" si="10"/>
        <v>1.282051282051282E-2</v>
      </c>
      <c r="J116" s="13">
        <f t="shared" si="11"/>
        <v>0</v>
      </c>
      <c r="K116" s="14">
        <f>SUMIF([1]PT01!A:A,[1]Consumo!A116,[1]PT01!F:F)</f>
        <v>0</v>
      </c>
      <c r="L116" s="14">
        <f>SUMIF([1]TT01!A:A,[1]Consumo!A116,[1]TT01!F:F)</f>
        <v>1</v>
      </c>
      <c r="M116" s="14">
        <f t="shared" si="12"/>
        <v>1</v>
      </c>
      <c r="N116" s="15">
        <f t="shared" si="13"/>
        <v>3</v>
      </c>
      <c r="O116" s="15">
        <f t="shared" si="14"/>
        <v>78</v>
      </c>
      <c r="P116" s="16" t="str">
        <f>IFERROR(VLOOKUP(A116,'[1]PLAN VTAL'!C:T,18,0),"")</f>
        <v/>
      </c>
      <c r="Q116" s="16" t="str">
        <f t="shared" si="15"/>
        <v/>
      </c>
      <c r="R116" s="17" t="str">
        <f>IFERROR(VLOOKUP(A116,[1]transito!G:I,3,0),"")</f>
        <v/>
      </c>
      <c r="S116" s="17" t="str">
        <f>IFERROR(VLOOKUP(A116,[1]transito!G:K,5,0),"")</f>
        <v/>
      </c>
    </row>
    <row r="117" spans="1:19" x14ac:dyDescent="0.25">
      <c r="A117" s="11">
        <v>332006</v>
      </c>
      <c r="B117" t="s">
        <v>142</v>
      </c>
      <c r="C117" t="s">
        <v>7</v>
      </c>
      <c r="D117" s="12">
        <v>0</v>
      </c>
      <c r="E117" s="12">
        <v>0</v>
      </c>
      <c r="F117" s="12">
        <v>0</v>
      </c>
      <c r="G117" s="12">
        <f t="shared" si="8"/>
        <v>0</v>
      </c>
      <c r="H117" s="13">
        <f t="shared" si="9"/>
        <v>0</v>
      </c>
      <c r="I117" s="13">
        <f t="shared" si="10"/>
        <v>0</v>
      </c>
      <c r="J117" s="13">
        <f t="shared" si="11"/>
        <v>0</v>
      </c>
      <c r="K117" s="14">
        <f>SUMIF([1]PT01!A:A,[1]Consumo!A117,[1]PT01!F:F)</f>
        <v>37</v>
      </c>
      <c r="L117" s="14">
        <f>SUMIF([1]TT01!A:A,[1]Consumo!A117,[1]TT01!F:F)</f>
        <v>21</v>
      </c>
      <c r="M117" s="14">
        <f t="shared" si="12"/>
        <v>58</v>
      </c>
      <c r="N117" s="15">
        <f t="shared" si="13"/>
        <v>0</v>
      </c>
      <c r="O117" s="15">
        <f t="shared" si="14"/>
        <v>0</v>
      </c>
      <c r="P117" s="16" t="str">
        <f>IFERROR(VLOOKUP(A117,'[1]PLAN VTAL'!C:T,18,0),"")</f>
        <v/>
      </c>
      <c r="Q117" s="16" t="str">
        <f t="shared" si="15"/>
        <v/>
      </c>
      <c r="R117" s="17" t="str">
        <f>IFERROR(VLOOKUP(A117,[1]transito!G:I,3,0),"")</f>
        <v/>
      </c>
      <c r="S117" s="17" t="str">
        <f>IFERROR(VLOOKUP(A117,[1]transito!G:K,5,0),"")</f>
        <v/>
      </c>
    </row>
    <row r="118" spans="1:19" x14ac:dyDescent="0.25">
      <c r="A118" s="11">
        <v>332010</v>
      </c>
      <c r="B118" t="s">
        <v>143</v>
      </c>
      <c r="C118" t="s">
        <v>7</v>
      </c>
      <c r="D118" s="12">
        <v>0</v>
      </c>
      <c r="E118" s="12">
        <v>1</v>
      </c>
      <c r="F118" s="12">
        <v>0</v>
      </c>
      <c r="G118" s="12">
        <f t="shared" si="8"/>
        <v>1</v>
      </c>
      <c r="H118" s="13">
        <f t="shared" si="9"/>
        <v>0.33333333333333331</v>
      </c>
      <c r="I118" s="13">
        <f t="shared" si="10"/>
        <v>1.282051282051282E-2</v>
      </c>
      <c r="J118" s="13">
        <f t="shared" si="11"/>
        <v>0</v>
      </c>
      <c r="K118" s="14">
        <f>SUMIF([1]PT01!A:A,[1]Consumo!A118,[1]PT01!F:F)</f>
        <v>154</v>
      </c>
      <c r="L118" s="14">
        <f>SUMIF([1]TT01!A:A,[1]Consumo!A118,[1]TT01!F:F)</f>
        <v>17</v>
      </c>
      <c r="M118" s="14">
        <f t="shared" si="12"/>
        <v>171</v>
      </c>
      <c r="N118" s="15">
        <f t="shared" si="13"/>
        <v>513</v>
      </c>
      <c r="O118" s="15">
        <f t="shared" si="14"/>
        <v>13338</v>
      </c>
      <c r="P118" s="16">
        <f>IFERROR(VLOOKUP(A118,'[1]PLAN VTAL'!C:T,18,0),"")</f>
        <v>8</v>
      </c>
      <c r="Q118" s="16">
        <f t="shared" si="15"/>
        <v>-163</v>
      </c>
      <c r="R118" s="17" t="str">
        <f>IFERROR(VLOOKUP(A118,[1]transito!G:I,3,0),"")</f>
        <v/>
      </c>
      <c r="S118" s="17" t="str">
        <f>IFERROR(VLOOKUP(A118,[1]transito!G:K,5,0),"")</f>
        <v/>
      </c>
    </row>
    <row r="119" spans="1:19" x14ac:dyDescent="0.25">
      <c r="A119" s="11">
        <v>332012</v>
      </c>
      <c r="B119" t="s">
        <v>144</v>
      </c>
      <c r="C119" t="s">
        <v>7</v>
      </c>
      <c r="D119" s="12">
        <v>0</v>
      </c>
      <c r="E119" s="12">
        <v>0</v>
      </c>
      <c r="F119" s="12">
        <v>0</v>
      </c>
      <c r="G119" s="12">
        <f t="shared" si="8"/>
        <v>0</v>
      </c>
      <c r="H119" s="13">
        <f t="shared" si="9"/>
        <v>0</v>
      </c>
      <c r="I119" s="13">
        <f t="shared" si="10"/>
        <v>0</v>
      </c>
      <c r="J119" s="13">
        <f t="shared" si="11"/>
        <v>0</v>
      </c>
      <c r="K119" s="14">
        <f>SUMIF([1]PT01!A:A,[1]Consumo!A119,[1]PT01!F:F)</f>
        <v>1</v>
      </c>
      <c r="L119" s="14">
        <f>SUMIF([1]TT01!A:A,[1]Consumo!A119,[1]TT01!F:F)</f>
        <v>2</v>
      </c>
      <c r="M119" s="14">
        <f t="shared" si="12"/>
        <v>3</v>
      </c>
      <c r="N119" s="15">
        <f t="shared" si="13"/>
        <v>0</v>
      </c>
      <c r="O119" s="15">
        <f t="shared" si="14"/>
        <v>0</v>
      </c>
      <c r="P119" s="16">
        <f>IFERROR(VLOOKUP(A119,'[1]PLAN VTAL'!C:T,18,0),"")</f>
        <v>1</v>
      </c>
      <c r="Q119" s="16">
        <f t="shared" si="15"/>
        <v>-2</v>
      </c>
      <c r="R119" s="17" t="str">
        <f>IFERROR(VLOOKUP(A119,[1]transito!G:I,3,0),"")</f>
        <v/>
      </c>
      <c r="S119" s="17" t="str">
        <f>IFERROR(VLOOKUP(A119,[1]transito!G:K,5,0),"")</f>
        <v/>
      </c>
    </row>
    <row r="120" spans="1:19" x14ac:dyDescent="0.25">
      <c r="A120" s="11">
        <v>332014</v>
      </c>
      <c r="B120" t="s">
        <v>145</v>
      </c>
      <c r="C120" t="s">
        <v>7</v>
      </c>
      <c r="D120" s="12">
        <v>1</v>
      </c>
      <c r="E120" s="12">
        <v>13</v>
      </c>
      <c r="F120" s="12">
        <v>8</v>
      </c>
      <c r="G120" s="12">
        <f t="shared" si="8"/>
        <v>22</v>
      </c>
      <c r="H120" s="13">
        <f t="shared" si="9"/>
        <v>7.333333333333333</v>
      </c>
      <c r="I120" s="13">
        <f t="shared" si="10"/>
        <v>0.28205128205128205</v>
      </c>
      <c r="J120" s="13">
        <f t="shared" si="11"/>
        <v>0.30769230769230771</v>
      </c>
      <c r="K120" s="14">
        <f>SUMIF([1]PT01!A:A,[1]Consumo!A120,[1]PT01!F:F)</f>
        <v>242</v>
      </c>
      <c r="L120" s="14">
        <f>SUMIF([1]TT01!A:A,[1]Consumo!A120,[1]TT01!F:F)</f>
        <v>75</v>
      </c>
      <c r="M120" s="14">
        <f t="shared" si="12"/>
        <v>317</v>
      </c>
      <c r="N120" s="15">
        <f t="shared" si="13"/>
        <v>43.227272727272727</v>
      </c>
      <c r="O120" s="15">
        <f t="shared" si="14"/>
        <v>1123.909090909091</v>
      </c>
      <c r="P120" s="16" t="str">
        <f>IFERROR(VLOOKUP(A120,'[1]PLAN VTAL'!C:T,18,0),"")</f>
        <v/>
      </c>
      <c r="Q120" s="16" t="str">
        <f t="shared" si="15"/>
        <v/>
      </c>
      <c r="R120" s="17" t="str">
        <f>IFERROR(VLOOKUP(A120,[1]transito!G:I,3,0),"")</f>
        <v/>
      </c>
      <c r="S120" s="17" t="str">
        <f>IFERROR(VLOOKUP(A120,[1]transito!G:K,5,0),"")</f>
        <v/>
      </c>
    </row>
    <row r="121" spans="1:19" x14ac:dyDescent="0.25">
      <c r="A121" s="11">
        <v>332023</v>
      </c>
      <c r="B121" t="s">
        <v>146</v>
      </c>
      <c r="C121" t="s">
        <v>7</v>
      </c>
      <c r="D121" s="12">
        <v>0</v>
      </c>
      <c r="E121" s="12">
        <v>0</v>
      </c>
      <c r="F121" s="12">
        <v>0</v>
      </c>
      <c r="G121" s="12">
        <f t="shared" si="8"/>
        <v>0</v>
      </c>
      <c r="H121" s="13">
        <f t="shared" si="9"/>
        <v>0</v>
      </c>
      <c r="I121" s="13">
        <f t="shared" si="10"/>
        <v>0</v>
      </c>
      <c r="J121" s="13">
        <f t="shared" si="11"/>
        <v>0</v>
      </c>
      <c r="K121" s="14">
        <f>SUMIF([1]PT01!A:A,[1]Consumo!A121,[1]PT01!F:F)</f>
        <v>1</v>
      </c>
      <c r="L121" s="14">
        <f>SUMIF([1]TT01!A:A,[1]Consumo!A121,[1]TT01!F:F)</f>
        <v>0</v>
      </c>
      <c r="M121" s="14">
        <f t="shared" si="12"/>
        <v>1</v>
      </c>
      <c r="N121" s="15">
        <f t="shared" si="13"/>
        <v>0</v>
      </c>
      <c r="O121" s="15">
        <f t="shared" si="14"/>
        <v>0</v>
      </c>
      <c r="P121" s="16">
        <f>IFERROR(VLOOKUP(A121,'[1]PLAN VTAL'!C:T,18,0),"")</f>
        <v>1</v>
      </c>
      <c r="Q121" s="16">
        <f t="shared" si="15"/>
        <v>0</v>
      </c>
      <c r="R121" s="17" t="str">
        <f>IFERROR(VLOOKUP(A121,[1]transito!G:I,3,0),"")</f>
        <v/>
      </c>
      <c r="S121" s="17" t="str">
        <f>IFERROR(VLOOKUP(A121,[1]transito!G:K,5,0),"")</f>
        <v/>
      </c>
    </row>
    <row r="122" spans="1:19" x14ac:dyDescent="0.25">
      <c r="A122" s="11">
        <v>332027</v>
      </c>
      <c r="B122" t="s">
        <v>147</v>
      </c>
      <c r="C122" t="s">
        <v>7</v>
      </c>
      <c r="D122" s="12">
        <v>0</v>
      </c>
      <c r="E122" s="12">
        <v>0</v>
      </c>
      <c r="F122" s="12">
        <v>0</v>
      </c>
      <c r="G122" s="12">
        <f t="shared" si="8"/>
        <v>0</v>
      </c>
      <c r="H122" s="13">
        <f t="shared" si="9"/>
        <v>0</v>
      </c>
      <c r="I122" s="13">
        <f t="shared" si="10"/>
        <v>0</v>
      </c>
      <c r="J122" s="13">
        <f t="shared" si="11"/>
        <v>0</v>
      </c>
      <c r="K122" s="14">
        <f>SUMIF([1]PT01!A:A,[1]Consumo!A122,[1]PT01!F:F)</f>
        <v>1</v>
      </c>
      <c r="L122" s="14">
        <f>SUMIF([1]TT01!A:A,[1]Consumo!A122,[1]TT01!F:F)</f>
        <v>0</v>
      </c>
      <c r="M122" s="14">
        <f t="shared" si="12"/>
        <v>1</v>
      </c>
      <c r="N122" s="15">
        <f t="shared" si="13"/>
        <v>0</v>
      </c>
      <c r="O122" s="15">
        <f t="shared" si="14"/>
        <v>0</v>
      </c>
      <c r="P122" s="16">
        <f>IFERROR(VLOOKUP(A122,'[1]PLAN VTAL'!C:T,18,0),"")</f>
        <v>1</v>
      </c>
      <c r="Q122" s="16">
        <f t="shared" si="15"/>
        <v>0</v>
      </c>
      <c r="R122" s="17" t="str">
        <f>IFERROR(VLOOKUP(A122,[1]transito!G:I,3,0),"")</f>
        <v/>
      </c>
      <c r="S122" s="17" t="str">
        <f>IFERROR(VLOOKUP(A122,[1]transito!G:K,5,0),"")</f>
        <v/>
      </c>
    </row>
    <row r="123" spans="1:19" x14ac:dyDescent="0.25">
      <c r="A123" s="11">
        <v>332029</v>
      </c>
      <c r="B123" t="s">
        <v>148</v>
      </c>
      <c r="C123" t="s">
        <v>7</v>
      </c>
      <c r="D123" s="12">
        <v>0</v>
      </c>
      <c r="E123" s="12">
        <v>0</v>
      </c>
      <c r="F123" s="12">
        <v>0</v>
      </c>
      <c r="G123" s="12">
        <f t="shared" si="8"/>
        <v>0</v>
      </c>
      <c r="H123" s="13">
        <f t="shared" si="9"/>
        <v>0</v>
      </c>
      <c r="I123" s="13">
        <f t="shared" si="10"/>
        <v>0</v>
      </c>
      <c r="J123" s="13">
        <f t="shared" si="11"/>
        <v>0</v>
      </c>
      <c r="K123" s="14">
        <f>SUMIF([1]PT01!A:A,[1]Consumo!A123,[1]PT01!F:F)</f>
        <v>1</v>
      </c>
      <c r="L123" s="14">
        <f>SUMIF([1]TT01!A:A,[1]Consumo!A123,[1]TT01!F:F)</f>
        <v>0</v>
      </c>
      <c r="M123" s="14">
        <f t="shared" si="12"/>
        <v>1</v>
      </c>
      <c r="N123" s="15">
        <f t="shared" si="13"/>
        <v>0</v>
      </c>
      <c r="O123" s="15">
        <f t="shared" si="14"/>
        <v>0</v>
      </c>
      <c r="P123" s="16">
        <f>IFERROR(VLOOKUP(A123,'[1]PLAN VTAL'!C:T,18,0),"")</f>
        <v>1</v>
      </c>
      <c r="Q123" s="16">
        <f t="shared" si="15"/>
        <v>0</v>
      </c>
      <c r="R123" s="17" t="str">
        <f>IFERROR(VLOOKUP(A123,[1]transito!G:I,3,0),"")</f>
        <v/>
      </c>
      <c r="S123" s="17" t="str">
        <f>IFERROR(VLOOKUP(A123,[1]transito!G:K,5,0),"")</f>
        <v/>
      </c>
    </row>
    <row r="124" spans="1:19" x14ac:dyDescent="0.25">
      <c r="A124" s="11">
        <v>332032</v>
      </c>
      <c r="B124" t="s">
        <v>149</v>
      </c>
      <c r="C124" t="s">
        <v>7</v>
      </c>
      <c r="D124" s="12">
        <v>7</v>
      </c>
      <c r="E124" s="12">
        <v>110</v>
      </c>
      <c r="F124" s="12">
        <v>40</v>
      </c>
      <c r="G124" s="12">
        <f t="shared" si="8"/>
        <v>157</v>
      </c>
      <c r="H124" s="13">
        <f t="shared" si="9"/>
        <v>52.333333333333336</v>
      </c>
      <c r="I124" s="13">
        <f t="shared" si="10"/>
        <v>2.0128205128205128</v>
      </c>
      <c r="J124" s="13">
        <f t="shared" si="11"/>
        <v>1.5384615384615385</v>
      </c>
      <c r="K124" s="14">
        <f>SUMIF([1]PT01!A:A,[1]Consumo!A124,[1]PT01!F:F)</f>
        <v>65</v>
      </c>
      <c r="L124" s="14">
        <f>SUMIF([1]TT01!A:A,[1]Consumo!A124,[1]TT01!F:F)</f>
        <v>145</v>
      </c>
      <c r="M124" s="14">
        <f t="shared" si="12"/>
        <v>210</v>
      </c>
      <c r="N124" s="15">
        <f t="shared" si="13"/>
        <v>4.0127388535031843</v>
      </c>
      <c r="O124" s="15">
        <f t="shared" si="14"/>
        <v>104.3312101910828</v>
      </c>
      <c r="P124" s="16" t="str">
        <f>IFERROR(VLOOKUP(A124,'[1]PLAN VTAL'!C:T,18,0),"")</f>
        <v/>
      </c>
      <c r="Q124" s="16" t="str">
        <f t="shared" si="15"/>
        <v/>
      </c>
      <c r="R124" s="17">
        <f>IFERROR(VLOOKUP(A124,[1]transito!G:I,3,0),"")</f>
        <v>80</v>
      </c>
      <c r="S124" s="17">
        <f>IFERROR(VLOOKUP(A124,[1]transito!G:K,5,0),"")</f>
        <v>5122024</v>
      </c>
    </row>
    <row r="125" spans="1:19" x14ac:dyDescent="0.25">
      <c r="A125" s="11">
        <v>332036</v>
      </c>
      <c r="B125" t="s">
        <v>150</v>
      </c>
      <c r="C125" t="s">
        <v>7</v>
      </c>
      <c r="D125" s="12">
        <v>311</v>
      </c>
      <c r="E125" s="12">
        <v>55</v>
      </c>
      <c r="F125" s="12">
        <v>18</v>
      </c>
      <c r="G125" s="12">
        <f t="shared" si="8"/>
        <v>384</v>
      </c>
      <c r="H125" s="13">
        <f t="shared" si="9"/>
        <v>128</v>
      </c>
      <c r="I125" s="13">
        <f t="shared" si="10"/>
        <v>4.9230769230769234</v>
      </c>
      <c r="J125" s="13">
        <f t="shared" si="11"/>
        <v>0.69230769230769229</v>
      </c>
      <c r="K125" s="14">
        <f>SUMIF([1]PT01!A:A,[1]Consumo!A125,[1]PT01!F:F)</f>
        <v>289</v>
      </c>
      <c r="L125" s="14">
        <f>SUMIF([1]TT01!A:A,[1]Consumo!A125,[1]TT01!F:F)</f>
        <v>227</v>
      </c>
      <c r="M125" s="14">
        <f t="shared" si="12"/>
        <v>516</v>
      </c>
      <c r="N125" s="15">
        <f t="shared" si="13"/>
        <v>4.03125</v>
      </c>
      <c r="O125" s="15">
        <f t="shared" si="14"/>
        <v>104.8125</v>
      </c>
      <c r="P125" s="16" t="str">
        <f>IFERROR(VLOOKUP(A125,'[1]PLAN VTAL'!C:T,18,0),"")</f>
        <v/>
      </c>
      <c r="Q125" s="16" t="str">
        <f t="shared" si="15"/>
        <v/>
      </c>
      <c r="R125" s="17" t="str">
        <f>IFERROR(VLOOKUP(A125,[1]transito!G:I,3,0),"")</f>
        <v/>
      </c>
      <c r="S125" s="17" t="str">
        <f>IFERROR(VLOOKUP(A125,[1]transito!G:K,5,0),"")</f>
        <v/>
      </c>
    </row>
    <row r="126" spans="1:19" x14ac:dyDescent="0.25">
      <c r="A126" s="11">
        <v>332038</v>
      </c>
      <c r="B126" t="s">
        <v>151</v>
      </c>
      <c r="C126" t="s">
        <v>7</v>
      </c>
      <c r="D126" s="12">
        <v>9</v>
      </c>
      <c r="E126" s="12">
        <v>42</v>
      </c>
      <c r="F126" s="12">
        <v>3</v>
      </c>
      <c r="G126" s="12">
        <f t="shared" si="8"/>
        <v>54</v>
      </c>
      <c r="H126" s="13">
        <f t="shared" si="9"/>
        <v>18</v>
      </c>
      <c r="I126" s="13">
        <f t="shared" si="10"/>
        <v>0.69230769230769229</v>
      </c>
      <c r="J126" s="13">
        <f t="shared" si="11"/>
        <v>0.11538461538461539</v>
      </c>
      <c r="K126" s="14">
        <f>SUMIF([1]PT01!A:A,[1]Consumo!A126,[1]PT01!F:F)</f>
        <v>403</v>
      </c>
      <c r="L126" s="14">
        <f>SUMIF([1]TT01!A:A,[1]Consumo!A126,[1]TT01!F:F)</f>
        <v>171</v>
      </c>
      <c r="M126" s="14">
        <f t="shared" si="12"/>
        <v>574</v>
      </c>
      <c r="N126" s="15">
        <f t="shared" si="13"/>
        <v>31.888888888888889</v>
      </c>
      <c r="O126" s="15">
        <f t="shared" si="14"/>
        <v>829.11111111111109</v>
      </c>
      <c r="P126" s="16" t="str">
        <f>IFERROR(VLOOKUP(A126,'[1]PLAN VTAL'!C:T,18,0),"")</f>
        <v/>
      </c>
      <c r="Q126" s="16" t="str">
        <f t="shared" si="15"/>
        <v/>
      </c>
      <c r="R126" s="17" t="str">
        <f>IFERROR(VLOOKUP(A126,[1]transito!G:I,3,0),"")</f>
        <v/>
      </c>
      <c r="S126" s="17" t="str">
        <f>IFERROR(VLOOKUP(A126,[1]transito!G:K,5,0),"")</f>
        <v/>
      </c>
    </row>
    <row r="127" spans="1:19" x14ac:dyDescent="0.25">
      <c r="A127" s="11">
        <v>332052</v>
      </c>
      <c r="B127" t="s">
        <v>152</v>
      </c>
      <c r="C127" t="s">
        <v>7</v>
      </c>
      <c r="D127" s="12">
        <v>0</v>
      </c>
      <c r="E127" s="12">
        <v>0</v>
      </c>
      <c r="F127" s="12">
        <v>0</v>
      </c>
      <c r="G127" s="12">
        <f t="shared" si="8"/>
        <v>0</v>
      </c>
      <c r="H127" s="13">
        <f t="shared" si="9"/>
        <v>0</v>
      </c>
      <c r="I127" s="13">
        <f t="shared" si="10"/>
        <v>0</v>
      </c>
      <c r="J127" s="13">
        <f t="shared" si="11"/>
        <v>0</v>
      </c>
      <c r="K127" s="14">
        <f>SUMIF([1]PT01!A:A,[1]Consumo!A127,[1]PT01!F:F)</f>
        <v>10</v>
      </c>
      <c r="L127" s="14">
        <f>SUMIF([1]TT01!A:A,[1]Consumo!A127,[1]TT01!F:F)</f>
        <v>0</v>
      </c>
      <c r="M127" s="14">
        <f t="shared" si="12"/>
        <v>10</v>
      </c>
      <c r="N127" s="15">
        <f t="shared" si="13"/>
        <v>0</v>
      </c>
      <c r="O127" s="15">
        <f t="shared" si="14"/>
        <v>0</v>
      </c>
      <c r="P127" s="16" t="str">
        <f>IFERROR(VLOOKUP(A127,'[1]PLAN VTAL'!C:T,18,0),"")</f>
        <v/>
      </c>
      <c r="Q127" s="16" t="str">
        <f t="shared" si="15"/>
        <v/>
      </c>
      <c r="R127" s="17" t="str">
        <f>IFERROR(VLOOKUP(A127,[1]transito!G:I,3,0),"")</f>
        <v/>
      </c>
      <c r="S127" s="17" t="str">
        <f>IFERROR(VLOOKUP(A127,[1]transito!G:K,5,0),"")</f>
        <v/>
      </c>
    </row>
    <row r="128" spans="1:19" x14ac:dyDescent="0.25">
      <c r="A128" s="11">
        <v>332058</v>
      </c>
      <c r="B128" t="s">
        <v>153</v>
      </c>
      <c r="C128" t="s">
        <v>7</v>
      </c>
      <c r="D128" s="12">
        <v>0</v>
      </c>
      <c r="E128" s="12">
        <v>2</v>
      </c>
      <c r="F128" s="12">
        <v>0</v>
      </c>
      <c r="G128" s="12">
        <f t="shared" si="8"/>
        <v>2</v>
      </c>
      <c r="H128" s="13">
        <f t="shared" si="9"/>
        <v>0.66666666666666663</v>
      </c>
      <c r="I128" s="13">
        <f t="shared" si="10"/>
        <v>2.564102564102564E-2</v>
      </c>
      <c r="J128" s="13">
        <f t="shared" si="11"/>
        <v>0</v>
      </c>
      <c r="K128" s="14">
        <f>SUMIF([1]PT01!A:A,[1]Consumo!A128,[1]PT01!F:F)</f>
        <v>10</v>
      </c>
      <c r="L128" s="14">
        <f>SUMIF([1]TT01!A:A,[1]Consumo!A128,[1]TT01!F:F)</f>
        <v>0</v>
      </c>
      <c r="M128" s="14">
        <f t="shared" si="12"/>
        <v>10</v>
      </c>
      <c r="N128" s="15">
        <f t="shared" si="13"/>
        <v>15</v>
      </c>
      <c r="O128" s="15">
        <f t="shared" si="14"/>
        <v>390</v>
      </c>
      <c r="P128" s="16" t="str">
        <f>IFERROR(VLOOKUP(A128,'[1]PLAN VTAL'!C:T,18,0),"")</f>
        <v/>
      </c>
      <c r="Q128" s="16" t="str">
        <f t="shared" si="15"/>
        <v/>
      </c>
      <c r="R128" s="17" t="str">
        <f>IFERROR(VLOOKUP(A128,[1]transito!G:I,3,0),"")</f>
        <v/>
      </c>
      <c r="S128" s="17" t="str">
        <f>IFERROR(VLOOKUP(A128,[1]transito!G:K,5,0),"")</f>
        <v/>
      </c>
    </row>
    <row r="129" spans="1:19" x14ac:dyDescent="0.25">
      <c r="A129" s="11">
        <v>332085</v>
      </c>
      <c r="B129" t="s">
        <v>154</v>
      </c>
      <c r="C129" t="s">
        <v>7</v>
      </c>
      <c r="D129" s="12">
        <v>0</v>
      </c>
      <c r="E129" s="12">
        <v>0</v>
      </c>
      <c r="F129" s="12">
        <v>0</v>
      </c>
      <c r="G129" s="12">
        <f t="shared" si="8"/>
        <v>0</v>
      </c>
      <c r="H129" s="13">
        <f t="shared" si="9"/>
        <v>0</v>
      </c>
      <c r="I129" s="13">
        <f t="shared" si="10"/>
        <v>0</v>
      </c>
      <c r="J129" s="13">
        <f t="shared" si="11"/>
        <v>0</v>
      </c>
      <c r="K129" s="14">
        <f>SUMIF([1]PT01!A:A,[1]Consumo!A129,[1]PT01!F:F)</f>
        <v>10</v>
      </c>
      <c r="L129" s="14">
        <f>SUMIF([1]TT01!A:A,[1]Consumo!A129,[1]TT01!F:F)</f>
        <v>2</v>
      </c>
      <c r="M129" s="14">
        <f t="shared" si="12"/>
        <v>12</v>
      </c>
      <c r="N129" s="15">
        <f t="shared" si="13"/>
        <v>0</v>
      </c>
      <c r="O129" s="15">
        <f t="shared" si="14"/>
        <v>0</v>
      </c>
      <c r="P129" s="16">
        <f>IFERROR(VLOOKUP(A129,'[1]PLAN VTAL'!C:T,18,0),"")</f>
        <v>1</v>
      </c>
      <c r="Q129" s="16">
        <f t="shared" si="15"/>
        <v>-11</v>
      </c>
      <c r="R129" s="17" t="str">
        <f>IFERROR(VLOOKUP(A129,[1]transito!G:I,3,0),"")</f>
        <v/>
      </c>
      <c r="S129" s="17" t="str">
        <f>IFERROR(VLOOKUP(A129,[1]transito!G:K,5,0),"")</f>
        <v/>
      </c>
    </row>
    <row r="130" spans="1:19" x14ac:dyDescent="0.25">
      <c r="A130" s="11">
        <v>332096</v>
      </c>
      <c r="B130" t="s">
        <v>155</v>
      </c>
      <c r="C130" t="s">
        <v>7</v>
      </c>
      <c r="D130" s="12">
        <v>0</v>
      </c>
      <c r="E130" s="12">
        <v>0</v>
      </c>
      <c r="F130" s="12">
        <v>0</v>
      </c>
      <c r="G130" s="12">
        <f t="shared" si="8"/>
        <v>0</v>
      </c>
      <c r="H130" s="13">
        <f t="shared" si="9"/>
        <v>0</v>
      </c>
      <c r="I130" s="13">
        <f t="shared" si="10"/>
        <v>0</v>
      </c>
      <c r="J130" s="13">
        <f t="shared" si="11"/>
        <v>0</v>
      </c>
      <c r="K130" s="14">
        <f>SUMIF([1]PT01!A:A,[1]Consumo!A130,[1]PT01!F:F)</f>
        <v>1</v>
      </c>
      <c r="L130" s="14">
        <f>SUMIF([1]TT01!A:A,[1]Consumo!A130,[1]TT01!F:F)</f>
        <v>0</v>
      </c>
      <c r="M130" s="14">
        <f t="shared" si="12"/>
        <v>1</v>
      </c>
      <c r="N130" s="15">
        <f t="shared" si="13"/>
        <v>0</v>
      </c>
      <c r="O130" s="15">
        <f t="shared" si="14"/>
        <v>0</v>
      </c>
      <c r="P130" s="16">
        <f>IFERROR(VLOOKUP(A130,'[1]PLAN VTAL'!C:T,18,0),"")</f>
        <v>1</v>
      </c>
      <c r="Q130" s="16">
        <f t="shared" si="15"/>
        <v>0</v>
      </c>
      <c r="R130" s="17" t="str">
        <f>IFERROR(VLOOKUP(A130,[1]transito!G:I,3,0),"")</f>
        <v/>
      </c>
      <c r="S130" s="17" t="str">
        <f>IFERROR(VLOOKUP(A130,[1]transito!G:K,5,0),"")</f>
        <v/>
      </c>
    </row>
    <row r="131" spans="1:19" x14ac:dyDescent="0.25">
      <c r="A131" s="11">
        <v>332115</v>
      </c>
      <c r="B131" t="s">
        <v>156</v>
      </c>
      <c r="C131" t="s">
        <v>7</v>
      </c>
      <c r="D131" s="12">
        <v>1135</v>
      </c>
      <c r="E131" s="12">
        <v>997</v>
      </c>
      <c r="F131" s="12">
        <v>1053</v>
      </c>
      <c r="G131" s="12">
        <f t="shared" si="8"/>
        <v>3185</v>
      </c>
      <c r="H131" s="13">
        <f t="shared" si="9"/>
        <v>1061.6666666666667</v>
      </c>
      <c r="I131" s="13">
        <f t="shared" si="10"/>
        <v>40.833333333333336</v>
      </c>
      <c r="J131" s="13">
        <f t="shared" si="11"/>
        <v>40.5</v>
      </c>
      <c r="K131" s="14">
        <f>SUMIF([1]PT01!A:A,[1]Consumo!A131,[1]PT01!F:F)</f>
        <v>1590</v>
      </c>
      <c r="L131" s="14">
        <f>SUMIF([1]TT01!A:A,[1]Consumo!A131,[1]TT01!F:F)</f>
        <v>1181</v>
      </c>
      <c r="M131" s="14">
        <f t="shared" si="12"/>
        <v>2771</v>
      </c>
      <c r="N131" s="15">
        <f t="shared" si="13"/>
        <v>2.6100470957613813</v>
      </c>
      <c r="O131" s="15">
        <f t="shared" si="14"/>
        <v>67.861224489795916</v>
      </c>
      <c r="P131" s="16">
        <f>IFERROR(VLOOKUP(A131,'[1]PLAN VTAL'!C:T,18,0),"")</f>
        <v>5431.6272727272735</v>
      </c>
      <c r="Q131" s="16">
        <f t="shared" si="15"/>
        <v>2660.6272727272735</v>
      </c>
      <c r="R131" s="17">
        <f>IFERROR(VLOOKUP(A131,[1]transito!G:I,3,0),"")</f>
        <v>600</v>
      </c>
      <c r="S131" s="17">
        <f>IFERROR(VLOOKUP(A131,[1]transito!G:K,5,0),"")</f>
        <v>9122024</v>
      </c>
    </row>
    <row r="132" spans="1:19" x14ac:dyDescent="0.25">
      <c r="A132" s="11">
        <v>600191</v>
      </c>
      <c r="B132" t="s">
        <v>157</v>
      </c>
      <c r="C132" t="s">
        <v>7</v>
      </c>
      <c r="D132" s="12">
        <v>0</v>
      </c>
      <c r="E132" s="12">
        <v>0</v>
      </c>
      <c r="F132" s="12">
        <v>0</v>
      </c>
      <c r="G132" s="12">
        <f t="shared" ref="G132:G195" si="16">SUM(D132:F132)</f>
        <v>0</v>
      </c>
      <c r="H132" s="13">
        <f t="shared" ref="H132:H195" si="17">G132/3</f>
        <v>0</v>
      </c>
      <c r="I132" s="13">
        <f t="shared" ref="I132:I195" si="18">H132/26</f>
        <v>0</v>
      </c>
      <c r="J132" s="13">
        <f t="shared" ref="J132:J195" si="19">F132/26</f>
        <v>0</v>
      </c>
      <c r="K132" s="14">
        <f>SUMIF([1]PT01!A:A,[1]Consumo!A132,[1]PT01!F:F)</f>
        <v>30</v>
      </c>
      <c r="L132" s="14">
        <f>SUMIF([1]TT01!A:A,[1]Consumo!A132,[1]TT01!F:F)</f>
        <v>233</v>
      </c>
      <c r="M132" s="14">
        <f t="shared" ref="M132:M195" si="20">K132+L132</f>
        <v>263</v>
      </c>
      <c r="N132" s="15">
        <f t="shared" ref="N132:N195" si="21">IFERROR((M132/H132),0)</f>
        <v>0</v>
      </c>
      <c r="O132" s="15">
        <f t="shared" ref="O132:O195" si="22">IFERROR((M132/I132),0)</f>
        <v>0</v>
      </c>
      <c r="P132" s="16" t="str">
        <f>IFERROR(VLOOKUP(A132,'[1]PLAN VTAL'!C:T,18,0),"")</f>
        <v/>
      </c>
      <c r="Q132" s="16" t="str">
        <f t="shared" ref="Q132:Q195" si="23">IFERROR(P132-M132,"")</f>
        <v/>
      </c>
      <c r="R132" s="17">
        <f>IFERROR(VLOOKUP(A132,[1]transito!G:I,3,0),"")</f>
        <v>140</v>
      </c>
      <c r="S132" s="17">
        <f>IFERROR(VLOOKUP(A132,[1]transito!G:K,5,0),"")</f>
        <v>9122024</v>
      </c>
    </row>
    <row r="133" spans="1:19" x14ac:dyDescent="0.25">
      <c r="A133" s="11">
        <v>600193</v>
      </c>
      <c r="B133" t="s">
        <v>158</v>
      </c>
      <c r="C133" t="s">
        <v>7</v>
      </c>
      <c r="D133" s="12">
        <v>0</v>
      </c>
      <c r="E133" s="12">
        <v>0</v>
      </c>
      <c r="F133" s="12">
        <v>0</v>
      </c>
      <c r="G133" s="12">
        <f t="shared" si="16"/>
        <v>0</v>
      </c>
      <c r="H133" s="13">
        <f t="shared" si="17"/>
        <v>0</v>
      </c>
      <c r="I133" s="13">
        <f t="shared" si="18"/>
        <v>0</v>
      </c>
      <c r="J133" s="13">
        <f t="shared" si="19"/>
        <v>0</v>
      </c>
      <c r="K133" s="14">
        <f>SUMIF([1]PT01!A:A,[1]Consumo!A133,[1]PT01!F:F)</f>
        <v>3</v>
      </c>
      <c r="L133" s="14">
        <f>SUMIF([1]TT01!A:A,[1]Consumo!A133,[1]TT01!F:F)</f>
        <v>99</v>
      </c>
      <c r="M133" s="14">
        <f t="shared" si="20"/>
        <v>102</v>
      </c>
      <c r="N133" s="15">
        <f t="shared" si="21"/>
        <v>0</v>
      </c>
      <c r="O133" s="15">
        <f t="shared" si="22"/>
        <v>0</v>
      </c>
      <c r="P133" s="16" t="str">
        <f>IFERROR(VLOOKUP(A133,'[1]PLAN VTAL'!C:T,18,0),"")</f>
        <v/>
      </c>
      <c r="Q133" s="16" t="str">
        <f t="shared" si="23"/>
        <v/>
      </c>
      <c r="R133" s="17">
        <f>IFERROR(VLOOKUP(A133,[1]transito!G:I,3,0),"")</f>
        <v>256</v>
      </c>
      <c r="S133" s="17">
        <f>IFERROR(VLOOKUP(A133,[1]transito!G:K,5,0),"")</f>
        <v>9122024</v>
      </c>
    </row>
    <row r="134" spans="1:19" x14ac:dyDescent="0.25">
      <c r="A134" s="11">
        <v>600341</v>
      </c>
      <c r="B134" t="s">
        <v>159</v>
      </c>
      <c r="C134" t="s">
        <v>7</v>
      </c>
      <c r="D134" s="12">
        <v>0</v>
      </c>
      <c r="E134" s="12">
        <v>0</v>
      </c>
      <c r="F134" s="12">
        <v>0</v>
      </c>
      <c r="G134" s="12">
        <f t="shared" si="16"/>
        <v>0</v>
      </c>
      <c r="H134" s="13">
        <f t="shared" si="17"/>
        <v>0</v>
      </c>
      <c r="I134" s="13">
        <f t="shared" si="18"/>
        <v>0</v>
      </c>
      <c r="J134" s="13">
        <f t="shared" si="19"/>
        <v>0</v>
      </c>
      <c r="K134" s="14">
        <f>SUMIF([1]PT01!A:A,[1]Consumo!A134,[1]PT01!F:F)</f>
        <v>213</v>
      </c>
      <c r="L134" s="14">
        <f>SUMIF([1]TT01!A:A,[1]Consumo!A134,[1]TT01!F:F)</f>
        <v>990</v>
      </c>
      <c r="M134" s="14">
        <f t="shared" si="20"/>
        <v>1203</v>
      </c>
      <c r="N134" s="15">
        <f t="shared" si="21"/>
        <v>0</v>
      </c>
      <c r="O134" s="15">
        <f t="shared" si="22"/>
        <v>0</v>
      </c>
      <c r="P134" s="16" t="str">
        <f>IFERROR(VLOOKUP(A134,'[1]PLAN VTAL'!C:T,18,0),"")</f>
        <v/>
      </c>
      <c r="Q134" s="16" t="str">
        <f t="shared" si="23"/>
        <v/>
      </c>
      <c r="R134" s="17" t="str">
        <f>IFERROR(VLOOKUP(A134,[1]transito!G:I,3,0),"")</f>
        <v/>
      </c>
      <c r="S134" s="17" t="str">
        <f>IFERROR(VLOOKUP(A134,[1]transito!G:K,5,0),"")</f>
        <v/>
      </c>
    </row>
    <row r="135" spans="1:19" x14ac:dyDescent="0.25">
      <c r="A135" s="11">
        <v>600400</v>
      </c>
      <c r="B135" t="s">
        <v>160</v>
      </c>
      <c r="C135" t="s">
        <v>7</v>
      </c>
      <c r="D135" s="12">
        <v>0</v>
      </c>
      <c r="E135" s="12">
        <v>0</v>
      </c>
      <c r="F135" s="12">
        <v>0</v>
      </c>
      <c r="G135" s="12">
        <f t="shared" si="16"/>
        <v>0</v>
      </c>
      <c r="H135" s="13">
        <f t="shared" si="17"/>
        <v>0</v>
      </c>
      <c r="I135" s="13">
        <f t="shared" si="18"/>
        <v>0</v>
      </c>
      <c r="J135" s="13">
        <f t="shared" si="19"/>
        <v>0</v>
      </c>
      <c r="K135" s="14">
        <f>SUMIF([1]PT01!A:A,[1]Consumo!A135,[1]PT01!F:F)</f>
        <v>20</v>
      </c>
      <c r="L135" s="14">
        <f>SUMIF([1]TT01!A:A,[1]Consumo!A135,[1]TT01!F:F)</f>
        <v>0</v>
      </c>
      <c r="M135" s="14">
        <f t="shared" si="20"/>
        <v>20</v>
      </c>
      <c r="N135" s="15">
        <f t="shared" si="21"/>
        <v>0</v>
      </c>
      <c r="O135" s="15">
        <f t="shared" si="22"/>
        <v>0</v>
      </c>
      <c r="P135" s="16" t="str">
        <f>IFERROR(VLOOKUP(A135,'[1]PLAN VTAL'!C:T,18,0),"")</f>
        <v/>
      </c>
      <c r="Q135" s="16" t="str">
        <f t="shared" si="23"/>
        <v/>
      </c>
      <c r="R135" s="17" t="str">
        <f>IFERROR(VLOOKUP(A135,[1]transito!G:I,3,0),"")</f>
        <v/>
      </c>
      <c r="S135" s="17" t="str">
        <f>IFERROR(VLOOKUP(A135,[1]transito!G:K,5,0),"")</f>
        <v/>
      </c>
    </row>
    <row r="136" spans="1:19" x14ac:dyDescent="0.25">
      <c r="A136" s="11">
        <v>616562</v>
      </c>
      <c r="B136" t="s">
        <v>161</v>
      </c>
      <c r="C136" t="s">
        <v>7</v>
      </c>
      <c r="D136" s="12">
        <v>0</v>
      </c>
      <c r="E136" s="12">
        <v>0</v>
      </c>
      <c r="F136" s="12">
        <v>0</v>
      </c>
      <c r="G136" s="12">
        <f t="shared" si="16"/>
        <v>0</v>
      </c>
      <c r="H136" s="13">
        <f t="shared" si="17"/>
        <v>0</v>
      </c>
      <c r="I136" s="13">
        <f t="shared" si="18"/>
        <v>0</v>
      </c>
      <c r="J136" s="13">
        <f t="shared" si="19"/>
        <v>0</v>
      </c>
      <c r="K136" s="14">
        <f>SUMIF([1]PT01!A:A,[1]Consumo!A136,[1]PT01!F:F)</f>
        <v>460</v>
      </c>
      <c r="L136" s="14">
        <f>SUMIF([1]TT01!A:A,[1]Consumo!A136,[1]TT01!F:F)</f>
        <v>358</v>
      </c>
      <c r="M136" s="14">
        <f t="shared" si="20"/>
        <v>818</v>
      </c>
      <c r="N136" s="15">
        <f t="shared" si="21"/>
        <v>0</v>
      </c>
      <c r="O136" s="15">
        <f t="shared" si="22"/>
        <v>0</v>
      </c>
      <c r="P136" s="16" t="str">
        <f>IFERROR(VLOOKUP(A136,'[1]PLAN VTAL'!C:T,18,0),"")</f>
        <v/>
      </c>
      <c r="Q136" s="16" t="str">
        <f t="shared" si="23"/>
        <v/>
      </c>
      <c r="R136" s="17" t="str">
        <f>IFERROR(VLOOKUP(A136,[1]transito!G:I,3,0),"")</f>
        <v/>
      </c>
      <c r="S136" s="17" t="str">
        <f>IFERROR(VLOOKUP(A136,[1]transito!G:K,5,0),"")</f>
        <v/>
      </c>
    </row>
    <row r="137" spans="1:19" x14ac:dyDescent="0.25">
      <c r="A137" s="11">
        <v>700130</v>
      </c>
      <c r="B137" t="s">
        <v>162</v>
      </c>
      <c r="C137" t="s">
        <v>7</v>
      </c>
      <c r="D137" s="12">
        <v>0</v>
      </c>
      <c r="E137" s="12">
        <v>0</v>
      </c>
      <c r="F137" s="12">
        <v>0</v>
      </c>
      <c r="G137" s="12">
        <f t="shared" si="16"/>
        <v>0</v>
      </c>
      <c r="H137" s="13">
        <f t="shared" si="17"/>
        <v>0</v>
      </c>
      <c r="I137" s="13">
        <f t="shared" si="18"/>
        <v>0</v>
      </c>
      <c r="J137" s="13">
        <f t="shared" si="19"/>
        <v>0</v>
      </c>
      <c r="K137" s="14">
        <f>SUMIF([1]PT01!A:A,[1]Consumo!A137,[1]PT01!F:F)</f>
        <v>15</v>
      </c>
      <c r="L137" s="14">
        <f>SUMIF([1]TT01!A:A,[1]Consumo!A137,[1]TT01!F:F)</f>
        <v>162</v>
      </c>
      <c r="M137" s="14">
        <f t="shared" si="20"/>
        <v>177</v>
      </c>
      <c r="N137" s="15">
        <f t="shared" si="21"/>
        <v>0</v>
      </c>
      <c r="O137" s="15">
        <f t="shared" si="22"/>
        <v>0</v>
      </c>
      <c r="P137" s="16" t="str">
        <f>IFERROR(VLOOKUP(A137,'[1]PLAN VTAL'!C:T,18,0),"")</f>
        <v/>
      </c>
      <c r="Q137" s="16" t="str">
        <f t="shared" si="23"/>
        <v/>
      </c>
      <c r="R137" s="17" t="str">
        <f>IFERROR(VLOOKUP(A137,[1]transito!G:I,3,0),"")</f>
        <v/>
      </c>
      <c r="S137" s="17" t="str">
        <f>IFERROR(VLOOKUP(A137,[1]transito!G:K,5,0),"")</f>
        <v/>
      </c>
    </row>
    <row r="138" spans="1:19" x14ac:dyDescent="0.25">
      <c r="A138" s="11">
        <v>700132</v>
      </c>
      <c r="B138" t="s">
        <v>163</v>
      </c>
      <c r="C138" t="s">
        <v>7</v>
      </c>
      <c r="D138" s="12">
        <v>0</v>
      </c>
      <c r="E138" s="12">
        <v>0</v>
      </c>
      <c r="F138" s="12">
        <v>0</v>
      </c>
      <c r="G138" s="12">
        <f t="shared" si="16"/>
        <v>0</v>
      </c>
      <c r="H138" s="13">
        <f t="shared" si="17"/>
        <v>0</v>
      </c>
      <c r="I138" s="13">
        <f t="shared" si="18"/>
        <v>0</v>
      </c>
      <c r="J138" s="13">
        <f t="shared" si="19"/>
        <v>0</v>
      </c>
      <c r="K138" s="14">
        <f>SUMIF([1]PT01!A:A,[1]Consumo!A138,[1]PT01!F:F)</f>
        <v>1</v>
      </c>
      <c r="L138" s="14">
        <f>SUMIF([1]TT01!A:A,[1]Consumo!A138,[1]TT01!F:F)</f>
        <v>341</v>
      </c>
      <c r="M138" s="14">
        <f t="shared" si="20"/>
        <v>342</v>
      </c>
      <c r="N138" s="15">
        <f t="shared" si="21"/>
        <v>0</v>
      </c>
      <c r="O138" s="15">
        <f t="shared" si="22"/>
        <v>0</v>
      </c>
      <c r="P138" s="16" t="str">
        <f>IFERROR(VLOOKUP(A138,'[1]PLAN VTAL'!C:T,18,0),"")</f>
        <v/>
      </c>
      <c r="Q138" s="16" t="str">
        <f t="shared" si="23"/>
        <v/>
      </c>
      <c r="R138" s="17" t="str">
        <f>IFERROR(VLOOKUP(A138,[1]transito!G:I,3,0),"")</f>
        <v/>
      </c>
      <c r="S138" s="17" t="str">
        <f>IFERROR(VLOOKUP(A138,[1]transito!G:K,5,0),"")</f>
        <v/>
      </c>
    </row>
    <row r="139" spans="1:19" x14ac:dyDescent="0.25">
      <c r="A139" s="11">
        <v>700160</v>
      </c>
      <c r="B139" t="s">
        <v>164</v>
      </c>
      <c r="C139" t="s">
        <v>7</v>
      </c>
      <c r="D139" s="12">
        <v>0</v>
      </c>
      <c r="E139" s="12">
        <v>0</v>
      </c>
      <c r="F139" s="12">
        <v>0</v>
      </c>
      <c r="G139" s="12">
        <f t="shared" si="16"/>
        <v>0</v>
      </c>
      <c r="H139" s="13">
        <f t="shared" si="17"/>
        <v>0</v>
      </c>
      <c r="I139" s="13">
        <f t="shared" si="18"/>
        <v>0</v>
      </c>
      <c r="J139" s="13">
        <f t="shared" si="19"/>
        <v>0</v>
      </c>
      <c r="K139" s="14">
        <f>SUMIF([1]PT01!A:A,[1]Consumo!A139,[1]PT01!F:F)</f>
        <v>711</v>
      </c>
      <c r="L139" s="14">
        <f>SUMIF([1]TT01!A:A,[1]Consumo!A139,[1]TT01!F:F)</f>
        <v>691</v>
      </c>
      <c r="M139" s="14">
        <f t="shared" si="20"/>
        <v>1402</v>
      </c>
      <c r="N139" s="15">
        <f t="shared" si="21"/>
        <v>0</v>
      </c>
      <c r="O139" s="15">
        <f t="shared" si="22"/>
        <v>0</v>
      </c>
      <c r="P139" s="16" t="str">
        <f>IFERROR(VLOOKUP(A139,'[1]PLAN VTAL'!C:T,18,0),"")</f>
        <v/>
      </c>
      <c r="Q139" s="16" t="str">
        <f t="shared" si="23"/>
        <v/>
      </c>
      <c r="R139" s="17" t="str">
        <f>IFERROR(VLOOKUP(A139,[1]transito!G:I,3,0),"")</f>
        <v/>
      </c>
      <c r="S139" s="17" t="str">
        <f>IFERROR(VLOOKUP(A139,[1]transito!G:K,5,0),"")</f>
        <v/>
      </c>
    </row>
    <row r="140" spans="1:19" x14ac:dyDescent="0.25">
      <c r="A140" s="11">
        <v>700173</v>
      </c>
      <c r="B140" t="s">
        <v>165</v>
      </c>
      <c r="C140" t="s">
        <v>7</v>
      </c>
      <c r="D140" s="12">
        <v>0</v>
      </c>
      <c r="E140" s="12">
        <v>0</v>
      </c>
      <c r="F140" s="12">
        <v>0</v>
      </c>
      <c r="G140" s="12">
        <f t="shared" si="16"/>
        <v>0</v>
      </c>
      <c r="H140" s="13">
        <f t="shared" si="17"/>
        <v>0</v>
      </c>
      <c r="I140" s="13">
        <f t="shared" si="18"/>
        <v>0</v>
      </c>
      <c r="J140" s="13">
        <f t="shared" si="19"/>
        <v>0</v>
      </c>
      <c r="K140" s="14">
        <f>SUMIF([1]PT01!A:A,[1]Consumo!A140,[1]PT01!F:F)</f>
        <v>166</v>
      </c>
      <c r="L140" s="14">
        <f>SUMIF([1]TT01!A:A,[1]Consumo!A140,[1]TT01!F:F)</f>
        <v>570</v>
      </c>
      <c r="M140" s="14">
        <f t="shared" si="20"/>
        <v>736</v>
      </c>
      <c r="N140" s="15">
        <f t="shared" si="21"/>
        <v>0</v>
      </c>
      <c r="O140" s="15">
        <f t="shared" si="22"/>
        <v>0</v>
      </c>
      <c r="P140" s="16" t="str">
        <f>IFERROR(VLOOKUP(A140,'[1]PLAN VTAL'!C:T,18,0),"")</f>
        <v/>
      </c>
      <c r="Q140" s="16" t="str">
        <f t="shared" si="23"/>
        <v/>
      </c>
      <c r="R140" s="17" t="str">
        <f>IFERROR(VLOOKUP(A140,[1]transito!G:I,3,0),"")</f>
        <v/>
      </c>
      <c r="S140" s="17" t="str">
        <f>IFERROR(VLOOKUP(A140,[1]transito!G:K,5,0),"")</f>
        <v/>
      </c>
    </row>
    <row r="141" spans="1:19" x14ac:dyDescent="0.25">
      <c r="A141" s="11">
        <v>300187</v>
      </c>
      <c r="B141" t="s">
        <v>166</v>
      </c>
      <c r="C141" t="s">
        <v>7</v>
      </c>
      <c r="D141" s="12">
        <v>4</v>
      </c>
      <c r="E141" s="12">
        <v>60</v>
      </c>
      <c r="F141" s="12">
        <v>4</v>
      </c>
      <c r="G141" s="12">
        <f t="shared" si="16"/>
        <v>68</v>
      </c>
      <c r="H141" s="13">
        <f t="shared" si="17"/>
        <v>22.666666666666668</v>
      </c>
      <c r="I141" s="13">
        <f t="shared" si="18"/>
        <v>0.87179487179487181</v>
      </c>
      <c r="J141" s="13">
        <f t="shared" si="19"/>
        <v>0.15384615384615385</v>
      </c>
      <c r="K141" s="14">
        <f>SUMIF([1]PT01!A:A,[1]Consumo!A141,[1]PT01!F:F)</f>
        <v>0</v>
      </c>
      <c r="L141" s="14">
        <f>SUMIF([1]TT01!A:A,[1]Consumo!A141,[1]TT01!F:F)</f>
        <v>5</v>
      </c>
      <c r="M141" s="14">
        <f t="shared" si="20"/>
        <v>5</v>
      </c>
      <c r="N141" s="15">
        <f t="shared" si="21"/>
        <v>0.22058823529411764</v>
      </c>
      <c r="O141" s="15">
        <f t="shared" si="22"/>
        <v>5.7352941176470589</v>
      </c>
      <c r="P141" s="16">
        <f>IFERROR(VLOOKUP(A141,'[1]PLAN VTAL'!C:T,18,0),"")</f>
        <v>2</v>
      </c>
      <c r="Q141" s="16">
        <f t="shared" si="23"/>
        <v>-3</v>
      </c>
      <c r="R141" s="17" t="str">
        <f>IFERROR(VLOOKUP(A141,[1]transito!G:I,3,0),"")</f>
        <v/>
      </c>
      <c r="S141" s="17" t="str">
        <f>IFERROR(VLOOKUP(A141,[1]transito!G:K,5,0),"")</f>
        <v/>
      </c>
    </row>
    <row r="142" spans="1:19" x14ac:dyDescent="0.25">
      <c r="A142" s="11">
        <v>300361</v>
      </c>
      <c r="B142" t="s">
        <v>167</v>
      </c>
      <c r="C142" t="s">
        <v>7</v>
      </c>
      <c r="D142" s="12">
        <v>3</v>
      </c>
      <c r="E142" s="12">
        <v>0</v>
      </c>
      <c r="F142" s="12">
        <v>0</v>
      </c>
      <c r="G142" s="12">
        <f t="shared" si="16"/>
        <v>3</v>
      </c>
      <c r="H142" s="13">
        <f t="shared" si="17"/>
        <v>1</v>
      </c>
      <c r="I142" s="13">
        <f t="shared" si="18"/>
        <v>3.8461538461538464E-2</v>
      </c>
      <c r="J142" s="13">
        <f t="shared" si="19"/>
        <v>0</v>
      </c>
      <c r="K142" s="14">
        <f>SUMIF([1]PT01!A:A,[1]Consumo!A142,[1]PT01!F:F)</f>
        <v>0</v>
      </c>
      <c r="L142" s="14">
        <f>SUMIF([1]TT01!A:A,[1]Consumo!A142,[1]TT01!F:F)</f>
        <v>13</v>
      </c>
      <c r="M142" s="14">
        <f t="shared" si="20"/>
        <v>13</v>
      </c>
      <c r="N142" s="15">
        <f t="shared" si="21"/>
        <v>13</v>
      </c>
      <c r="O142" s="15">
        <f t="shared" si="22"/>
        <v>338</v>
      </c>
      <c r="P142" s="16" t="str">
        <f>IFERROR(VLOOKUP(A142,'[1]PLAN VTAL'!C:T,18,0),"")</f>
        <v/>
      </c>
      <c r="Q142" s="16" t="str">
        <f t="shared" si="23"/>
        <v/>
      </c>
      <c r="R142" s="17" t="str">
        <f>IFERROR(VLOOKUP(A142,[1]transito!G:I,3,0),"")</f>
        <v/>
      </c>
      <c r="S142" s="17" t="str">
        <f>IFERROR(VLOOKUP(A142,[1]transito!G:K,5,0),"")</f>
        <v/>
      </c>
    </row>
    <row r="143" spans="1:19" x14ac:dyDescent="0.25">
      <c r="A143" s="11">
        <v>300362</v>
      </c>
      <c r="B143" t="s">
        <v>168</v>
      </c>
      <c r="C143" t="s">
        <v>7</v>
      </c>
      <c r="D143" s="12">
        <v>2</v>
      </c>
      <c r="E143" s="12">
        <v>1</v>
      </c>
      <c r="F143" s="12">
        <v>6</v>
      </c>
      <c r="G143" s="12">
        <f t="shared" si="16"/>
        <v>9</v>
      </c>
      <c r="H143" s="13">
        <f t="shared" si="17"/>
        <v>3</v>
      </c>
      <c r="I143" s="13">
        <f t="shared" si="18"/>
        <v>0.11538461538461539</v>
      </c>
      <c r="J143" s="13">
        <f t="shared" si="19"/>
        <v>0.23076923076923078</v>
      </c>
      <c r="K143" s="14">
        <f>SUMIF([1]PT01!A:A,[1]Consumo!A143,[1]PT01!F:F)</f>
        <v>0</v>
      </c>
      <c r="L143" s="14">
        <f>SUMIF([1]TT01!A:A,[1]Consumo!A143,[1]TT01!F:F)</f>
        <v>0</v>
      </c>
      <c r="M143" s="14">
        <f t="shared" si="20"/>
        <v>0</v>
      </c>
      <c r="N143" s="15">
        <f t="shared" si="21"/>
        <v>0</v>
      </c>
      <c r="O143" s="15">
        <f t="shared" si="22"/>
        <v>0</v>
      </c>
      <c r="P143" s="16" t="str">
        <f>IFERROR(VLOOKUP(A143,'[1]PLAN VTAL'!C:T,18,0),"")</f>
        <v/>
      </c>
      <c r="Q143" s="16" t="str">
        <f t="shared" si="23"/>
        <v/>
      </c>
      <c r="R143" s="17" t="str">
        <f>IFERROR(VLOOKUP(A143,[1]transito!G:I,3,0),"")</f>
        <v/>
      </c>
      <c r="S143" s="17" t="str">
        <f>IFERROR(VLOOKUP(A143,[1]transito!G:K,5,0),"")</f>
        <v/>
      </c>
    </row>
    <row r="144" spans="1:19" x14ac:dyDescent="0.25">
      <c r="A144" s="11">
        <v>300372</v>
      </c>
      <c r="B144" t="s">
        <v>169</v>
      </c>
      <c r="C144" t="s">
        <v>7</v>
      </c>
      <c r="D144" s="12">
        <v>0</v>
      </c>
      <c r="E144" s="12">
        <v>3</v>
      </c>
      <c r="F144" s="12">
        <v>1</v>
      </c>
      <c r="G144" s="12">
        <f t="shared" si="16"/>
        <v>4</v>
      </c>
      <c r="H144" s="13">
        <f t="shared" si="17"/>
        <v>1.3333333333333333</v>
      </c>
      <c r="I144" s="13">
        <f t="shared" si="18"/>
        <v>5.128205128205128E-2</v>
      </c>
      <c r="J144" s="13">
        <f t="shared" si="19"/>
        <v>3.8461538461538464E-2</v>
      </c>
      <c r="K144" s="14">
        <f>SUMIF([1]PT01!A:A,[1]Consumo!A144,[1]PT01!F:F)</f>
        <v>0</v>
      </c>
      <c r="L144" s="14">
        <f>SUMIF([1]TT01!A:A,[1]Consumo!A144,[1]TT01!F:F)</f>
        <v>8</v>
      </c>
      <c r="M144" s="14">
        <f t="shared" si="20"/>
        <v>8</v>
      </c>
      <c r="N144" s="15">
        <f t="shared" si="21"/>
        <v>6</v>
      </c>
      <c r="O144" s="15">
        <f t="shared" si="22"/>
        <v>156</v>
      </c>
      <c r="P144" s="16" t="str">
        <f>IFERROR(VLOOKUP(A144,'[1]PLAN VTAL'!C:T,18,0),"")</f>
        <v/>
      </c>
      <c r="Q144" s="16" t="str">
        <f t="shared" si="23"/>
        <v/>
      </c>
      <c r="R144" s="17" t="str">
        <f>IFERROR(VLOOKUP(A144,[1]transito!G:I,3,0),"")</f>
        <v/>
      </c>
      <c r="S144" s="17" t="str">
        <f>IFERROR(VLOOKUP(A144,[1]transito!G:K,5,0),"")</f>
        <v/>
      </c>
    </row>
    <row r="145" spans="1:19" x14ac:dyDescent="0.25">
      <c r="A145" s="11">
        <v>300384</v>
      </c>
      <c r="B145" t="s">
        <v>170</v>
      </c>
      <c r="C145" t="s">
        <v>7</v>
      </c>
      <c r="D145" s="12">
        <v>80</v>
      </c>
      <c r="E145" s="12">
        <v>62</v>
      </c>
      <c r="F145" s="12">
        <v>15</v>
      </c>
      <c r="G145" s="12">
        <f t="shared" si="16"/>
        <v>157</v>
      </c>
      <c r="H145" s="13">
        <f t="shared" si="17"/>
        <v>52.333333333333336</v>
      </c>
      <c r="I145" s="13">
        <f t="shared" si="18"/>
        <v>2.0128205128205128</v>
      </c>
      <c r="J145" s="13">
        <f t="shared" si="19"/>
        <v>0.57692307692307687</v>
      </c>
      <c r="K145" s="14">
        <f>SUMIF([1]PT01!A:A,[1]Consumo!A145,[1]PT01!F:F)</f>
        <v>0</v>
      </c>
      <c r="L145" s="14">
        <f>SUMIF([1]TT01!A:A,[1]Consumo!A145,[1]TT01!F:F)</f>
        <v>130</v>
      </c>
      <c r="M145" s="14">
        <f t="shared" si="20"/>
        <v>130</v>
      </c>
      <c r="N145" s="15">
        <f t="shared" si="21"/>
        <v>2.484076433121019</v>
      </c>
      <c r="O145" s="15">
        <f t="shared" si="22"/>
        <v>64.585987261146499</v>
      </c>
      <c r="P145" s="16" t="str">
        <f>IFERROR(VLOOKUP(A145,'[1]PLAN VTAL'!C:T,18,0),"")</f>
        <v/>
      </c>
      <c r="Q145" s="16" t="str">
        <f t="shared" si="23"/>
        <v/>
      </c>
      <c r="R145" s="17" t="str">
        <f>IFERROR(VLOOKUP(A145,[1]transito!G:I,3,0),"")</f>
        <v/>
      </c>
      <c r="S145" s="17" t="str">
        <f>IFERROR(VLOOKUP(A145,[1]transito!G:K,5,0),"")</f>
        <v/>
      </c>
    </row>
    <row r="146" spans="1:19" x14ac:dyDescent="0.25">
      <c r="A146" s="11">
        <v>300438</v>
      </c>
      <c r="B146" t="s">
        <v>171</v>
      </c>
      <c r="C146" t="s">
        <v>7</v>
      </c>
      <c r="D146" s="12">
        <v>4</v>
      </c>
      <c r="E146" s="12">
        <v>4</v>
      </c>
      <c r="F146" s="12">
        <v>0</v>
      </c>
      <c r="G146" s="12">
        <f t="shared" si="16"/>
        <v>8</v>
      </c>
      <c r="H146" s="13">
        <f t="shared" si="17"/>
        <v>2.6666666666666665</v>
      </c>
      <c r="I146" s="13">
        <f t="shared" si="18"/>
        <v>0.10256410256410256</v>
      </c>
      <c r="J146" s="13">
        <f t="shared" si="19"/>
        <v>0</v>
      </c>
      <c r="K146" s="14">
        <f>SUMIF([1]PT01!A:A,[1]Consumo!A146,[1]PT01!F:F)</f>
        <v>0</v>
      </c>
      <c r="L146" s="14">
        <f>SUMIF([1]TT01!A:A,[1]Consumo!A146,[1]TT01!F:F)</f>
        <v>27</v>
      </c>
      <c r="M146" s="14">
        <f t="shared" si="20"/>
        <v>27</v>
      </c>
      <c r="N146" s="15">
        <f t="shared" si="21"/>
        <v>10.125</v>
      </c>
      <c r="O146" s="15">
        <f t="shared" si="22"/>
        <v>263.25</v>
      </c>
      <c r="P146" s="16" t="str">
        <f>IFERROR(VLOOKUP(A146,'[1]PLAN VTAL'!C:T,18,0),"")</f>
        <v/>
      </c>
      <c r="Q146" s="16" t="str">
        <f t="shared" si="23"/>
        <v/>
      </c>
      <c r="R146" s="17" t="str">
        <f>IFERROR(VLOOKUP(A146,[1]transito!G:I,3,0),"")</f>
        <v/>
      </c>
      <c r="S146" s="17" t="str">
        <f>IFERROR(VLOOKUP(A146,[1]transito!G:K,5,0),"")</f>
        <v/>
      </c>
    </row>
    <row r="147" spans="1:19" x14ac:dyDescent="0.25">
      <c r="A147" s="11">
        <v>300440</v>
      </c>
      <c r="B147" t="s">
        <v>172</v>
      </c>
      <c r="C147" t="s">
        <v>7</v>
      </c>
      <c r="D147" s="12">
        <v>7</v>
      </c>
      <c r="E147" s="12">
        <v>1</v>
      </c>
      <c r="F147" s="12">
        <v>0</v>
      </c>
      <c r="G147" s="12">
        <f t="shared" si="16"/>
        <v>8</v>
      </c>
      <c r="H147" s="13">
        <f t="shared" si="17"/>
        <v>2.6666666666666665</v>
      </c>
      <c r="I147" s="13">
        <f t="shared" si="18"/>
        <v>0.10256410256410256</v>
      </c>
      <c r="J147" s="13">
        <f t="shared" si="19"/>
        <v>0</v>
      </c>
      <c r="K147" s="14">
        <f>SUMIF([1]PT01!A:A,[1]Consumo!A147,[1]PT01!F:F)</f>
        <v>0</v>
      </c>
      <c r="L147" s="14">
        <f>SUMIF([1]TT01!A:A,[1]Consumo!A147,[1]TT01!F:F)</f>
        <v>23</v>
      </c>
      <c r="M147" s="14">
        <f t="shared" si="20"/>
        <v>23</v>
      </c>
      <c r="N147" s="15">
        <f t="shared" si="21"/>
        <v>8.625</v>
      </c>
      <c r="O147" s="15">
        <f t="shared" si="22"/>
        <v>224.25</v>
      </c>
      <c r="P147" s="16" t="str">
        <f>IFERROR(VLOOKUP(A147,'[1]PLAN VTAL'!C:T,18,0),"")</f>
        <v/>
      </c>
      <c r="Q147" s="16" t="str">
        <f t="shared" si="23"/>
        <v/>
      </c>
      <c r="R147" s="17" t="str">
        <f>IFERROR(VLOOKUP(A147,[1]transito!G:I,3,0),"")</f>
        <v/>
      </c>
      <c r="S147" s="17" t="str">
        <f>IFERROR(VLOOKUP(A147,[1]transito!G:K,5,0),"")</f>
        <v/>
      </c>
    </row>
    <row r="148" spans="1:19" x14ac:dyDescent="0.25">
      <c r="A148" s="11">
        <v>300441</v>
      </c>
      <c r="B148" t="s">
        <v>173</v>
      </c>
      <c r="C148" t="s">
        <v>7</v>
      </c>
      <c r="D148" s="12">
        <v>0</v>
      </c>
      <c r="E148" s="12">
        <v>0</v>
      </c>
      <c r="F148" s="12">
        <v>0</v>
      </c>
      <c r="G148" s="12">
        <f t="shared" si="16"/>
        <v>0</v>
      </c>
      <c r="H148" s="13">
        <f t="shared" si="17"/>
        <v>0</v>
      </c>
      <c r="I148" s="13">
        <f t="shared" si="18"/>
        <v>0</v>
      </c>
      <c r="J148" s="13">
        <f t="shared" si="19"/>
        <v>0</v>
      </c>
      <c r="K148" s="14">
        <f>SUMIF([1]PT01!A:A,[1]Consumo!A148,[1]PT01!F:F)</f>
        <v>0</v>
      </c>
      <c r="L148" s="14">
        <f>SUMIF([1]TT01!A:A,[1]Consumo!A148,[1]TT01!F:F)</f>
        <v>9</v>
      </c>
      <c r="M148" s="14">
        <f t="shared" si="20"/>
        <v>9</v>
      </c>
      <c r="N148" s="15">
        <f t="shared" si="21"/>
        <v>0</v>
      </c>
      <c r="O148" s="15">
        <f t="shared" si="22"/>
        <v>0</v>
      </c>
      <c r="P148" s="16" t="str">
        <f>IFERROR(VLOOKUP(A148,'[1]PLAN VTAL'!C:T,18,0),"")</f>
        <v/>
      </c>
      <c r="Q148" s="16" t="str">
        <f t="shared" si="23"/>
        <v/>
      </c>
      <c r="R148" s="17" t="str">
        <f>IFERROR(VLOOKUP(A148,[1]transito!G:I,3,0),"")</f>
        <v/>
      </c>
      <c r="S148" s="17" t="str">
        <f>IFERROR(VLOOKUP(A148,[1]transito!G:K,5,0),"")</f>
        <v/>
      </c>
    </row>
    <row r="149" spans="1:19" x14ac:dyDescent="0.25">
      <c r="A149" s="11">
        <v>300442</v>
      </c>
      <c r="B149" t="s">
        <v>174</v>
      </c>
      <c r="C149" t="s">
        <v>7</v>
      </c>
      <c r="D149" s="12">
        <v>0</v>
      </c>
      <c r="E149" s="12">
        <v>0</v>
      </c>
      <c r="F149" s="12">
        <v>3</v>
      </c>
      <c r="G149" s="12">
        <f t="shared" si="16"/>
        <v>3</v>
      </c>
      <c r="H149" s="13">
        <f t="shared" si="17"/>
        <v>1</v>
      </c>
      <c r="I149" s="13">
        <f t="shared" si="18"/>
        <v>3.8461538461538464E-2</v>
      </c>
      <c r="J149" s="13">
        <f t="shared" si="19"/>
        <v>0.11538461538461539</v>
      </c>
      <c r="K149" s="14">
        <f>SUMIF([1]PT01!A:A,[1]Consumo!A149,[1]PT01!F:F)</f>
        <v>0</v>
      </c>
      <c r="L149" s="14">
        <f>SUMIF([1]TT01!A:A,[1]Consumo!A149,[1]TT01!F:F)</f>
        <v>51</v>
      </c>
      <c r="M149" s="14">
        <f t="shared" si="20"/>
        <v>51</v>
      </c>
      <c r="N149" s="15">
        <f t="shared" si="21"/>
        <v>51</v>
      </c>
      <c r="O149" s="15">
        <f t="shared" si="22"/>
        <v>1326</v>
      </c>
      <c r="P149" s="16" t="str">
        <f>IFERROR(VLOOKUP(A149,'[1]PLAN VTAL'!C:T,18,0),"")</f>
        <v/>
      </c>
      <c r="Q149" s="16" t="str">
        <f t="shared" si="23"/>
        <v/>
      </c>
      <c r="R149" s="17" t="str">
        <f>IFERROR(VLOOKUP(A149,[1]transito!G:I,3,0),"")</f>
        <v/>
      </c>
      <c r="S149" s="17" t="str">
        <f>IFERROR(VLOOKUP(A149,[1]transito!G:K,5,0),"")</f>
        <v/>
      </c>
    </row>
    <row r="150" spans="1:19" x14ac:dyDescent="0.25">
      <c r="A150" s="11">
        <v>300444</v>
      </c>
      <c r="B150" t="s">
        <v>175</v>
      </c>
      <c r="C150" t="s">
        <v>7</v>
      </c>
      <c r="D150" s="12">
        <v>1</v>
      </c>
      <c r="E150" s="12">
        <v>0</v>
      </c>
      <c r="F150" s="12">
        <v>1</v>
      </c>
      <c r="G150" s="12">
        <f t="shared" si="16"/>
        <v>2</v>
      </c>
      <c r="H150" s="13">
        <f t="shared" si="17"/>
        <v>0.66666666666666663</v>
      </c>
      <c r="I150" s="13">
        <f t="shared" si="18"/>
        <v>2.564102564102564E-2</v>
      </c>
      <c r="J150" s="13">
        <f t="shared" si="19"/>
        <v>3.8461538461538464E-2</v>
      </c>
      <c r="K150" s="14">
        <f>SUMIF([1]PT01!A:A,[1]Consumo!A150,[1]PT01!F:F)</f>
        <v>0</v>
      </c>
      <c r="L150" s="14">
        <f>SUMIF([1]TT01!A:A,[1]Consumo!A150,[1]TT01!F:F)</f>
        <v>37</v>
      </c>
      <c r="M150" s="14">
        <f t="shared" si="20"/>
        <v>37</v>
      </c>
      <c r="N150" s="15">
        <f t="shared" si="21"/>
        <v>55.5</v>
      </c>
      <c r="O150" s="15">
        <f t="shared" si="22"/>
        <v>1443</v>
      </c>
      <c r="P150" s="16" t="str">
        <f>IFERROR(VLOOKUP(A150,'[1]PLAN VTAL'!C:T,18,0),"")</f>
        <v/>
      </c>
      <c r="Q150" s="16" t="str">
        <f t="shared" si="23"/>
        <v/>
      </c>
      <c r="R150" s="17">
        <f>IFERROR(VLOOKUP(A150,[1]transito!G:I,3,0),"")</f>
        <v>222</v>
      </c>
      <c r="S150" s="17">
        <f>IFERROR(VLOOKUP(A150,[1]transito!G:K,5,0),"")</f>
        <v>5122024</v>
      </c>
    </row>
    <row r="151" spans="1:19" x14ac:dyDescent="0.25">
      <c r="A151" s="11">
        <v>300459</v>
      </c>
      <c r="B151" t="s">
        <v>176</v>
      </c>
      <c r="C151" t="s">
        <v>7</v>
      </c>
      <c r="D151" s="12">
        <v>3</v>
      </c>
      <c r="E151" s="12">
        <v>82</v>
      </c>
      <c r="F151" s="12">
        <v>3</v>
      </c>
      <c r="G151" s="12">
        <f t="shared" si="16"/>
        <v>88</v>
      </c>
      <c r="H151" s="13">
        <f t="shared" si="17"/>
        <v>29.333333333333332</v>
      </c>
      <c r="I151" s="13">
        <f t="shared" si="18"/>
        <v>1.1282051282051282</v>
      </c>
      <c r="J151" s="13">
        <f t="shared" si="19"/>
        <v>0.11538461538461539</v>
      </c>
      <c r="K151" s="14">
        <f>SUMIF([1]PT01!A:A,[1]Consumo!A151,[1]PT01!F:F)</f>
        <v>0</v>
      </c>
      <c r="L151" s="14">
        <f>SUMIF([1]TT01!A:A,[1]Consumo!A151,[1]TT01!F:F)</f>
        <v>6</v>
      </c>
      <c r="M151" s="14">
        <f t="shared" si="20"/>
        <v>6</v>
      </c>
      <c r="N151" s="15">
        <f t="shared" si="21"/>
        <v>0.20454545454545456</v>
      </c>
      <c r="O151" s="15">
        <f t="shared" si="22"/>
        <v>5.3181818181818183</v>
      </c>
      <c r="P151" s="16" t="str">
        <f>IFERROR(VLOOKUP(A151,'[1]PLAN VTAL'!C:T,18,0),"")</f>
        <v/>
      </c>
      <c r="Q151" s="16" t="str">
        <f t="shared" si="23"/>
        <v/>
      </c>
      <c r="R151" s="17" t="str">
        <f>IFERROR(VLOOKUP(A151,[1]transito!G:I,3,0),"")</f>
        <v/>
      </c>
      <c r="S151" s="17" t="str">
        <f>IFERROR(VLOOKUP(A151,[1]transito!G:K,5,0),"")</f>
        <v/>
      </c>
    </row>
    <row r="152" spans="1:19" x14ac:dyDescent="0.25">
      <c r="A152" s="11">
        <v>300494</v>
      </c>
      <c r="B152" t="s">
        <v>177</v>
      </c>
      <c r="C152" t="s">
        <v>7</v>
      </c>
      <c r="D152" s="12">
        <v>5377</v>
      </c>
      <c r="E152" s="12">
        <v>8614</v>
      </c>
      <c r="F152" s="12">
        <v>8519</v>
      </c>
      <c r="G152" s="12">
        <f t="shared" si="16"/>
        <v>22510</v>
      </c>
      <c r="H152" s="13">
        <f t="shared" si="17"/>
        <v>7503.333333333333</v>
      </c>
      <c r="I152" s="13">
        <f t="shared" si="18"/>
        <v>288.58974358974359</v>
      </c>
      <c r="J152" s="13">
        <f t="shared" si="19"/>
        <v>327.65384615384613</v>
      </c>
      <c r="K152" s="14">
        <f>SUMIF([1]PT01!A:A,[1]Consumo!A152,[1]PT01!F:F)</f>
        <v>8500</v>
      </c>
      <c r="L152" s="14">
        <f>SUMIF([1]TT01!A:A,[1]Consumo!A152,[1]TT01!F:F)</f>
        <v>3079</v>
      </c>
      <c r="M152" s="14">
        <f t="shared" si="20"/>
        <v>11579</v>
      </c>
      <c r="N152" s="15">
        <f t="shared" si="21"/>
        <v>1.5431808085295424</v>
      </c>
      <c r="O152" s="15">
        <f t="shared" si="22"/>
        <v>40.122701021768101</v>
      </c>
      <c r="P152" s="16">
        <f>IFERROR(VLOOKUP(A152,'[1]PLAN VTAL'!C:T,18,0),"")</f>
        <v>24340</v>
      </c>
      <c r="Q152" s="16">
        <f t="shared" si="23"/>
        <v>12761</v>
      </c>
      <c r="R152" s="17">
        <f>IFERROR(VLOOKUP(A152,[1]transito!G:I,3,0),"")</f>
        <v>9780</v>
      </c>
      <c r="S152" s="17">
        <f>IFERROR(VLOOKUP(A152,[1]transito!G:K,5,0),"")</f>
        <v>6122024</v>
      </c>
    </row>
    <row r="153" spans="1:19" x14ac:dyDescent="0.25">
      <c r="A153" s="11">
        <v>300554</v>
      </c>
      <c r="B153" t="s">
        <v>178</v>
      </c>
      <c r="C153" t="s">
        <v>27</v>
      </c>
      <c r="D153" s="12">
        <v>0</v>
      </c>
      <c r="E153" s="12">
        <v>0</v>
      </c>
      <c r="F153" s="12">
        <v>0</v>
      </c>
      <c r="G153" s="12">
        <f t="shared" si="16"/>
        <v>0</v>
      </c>
      <c r="H153" s="13">
        <f t="shared" si="17"/>
        <v>0</v>
      </c>
      <c r="I153" s="13">
        <f t="shared" si="18"/>
        <v>0</v>
      </c>
      <c r="J153" s="13">
        <f t="shared" si="19"/>
        <v>0</v>
      </c>
      <c r="K153" s="14">
        <f>SUMIF([1]PT01!A:A,[1]Consumo!A153,[1]PT01!F:F)</f>
        <v>0</v>
      </c>
      <c r="L153" s="14">
        <f>SUMIF([1]TT01!A:A,[1]Consumo!A153,[1]TT01!F:F)</f>
        <v>325</v>
      </c>
      <c r="M153" s="14">
        <f t="shared" si="20"/>
        <v>325</v>
      </c>
      <c r="N153" s="15">
        <f t="shared" si="21"/>
        <v>0</v>
      </c>
      <c r="O153" s="15">
        <f t="shared" si="22"/>
        <v>0</v>
      </c>
      <c r="P153" s="16" t="str">
        <f>IFERROR(VLOOKUP(A153,'[1]PLAN VTAL'!C:T,18,0),"")</f>
        <v/>
      </c>
      <c r="Q153" s="16" t="str">
        <f t="shared" si="23"/>
        <v/>
      </c>
      <c r="R153" s="17" t="str">
        <f>IFERROR(VLOOKUP(A153,[1]transito!G:I,3,0),"")</f>
        <v/>
      </c>
      <c r="S153" s="17" t="str">
        <f>IFERROR(VLOOKUP(A153,[1]transito!G:K,5,0),"")</f>
        <v/>
      </c>
    </row>
    <row r="154" spans="1:19" x14ac:dyDescent="0.25">
      <c r="A154" s="11">
        <v>300684</v>
      </c>
      <c r="B154" t="s">
        <v>179</v>
      </c>
      <c r="C154" t="s">
        <v>7</v>
      </c>
      <c r="D154" s="12">
        <v>0</v>
      </c>
      <c r="E154" s="12">
        <v>0</v>
      </c>
      <c r="F154" s="12">
        <v>12450</v>
      </c>
      <c r="G154" s="12">
        <f t="shared" si="16"/>
        <v>12450</v>
      </c>
      <c r="H154" s="13">
        <f t="shared" si="17"/>
        <v>4150</v>
      </c>
      <c r="I154" s="13">
        <f t="shared" si="18"/>
        <v>159.61538461538461</v>
      </c>
      <c r="J154" s="13">
        <f t="shared" si="19"/>
        <v>478.84615384615387</v>
      </c>
      <c r="K154" s="14">
        <f>SUMIF([1]PT01!A:A,[1]Consumo!A154,[1]PT01!F:F)</f>
        <v>0</v>
      </c>
      <c r="L154" s="14">
        <f>SUMIF([1]TT01!A:A,[1]Consumo!A154,[1]TT01!F:F)</f>
        <v>4989</v>
      </c>
      <c r="M154" s="14">
        <f t="shared" si="20"/>
        <v>4989</v>
      </c>
      <c r="N154" s="15">
        <f t="shared" si="21"/>
        <v>1.2021686746987952</v>
      </c>
      <c r="O154" s="15">
        <f t="shared" si="22"/>
        <v>31.256385542168676</v>
      </c>
      <c r="P154" s="16">
        <f>IFERROR(VLOOKUP(A154,'[1]PLAN VTAL'!C:T,18,0),"")</f>
        <v>22944</v>
      </c>
      <c r="Q154" s="16">
        <f t="shared" si="23"/>
        <v>17955</v>
      </c>
      <c r="R154" s="17">
        <f>IFERROR(VLOOKUP(A154,[1]transito!G:I,3,0),"")</f>
        <v>18000</v>
      </c>
      <c r="S154" s="17">
        <f>IFERROR(VLOOKUP(A154,[1]transito!G:K,5,0),"")</f>
        <v>6122024</v>
      </c>
    </row>
    <row r="155" spans="1:19" x14ac:dyDescent="0.25">
      <c r="A155" s="11">
        <v>300729</v>
      </c>
      <c r="B155" t="s">
        <v>180</v>
      </c>
      <c r="C155" t="s">
        <v>51</v>
      </c>
      <c r="D155" s="12">
        <v>0</v>
      </c>
      <c r="E155" s="12">
        <v>0</v>
      </c>
      <c r="F155" s="12">
        <v>1</v>
      </c>
      <c r="G155" s="12">
        <f t="shared" si="16"/>
        <v>1</v>
      </c>
      <c r="H155" s="13">
        <f t="shared" si="17"/>
        <v>0.33333333333333331</v>
      </c>
      <c r="I155" s="13">
        <f t="shared" si="18"/>
        <v>1.282051282051282E-2</v>
      </c>
      <c r="J155" s="13">
        <f t="shared" si="19"/>
        <v>3.8461538461538464E-2</v>
      </c>
      <c r="K155" s="14">
        <f>SUMIF([1]PT01!A:A,[1]Consumo!A155,[1]PT01!F:F)</f>
        <v>0</v>
      </c>
      <c r="L155" s="14">
        <f>SUMIF([1]TT01!A:A,[1]Consumo!A155,[1]TT01!F:F)</f>
        <v>137</v>
      </c>
      <c r="M155" s="14">
        <f t="shared" si="20"/>
        <v>137</v>
      </c>
      <c r="N155" s="15">
        <f t="shared" si="21"/>
        <v>411</v>
      </c>
      <c r="O155" s="15">
        <f t="shared" si="22"/>
        <v>10686</v>
      </c>
      <c r="P155" s="16">
        <f>IFERROR(VLOOKUP(A155,'[1]PLAN VTAL'!C:T,18,0),"")</f>
        <v>138</v>
      </c>
      <c r="Q155" s="16">
        <f t="shared" si="23"/>
        <v>1</v>
      </c>
      <c r="R155" s="17">
        <f>IFERROR(VLOOKUP(A155,[1]transito!G:I,3,0),"")</f>
        <v>1</v>
      </c>
      <c r="S155" s="17">
        <f>IFERROR(VLOOKUP(A155,[1]transito!G:K,5,0),"")</f>
        <v>6122024</v>
      </c>
    </row>
    <row r="156" spans="1:19" x14ac:dyDescent="0.25">
      <c r="A156" s="11">
        <v>300730</v>
      </c>
      <c r="B156" t="s">
        <v>181</v>
      </c>
      <c r="C156" t="s">
        <v>51</v>
      </c>
      <c r="D156" s="12">
        <v>0</v>
      </c>
      <c r="E156" s="12">
        <v>0</v>
      </c>
      <c r="F156" s="12">
        <v>0</v>
      </c>
      <c r="G156" s="12">
        <f t="shared" si="16"/>
        <v>0</v>
      </c>
      <c r="H156" s="13">
        <f t="shared" si="17"/>
        <v>0</v>
      </c>
      <c r="I156" s="13">
        <f t="shared" si="18"/>
        <v>0</v>
      </c>
      <c r="J156" s="13">
        <f t="shared" si="19"/>
        <v>0</v>
      </c>
      <c r="K156" s="14">
        <f>SUMIF([1]PT01!A:A,[1]Consumo!A156,[1]PT01!F:F)</f>
        <v>0</v>
      </c>
      <c r="L156" s="14">
        <f>SUMIF([1]TT01!A:A,[1]Consumo!A156,[1]TT01!F:F)</f>
        <v>64</v>
      </c>
      <c r="M156" s="14">
        <f t="shared" si="20"/>
        <v>64</v>
      </c>
      <c r="N156" s="15">
        <f t="shared" si="21"/>
        <v>0</v>
      </c>
      <c r="O156" s="15">
        <f t="shared" si="22"/>
        <v>0</v>
      </c>
      <c r="P156" s="16">
        <f>IFERROR(VLOOKUP(A156,'[1]PLAN VTAL'!C:T,18,0),"")</f>
        <v>58</v>
      </c>
      <c r="Q156" s="16">
        <f t="shared" si="23"/>
        <v>-6</v>
      </c>
      <c r="R156" s="17" t="str">
        <f>IFERROR(VLOOKUP(A156,[1]transito!G:I,3,0),"")</f>
        <v/>
      </c>
      <c r="S156" s="17" t="str">
        <f>IFERROR(VLOOKUP(A156,[1]transito!G:K,5,0),"")</f>
        <v/>
      </c>
    </row>
    <row r="157" spans="1:19" x14ac:dyDescent="0.25">
      <c r="A157" s="11">
        <v>300740</v>
      </c>
      <c r="B157" t="s">
        <v>182</v>
      </c>
      <c r="C157" t="s">
        <v>51</v>
      </c>
      <c r="D157" s="12">
        <v>0</v>
      </c>
      <c r="E157" s="12">
        <v>0</v>
      </c>
      <c r="F157" s="12">
        <v>0</v>
      </c>
      <c r="G157" s="12">
        <f t="shared" si="16"/>
        <v>0</v>
      </c>
      <c r="H157" s="13">
        <f t="shared" si="17"/>
        <v>0</v>
      </c>
      <c r="I157" s="13">
        <f t="shared" si="18"/>
        <v>0</v>
      </c>
      <c r="J157" s="13">
        <f t="shared" si="19"/>
        <v>0</v>
      </c>
      <c r="K157" s="14">
        <f>SUMIF([1]PT01!A:A,[1]Consumo!A157,[1]PT01!F:F)</f>
        <v>0</v>
      </c>
      <c r="L157" s="14">
        <f>SUMIF([1]TT01!A:A,[1]Consumo!A157,[1]TT01!F:F)</f>
        <v>8</v>
      </c>
      <c r="M157" s="14">
        <f t="shared" si="20"/>
        <v>8</v>
      </c>
      <c r="N157" s="15">
        <f t="shared" si="21"/>
        <v>0</v>
      </c>
      <c r="O157" s="15">
        <f t="shared" si="22"/>
        <v>0</v>
      </c>
      <c r="P157" s="16">
        <f>IFERROR(VLOOKUP(A157,'[1]PLAN VTAL'!C:T,18,0),"")</f>
        <v>8</v>
      </c>
      <c r="Q157" s="16">
        <f t="shared" si="23"/>
        <v>0</v>
      </c>
      <c r="R157" s="17" t="str">
        <f>IFERROR(VLOOKUP(A157,[1]transito!G:I,3,0),"")</f>
        <v/>
      </c>
      <c r="S157" s="17" t="str">
        <f>IFERROR(VLOOKUP(A157,[1]transito!G:K,5,0),"")</f>
        <v/>
      </c>
    </row>
    <row r="158" spans="1:19" x14ac:dyDescent="0.25">
      <c r="A158" s="11">
        <v>300743</v>
      </c>
      <c r="B158" t="s">
        <v>183</v>
      </c>
      <c r="C158" t="s">
        <v>51</v>
      </c>
      <c r="D158" s="12">
        <v>0</v>
      </c>
      <c r="E158" s="12">
        <v>0</v>
      </c>
      <c r="F158" s="12">
        <v>0</v>
      </c>
      <c r="G158" s="12">
        <f t="shared" si="16"/>
        <v>0</v>
      </c>
      <c r="H158" s="13">
        <f t="shared" si="17"/>
        <v>0</v>
      </c>
      <c r="I158" s="13">
        <f t="shared" si="18"/>
        <v>0</v>
      </c>
      <c r="J158" s="13">
        <f t="shared" si="19"/>
        <v>0</v>
      </c>
      <c r="K158" s="14">
        <f>SUMIF([1]PT01!A:A,[1]Consumo!A158,[1]PT01!F:F)</f>
        <v>0</v>
      </c>
      <c r="L158" s="14">
        <f>SUMIF([1]TT01!A:A,[1]Consumo!A158,[1]TT01!F:F)</f>
        <v>6</v>
      </c>
      <c r="M158" s="14">
        <f t="shared" si="20"/>
        <v>6</v>
      </c>
      <c r="N158" s="15">
        <f t="shared" si="21"/>
        <v>0</v>
      </c>
      <c r="O158" s="15">
        <f t="shared" si="22"/>
        <v>0</v>
      </c>
      <c r="P158" s="16">
        <f>IFERROR(VLOOKUP(A158,'[1]PLAN VTAL'!C:T,18,0),"")</f>
        <v>6</v>
      </c>
      <c r="Q158" s="16">
        <f t="shared" si="23"/>
        <v>0</v>
      </c>
      <c r="R158" s="17" t="str">
        <f>IFERROR(VLOOKUP(A158,[1]transito!G:I,3,0),"")</f>
        <v/>
      </c>
      <c r="S158" s="17" t="str">
        <f>IFERROR(VLOOKUP(A158,[1]transito!G:K,5,0),"")</f>
        <v/>
      </c>
    </row>
    <row r="159" spans="1:19" x14ac:dyDescent="0.25">
      <c r="A159" s="11">
        <v>300752</v>
      </c>
      <c r="B159" t="s">
        <v>184</v>
      </c>
      <c r="C159" t="s">
        <v>51</v>
      </c>
      <c r="D159" s="12">
        <v>71</v>
      </c>
      <c r="E159" s="12">
        <v>62</v>
      </c>
      <c r="F159" s="12">
        <v>53</v>
      </c>
      <c r="G159" s="12">
        <f t="shared" si="16"/>
        <v>186</v>
      </c>
      <c r="H159" s="13">
        <f t="shared" si="17"/>
        <v>62</v>
      </c>
      <c r="I159" s="13">
        <f t="shared" si="18"/>
        <v>2.3846153846153846</v>
      </c>
      <c r="J159" s="13">
        <f t="shared" si="19"/>
        <v>2.0384615384615383</v>
      </c>
      <c r="K159" s="14">
        <f>SUMIF([1]PT01!A:A,[1]Consumo!A159,[1]PT01!F:F)</f>
        <v>0</v>
      </c>
      <c r="L159" s="14">
        <f>SUMIF([1]TT01!A:A,[1]Consumo!A159,[1]TT01!F:F)</f>
        <v>192</v>
      </c>
      <c r="M159" s="14">
        <f t="shared" si="20"/>
        <v>192</v>
      </c>
      <c r="N159" s="15">
        <f t="shared" si="21"/>
        <v>3.096774193548387</v>
      </c>
      <c r="O159" s="15">
        <f t="shared" si="22"/>
        <v>80.516129032258064</v>
      </c>
      <c r="P159" s="16">
        <f>IFERROR(VLOOKUP(A159,'[1]PLAN VTAL'!C:T,18,0),"")</f>
        <v>215</v>
      </c>
      <c r="Q159" s="16">
        <f t="shared" si="23"/>
        <v>23</v>
      </c>
      <c r="R159" s="17">
        <f>IFERROR(VLOOKUP(A159,[1]transito!G:I,3,0),"")</f>
        <v>44</v>
      </c>
      <c r="S159" s="17">
        <f>IFERROR(VLOOKUP(A159,[1]transito!G:K,5,0),"")</f>
        <v>5122024</v>
      </c>
    </row>
    <row r="160" spans="1:19" x14ac:dyDescent="0.25">
      <c r="A160" s="11">
        <v>300756</v>
      </c>
      <c r="B160" t="s">
        <v>185</v>
      </c>
      <c r="C160" t="s">
        <v>51</v>
      </c>
      <c r="D160" s="12">
        <v>80</v>
      </c>
      <c r="E160" s="12">
        <v>42</v>
      </c>
      <c r="F160" s="12">
        <v>46</v>
      </c>
      <c r="G160" s="12">
        <f t="shared" si="16"/>
        <v>168</v>
      </c>
      <c r="H160" s="13">
        <f t="shared" si="17"/>
        <v>56</v>
      </c>
      <c r="I160" s="13">
        <f t="shared" si="18"/>
        <v>2.1538461538461537</v>
      </c>
      <c r="J160" s="13">
        <f t="shared" si="19"/>
        <v>1.7692307692307692</v>
      </c>
      <c r="K160" s="14">
        <f>SUMIF([1]PT01!A:A,[1]Consumo!A160,[1]PT01!F:F)</f>
        <v>0</v>
      </c>
      <c r="L160" s="14">
        <f>SUMIF([1]TT01!A:A,[1]Consumo!A160,[1]TT01!F:F)</f>
        <v>31</v>
      </c>
      <c r="M160" s="14">
        <f t="shared" si="20"/>
        <v>31</v>
      </c>
      <c r="N160" s="15">
        <f t="shared" si="21"/>
        <v>0.5535714285714286</v>
      </c>
      <c r="O160" s="15">
        <f t="shared" si="22"/>
        <v>14.392857142857144</v>
      </c>
      <c r="P160" s="16">
        <f>IFERROR(VLOOKUP(A160,'[1]PLAN VTAL'!C:T,18,0),"")</f>
        <v>140</v>
      </c>
      <c r="Q160" s="16">
        <f t="shared" si="23"/>
        <v>109</v>
      </c>
      <c r="R160" s="17" t="str">
        <f>IFERROR(VLOOKUP(A160,[1]transito!G:I,3,0),"")</f>
        <v/>
      </c>
      <c r="S160" s="17" t="str">
        <f>IFERROR(VLOOKUP(A160,[1]transito!G:K,5,0),"")</f>
        <v/>
      </c>
    </row>
    <row r="161" spans="1:19" x14ac:dyDescent="0.25">
      <c r="A161" s="11">
        <v>300763</v>
      </c>
      <c r="B161" t="e">
        <v>#N/A</v>
      </c>
      <c r="C161" t="e">
        <v>#N/A</v>
      </c>
      <c r="D161" s="12">
        <v>18</v>
      </c>
      <c r="E161" s="12">
        <v>65</v>
      </c>
      <c r="F161" s="12">
        <v>44</v>
      </c>
      <c r="G161" s="12">
        <f t="shared" si="16"/>
        <v>127</v>
      </c>
      <c r="H161" s="13">
        <f t="shared" si="17"/>
        <v>42.333333333333336</v>
      </c>
      <c r="I161" s="13">
        <f t="shared" si="18"/>
        <v>1.6282051282051282</v>
      </c>
      <c r="J161" s="13">
        <f t="shared" si="19"/>
        <v>1.6923076923076923</v>
      </c>
      <c r="K161" s="14">
        <f>SUMIF([1]PT01!A:A,[1]Consumo!A161,[1]PT01!F:F)</f>
        <v>0</v>
      </c>
      <c r="L161" s="14">
        <f>SUMIF([1]TT01!A:A,[1]Consumo!A161,[1]TT01!F:F)</f>
        <v>0</v>
      </c>
      <c r="M161" s="14">
        <f t="shared" si="20"/>
        <v>0</v>
      </c>
      <c r="N161" s="15">
        <f t="shared" si="21"/>
        <v>0</v>
      </c>
      <c r="O161" s="15">
        <f t="shared" si="22"/>
        <v>0</v>
      </c>
      <c r="P161" s="16">
        <f>IFERROR(VLOOKUP(A161,'[1]PLAN VTAL'!C:T,18,0),"")</f>
        <v>84</v>
      </c>
      <c r="Q161" s="16">
        <f t="shared" si="23"/>
        <v>84</v>
      </c>
      <c r="R161" s="17" t="str">
        <f>IFERROR(VLOOKUP(A161,[1]transito!G:I,3,0),"")</f>
        <v/>
      </c>
      <c r="S161" s="17" t="str">
        <f>IFERROR(VLOOKUP(A161,[1]transito!G:K,5,0),"")</f>
        <v/>
      </c>
    </row>
    <row r="162" spans="1:19" x14ac:dyDescent="0.25">
      <c r="A162" s="11">
        <v>300767</v>
      </c>
      <c r="B162" t="s">
        <v>186</v>
      </c>
      <c r="C162" t="s">
        <v>51</v>
      </c>
      <c r="D162" s="12">
        <v>149</v>
      </c>
      <c r="E162" s="12">
        <v>89</v>
      </c>
      <c r="F162" s="12">
        <v>249</v>
      </c>
      <c r="G162" s="12">
        <f t="shared" si="16"/>
        <v>487</v>
      </c>
      <c r="H162" s="13">
        <f t="shared" si="17"/>
        <v>162.33333333333334</v>
      </c>
      <c r="I162" s="13">
        <f t="shared" si="18"/>
        <v>6.2435897435897436</v>
      </c>
      <c r="J162" s="13">
        <f t="shared" si="19"/>
        <v>9.5769230769230766</v>
      </c>
      <c r="K162" s="14">
        <f>SUMIF([1]PT01!A:A,[1]Consumo!A162,[1]PT01!F:F)</f>
        <v>0</v>
      </c>
      <c r="L162" s="14">
        <f>SUMIF([1]TT01!A:A,[1]Consumo!A162,[1]TT01!F:F)</f>
        <v>12</v>
      </c>
      <c r="M162" s="14">
        <f t="shared" si="20"/>
        <v>12</v>
      </c>
      <c r="N162" s="15">
        <f t="shared" si="21"/>
        <v>7.3921971252566734E-2</v>
      </c>
      <c r="O162" s="15">
        <f t="shared" si="22"/>
        <v>1.9219712525667352</v>
      </c>
      <c r="P162" s="16">
        <f>IFERROR(VLOOKUP(A162,'[1]PLAN VTAL'!C:T,18,0),"")</f>
        <v>197</v>
      </c>
      <c r="Q162" s="16">
        <f t="shared" si="23"/>
        <v>185</v>
      </c>
      <c r="R162" s="17" t="str">
        <f>IFERROR(VLOOKUP(A162,[1]transito!G:I,3,0),"")</f>
        <v/>
      </c>
      <c r="S162" s="17" t="str">
        <f>IFERROR(VLOOKUP(A162,[1]transito!G:K,5,0),"")</f>
        <v/>
      </c>
    </row>
    <row r="163" spans="1:19" x14ac:dyDescent="0.25">
      <c r="A163" s="11">
        <v>300768</v>
      </c>
      <c r="B163" t="s">
        <v>187</v>
      </c>
      <c r="C163" t="s">
        <v>51</v>
      </c>
      <c r="D163" s="12">
        <v>87</v>
      </c>
      <c r="E163" s="12">
        <v>5</v>
      </c>
      <c r="F163" s="12">
        <v>261</v>
      </c>
      <c r="G163" s="12">
        <f t="shared" si="16"/>
        <v>353</v>
      </c>
      <c r="H163" s="13">
        <f t="shared" si="17"/>
        <v>117.66666666666667</v>
      </c>
      <c r="I163" s="13">
        <f t="shared" si="18"/>
        <v>4.5256410256410255</v>
      </c>
      <c r="J163" s="13">
        <f t="shared" si="19"/>
        <v>10.038461538461538</v>
      </c>
      <c r="K163" s="14">
        <f>SUMIF([1]PT01!A:A,[1]Consumo!A163,[1]PT01!F:F)</f>
        <v>0</v>
      </c>
      <c r="L163" s="14">
        <f>SUMIF([1]TT01!A:A,[1]Consumo!A163,[1]TT01!F:F)</f>
        <v>47</v>
      </c>
      <c r="M163" s="14">
        <f t="shared" si="20"/>
        <v>47</v>
      </c>
      <c r="N163" s="15">
        <f t="shared" si="21"/>
        <v>0.39943342776203966</v>
      </c>
      <c r="O163" s="15">
        <f t="shared" si="22"/>
        <v>10.385269121813032</v>
      </c>
      <c r="P163" s="16">
        <f>IFERROR(VLOOKUP(A163,'[1]PLAN VTAL'!C:T,18,0),"")</f>
        <v>227</v>
      </c>
      <c r="Q163" s="16">
        <f t="shared" si="23"/>
        <v>180</v>
      </c>
      <c r="R163" s="17" t="str">
        <f>IFERROR(VLOOKUP(A163,[1]transito!G:I,3,0),"")</f>
        <v/>
      </c>
      <c r="S163" s="17" t="str">
        <f>IFERROR(VLOOKUP(A163,[1]transito!G:K,5,0),"")</f>
        <v/>
      </c>
    </row>
    <row r="164" spans="1:19" x14ac:dyDescent="0.25">
      <c r="A164" s="11">
        <v>300779</v>
      </c>
      <c r="B164" t="s">
        <v>188</v>
      </c>
      <c r="C164" t="s">
        <v>7</v>
      </c>
      <c r="D164" s="12">
        <v>0</v>
      </c>
      <c r="E164" s="12">
        <v>0</v>
      </c>
      <c r="F164" s="12">
        <v>0</v>
      </c>
      <c r="G164" s="12">
        <f t="shared" si="16"/>
        <v>0</v>
      </c>
      <c r="H164" s="13">
        <f t="shared" si="17"/>
        <v>0</v>
      </c>
      <c r="I164" s="13">
        <f t="shared" si="18"/>
        <v>0</v>
      </c>
      <c r="J164" s="13">
        <f t="shared" si="19"/>
        <v>0</v>
      </c>
      <c r="K164" s="14">
        <f>SUMIF([1]PT01!A:A,[1]Consumo!A164,[1]PT01!F:F)</f>
        <v>0</v>
      </c>
      <c r="L164" s="14">
        <f>SUMIF([1]TT01!A:A,[1]Consumo!A164,[1]TT01!F:F)</f>
        <v>48</v>
      </c>
      <c r="M164" s="14">
        <f t="shared" si="20"/>
        <v>48</v>
      </c>
      <c r="N164" s="15">
        <f t="shared" si="21"/>
        <v>0</v>
      </c>
      <c r="O164" s="15">
        <f t="shared" si="22"/>
        <v>0</v>
      </c>
      <c r="P164" s="16">
        <f>IFERROR(VLOOKUP(A164,'[1]PLAN VTAL'!C:T,18,0),"")</f>
        <v>11</v>
      </c>
      <c r="Q164" s="16">
        <f t="shared" si="23"/>
        <v>-37</v>
      </c>
      <c r="R164" s="17" t="str">
        <f>IFERROR(VLOOKUP(A164,[1]transito!G:I,3,0),"")</f>
        <v/>
      </c>
      <c r="S164" s="17" t="str">
        <f>IFERROR(VLOOKUP(A164,[1]transito!G:K,5,0),"")</f>
        <v/>
      </c>
    </row>
    <row r="165" spans="1:19" x14ac:dyDescent="0.25">
      <c r="A165" s="11">
        <v>300785</v>
      </c>
      <c r="B165" t="e">
        <v>#N/A</v>
      </c>
      <c r="C165" t="e">
        <v>#N/A</v>
      </c>
      <c r="D165" s="12">
        <v>0</v>
      </c>
      <c r="E165" s="12">
        <v>0</v>
      </c>
      <c r="F165" s="12">
        <v>3</v>
      </c>
      <c r="G165" s="12">
        <f t="shared" si="16"/>
        <v>3</v>
      </c>
      <c r="H165" s="13">
        <f t="shared" si="17"/>
        <v>1</v>
      </c>
      <c r="I165" s="13">
        <f t="shared" si="18"/>
        <v>3.8461538461538464E-2</v>
      </c>
      <c r="J165" s="13">
        <f t="shared" si="19"/>
        <v>0.11538461538461539</v>
      </c>
      <c r="K165" s="14">
        <f>SUMIF([1]PT01!A:A,[1]Consumo!A165,[1]PT01!F:F)</f>
        <v>0</v>
      </c>
      <c r="L165" s="14">
        <f>SUMIF([1]TT01!A:A,[1]Consumo!A165,[1]TT01!F:F)</f>
        <v>0</v>
      </c>
      <c r="M165" s="14">
        <f t="shared" si="20"/>
        <v>0</v>
      </c>
      <c r="N165" s="15">
        <f t="shared" si="21"/>
        <v>0</v>
      </c>
      <c r="O165" s="15">
        <f t="shared" si="22"/>
        <v>0</v>
      </c>
      <c r="P165" s="16" t="str">
        <f>IFERROR(VLOOKUP(A165,'[1]PLAN VTAL'!C:T,18,0),"")</f>
        <v/>
      </c>
      <c r="Q165" s="16" t="str">
        <f t="shared" si="23"/>
        <v/>
      </c>
      <c r="R165" s="17" t="str">
        <f>IFERROR(VLOOKUP(A165,[1]transito!G:I,3,0),"")</f>
        <v/>
      </c>
      <c r="S165" s="17" t="str">
        <f>IFERROR(VLOOKUP(A165,[1]transito!G:K,5,0),"")</f>
        <v/>
      </c>
    </row>
    <row r="166" spans="1:19" x14ac:dyDescent="0.25">
      <c r="A166" s="11">
        <v>300789</v>
      </c>
      <c r="B166" t="s">
        <v>189</v>
      </c>
      <c r="C166" t="s">
        <v>7</v>
      </c>
      <c r="D166" s="12">
        <v>0</v>
      </c>
      <c r="E166" s="12">
        <v>0</v>
      </c>
      <c r="F166" s="12">
        <v>0</v>
      </c>
      <c r="G166" s="12">
        <f t="shared" si="16"/>
        <v>0</v>
      </c>
      <c r="H166" s="13">
        <f t="shared" si="17"/>
        <v>0</v>
      </c>
      <c r="I166" s="13">
        <f t="shared" si="18"/>
        <v>0</v>
      </c>
      <c r="J166" s="13">
        <f t="shared" si="19"/>
        <v>0</v>
      </c>
      <c r="K166" s="14">
        <f>SUMIF([1]PT01!A:A,[1]Consumo!A166,[1]PT01!F:F)</f>
        <v>0</v>
      </c>
      <c r="L166" s="14">
        <f>SUMIF([1]TT01!A:A,[1]Consumo!A166,[1]TT01!F:F)</f>
        <v>2</v>
      </c>
      <c r="M166" s="14">
        <f t="shared" si="20"/>
        <v>2</v>
      </c>
      <c r="N166" s="15">
        <f t="shared" si="21"/>
        <v>0</v>
      </c>
      <c r="O166" s="15">
        <f t="shared" si="22"/>
        <v>0</v>
      </c>
      <c r="P166" s="16" t="str">
        <f>IFERROR(VLOOKUP(A166,'[1]PLAN VTAL'!C:T,18,0),"")</f>
        <v/>
      </c>
      <c r="Q166" s="16" t="str">
        <f t="shared" si="23"/>
        <v/>
      </c>
      <c r="R166" s="17" t="str">
        <f>IFERROR(VLOOKUP(A166,[1]transito!G:I,3,0),"")</f>
        <v/>
      </c>
      <c r="S166" s="17" t="str">
        <f>IFERROR(VLOOKUP(A166,[1]transito!G:K,5,0),"")</f>
        <v/>
      </c>
    </row>
    <row r="167" spans="1:19" x14ac:dyDescent="0.25">
      <c r="A167" s="11">
        <v>300792</v>
      </c>
      <c r="B167" t="s">
        <v>190</v>
      </c>
      <c r="C167" t="s">
        <v>7</v>
      </c>
      <c r="D167" s="12">
        <v>0</v>
      </c>
      <c r="E167" s="12">
        <v>0</v>
      </c>
      <c r="F167" s="12">
        <v>0</v>
      </c>
      <c r="G167" s="12">
        <f t="shared" si="16"/>
        <v>0</v>
      </c>
      <c r="H167" s="13">
        <f t="shared" si="17"/>
        <v>0</v>
      </c>
      <c r="I167" s="13">
        <f t="shared" si="18"/>
        <v>0</v>
      </c>
      <c r="J167" s="13">
        <f t="shared" si="19"/>
        <v>0</v>
      </c>
      <c r="K167" s="14">
        <f>SUMIF([1]PT01!A:A,[1]Consumo!A167,[1]PT01!F:F)</f>
        <v>0</v>
      </c>
      <c r="L167" s="14">
        <f>SUMIF([1]TT01!A:A,[1]Consumo!A167,[1]TT01!F:F)</f>
        <v>3</v>
      </c>
      <c r="M167" s="14">
        <f t="shared" si="20"/>
        <v>3</v>
      </c>
      <c r="N167" s="15">
        <f t="shared" si="21"/>
        <v>0</v>
      </c>
      <c r="O167" s="15">
        <f t="shared" si="22"/>
        <v>0</v>
      </c>
      <c r="P167" s="16">
        <f>IFERROR(VLOOKUP(A167,'[1]PLAN VTAL'!C:T,18,0),"")</f>
        <v>21</v>
      </c>
      <c r="Q167" s="16">
        <f t="shared" si="23"/>
        <v>18</v>
      </c>
      <c r="R167" s="17">
        <f>IFERROR(VLOOKUP(A167,[1]transito!G:I,3,0),"")</f>
        <v>20</v>
      </c>
      <c r="S167" s="17">
        <f>IFERROR(VLOOKUP(A167,[1]transito!G:K,5,0),"")</f>
        <v>9122024</v>
      </c>
    </row>
    <row r="168" spans="1:19" x14ac:dyDescent="0.25">
      <c r="A168" s="11">
        <v>300838</v>
      </c>
      <c r="B168" t="s">
        <v>191</v>
      </c>
      <c r="C168" t="s">
        <v>51</v>
      </c>
      <c r="D168" s="12">
        <v>35</v>
      </c>
      <c r="E168" s="12">
        <v>72</v>
      </c>
      <c r="F168" s="12">
        <v>0</v>
      </c>
      <c r="G168" s="12">
        <f t="shared" si="16"/>
        <v>107</v>
      </c>
      <c r="H168" s="13">
        <f t="shared" si="17"/>
        <v>35.666666666666664</v>
      </c>
      <c r="I168" s="13">
        <f t="shared" si="18"/>
        <v>1.3717948717948718</v>
      </c>
      <c r="J168" s="13">
        <f t="shared" si="19"/>
        <v>0</v>
      </c>
      <c r="K168" s="14">
        <f>SUMIF([1]PT01!A:A,[1]Consumo!A168,[1]PT01!F:F)</f>
        <v>0</v>
      </c>
      <c r="L168" s="14">
        <f>SUMIF([1]TT01!A:A,[1]Consumo!A168,[1]TT01!F:F)</f>
        <v>25</v>
      </c>
      <c r="M168" s="14">
        <f t="shared" si="20"/>
        <v>25</v>
      </c>
      <c r="N168" s="15">
        <f t="shared" si="21"/>
        <v>0.70093457943925241</v>
      </c>
      <c r="O168" s="15">
        <f t="shared" si="22"/>
        <v>18.22429906542056</v>
      </c>
      <c r="P168" s="16" t="str">
        <f>IFERROR(VLOOKUP(A168,'[1]PLAN VTAL'!C:T,18,0),"")</f>
        <v/>
      </c>
      <c r="Q168" s="16" t="str">
        <f t="shared" si="23"/>
        <v/>
      </c>
      <c r="R168" s="17" t="str">
        <f>IFERROR(VLOOKUP(A168,[1]transito!G:I,3,0),"")</f>
        <v/>
      </c>
      <c r="S168" s="17" t="str">
        <f>IFERROR(VLOOKUP(A168,[1]transito!G:K,5,0),"")</f>
        <v/>
      </c>
    </row>
    <row r="169" spans="1:19" x14ac:dyDescent="0.25">
      <c r="A169" s="11">
        <v>300940</v>
      </c>
      <c r="B169" t="s">
        <v>192</v>
      </c>
      <c r="C169" t="s">
        <v>7</v>
      </c>
      <c r="D169" s="12">
        <v>3785</v>
      </c>
      <c r="E169" s="12">
        <v>10814</v>
      </c>
      <c r="F169" s="12">
        <v>5240</v>
      </c>
      <c r="G169" s="12">
        <f t="shared" si="16"/>
        <v>19839</v>
      </c>
      <c r="H169" s="13">
        <f t="shared" si="17"/>
        <v>6613</v>
      </c>
      <c r="I169" s="13">
        <f t="shared" si="18"/>
        <v>254.34615384615384</v>
      </c>
      <c r="J169" s="13">
        <f t="shared" si="19"/>
        <v>201.53846153846155</v>
      </c>
      <c r="K169" s="14">
        <f>SUMIF([1]PT01!A:A,[1]Consumo!A169,[1]PT01!F:F)</f>
        <v>0</v>
      </c>
      <c r="L169" s="14">
        <f>SUMIF([1]TT01!A:A,[1]Consumo!A169,[1]TT01!F:F)</f>
        <v>5387</v>
      </c>
      <c r="M169" s="14">
        <f t="shared" si="20"/>
        <v>5387</v>
      </c>
      <c r="N169" s="15">
        <f t="shared" si="21"/>
        <v>0.81460759110842285</v>
      </c>
      <c r="O169" s="15">
        <f t="shared" si="22"/>
        <v>21.179797368818992</v>
      </c>
      <c r="P169" s="16">
        <f>IFERROR(VLOOKUP(A169,'[1]PLAN VTAL'!C:T,18,0),"")</f>
        <v>25157</v>
      </c>
      <c r="Q169" s="16">
        <f t="shared" si="23"/>
        <v>19770</v>
      </c>
      <c r="R169" s="17">
        <f>IFERROR(VLOOKUP(A169,[1]transito!G:I,3,0),"")</f>
        <v>8000</v>
      </c>
      <c r="S169" s="17">
        <f>IFERROR(VLOOKUP(A169,[1]transito!G:K,5,0),"")</f>
        <v>6122024</v>
      </c>
    </row>
    <row r="170" spans="1:19" x14ac:dyDescent="0.25">
      <c r="A170" s="11">
        <v>301161</v>
      </c>
      <c r="B170" t="s">
        <v>193</v>
      </c>
      <c r="C170" t="s">
        <v>7</v>
      </c>
      <c r="D170" s="12">
        <v>0</v>
      </c>
      <c r="E170" s="12">
        <v>0</v>
      </c>
      <c r="F170" s="12">
        <v>0</v>
      </c>
      <c r="G170" s="12">
        <f t="shared" si="16"/>
        <v>0</v>
      </c>
      <c r="H170" s="13">
        <f t="shared" si="17"/>
        <v>0</v>
      </c>
      <c r="I170" s="13">
        <f t="shared" si="18"/>
        <v>0</v>
      </c>
      <c r="J170" s="13">
        <f t="shared" si="19"/>
        <v>0</v>
      </c>
      <c r="K170" s="14">
        <f>SUMIF([1]PT01!A:A,[1]Consumo!A170,[1]PT01!F:F)</f>
        <v>0</v>
      </c>
      <c r="L170" s="14">
        <f>SUMIF([1]TT01!A:A,[1]Consumo!A170,[1]TT01!F:F)</f>
        <v>4</v>
      </c>
      <c r="M170" s="14">
        <f t="shared" si="20"/>
        <v>4</v>
      </c>
      <c r="N170" s="15">
        <f t="shared" si="21"/>
        <v>0</v>
      </c>
      <c r="O170" s="15">
        <f t="shared" si="22"/>
        <v>0</v>
      </c>
      <c r="P170" s="16" t="str">
        <f>IFERROR(VLOOKUP(A170,'[1]PLAN VTAL'!C:T,18,0),"")</f>
        <v/>
      </c>
      <c r="Q170" s="16" t="str">
        <f t="shared" si="23"/>
        <v/>
      </c>
      <c r="R170" s="17" t="str">
        <f>IFERROR(VLOOKUP(A170,[1]transito!G:I,3,0),"")</f>
        <v/>
      </c>
      <c r="S170" s="17" t="str">
        <f>IFERROR(VLOOKUP(A170,[1]transito!G:K,5,0),"")</f>
        <v/>
      </c>
    </row>
    <row r="171" spans="1:19" x14ac:dyDescent="0.25">
      <c r="A171" s="11">
        <v>301193</v>
      </c>
      <c r="B171" t="s">
        <v>194</v>
      </c>
      <c r="C171" t="s">
        <v>7</v>
      </c>
      <c r="D171" s="12">
        <v>11</v>
      </c>
      <c r="E171" s="12">
        <v>22</v>
      </c>
      <c r="F171" s="12">
        <v>24</v>
      </c>
      <c r="G171" s="12">
        <f t="shared" si="16"/>
        <v>57</v>
      </c>
      <c r="H171" s="13">
        <f t="shared" si="17"/>
        <v>19</v>
      </c>
      <c r="I171" s="13">
        <f t="shared" si="18"/>
        <v>0.73076923076923073</v>
      </c>
      <c r="J171" s="13">
        <f t="shared" si="19"/>
        <v>0.92307692307692313</v>
      </c>
      <c r="K171" s="14">
        <f>SUMIF([1]PT01!A:A,[1]Consumo!A171,[1]PT01!F:F)</f>
        <v>29</v>
      </c>
      <c r="L171" s="14">
        <f>SUMIF([1]TT01!A:A,[1]Consumo!A171,[1]TT01!F:F)</f>
        <v>55</v>
      </c>
      <c r="M171" s="14">
        <f t="shared" si="20"/>
        <v>84</v>
      </c>
      <c r="N171" s="15">
        <f t="shared" si="21"/>
        <v>4.4210526315789478</v>
      </c>
      <c r="O171" s="15">
        <f t="shared" si="22"/>
        <v>114.94736842105264</v>
      </c>
      <c r="P171" s="16" t="str">
        <f>IFERROR(VLOOKUP(A171,'[1]PLAN VTAL'!C:T,18,0),"")</f>
        <v/>
      </c>
      <c r="Q171" s="16" t="str">
        <f t="shared" si="23"/>
        <v/>
      </c>
      <c r="R171" s="17">
        <f>IFERROR(VLOOKUP(A171,[1]transito!G:I,3,0),"")</f>
        <v>10</v>
      </c>
      <c r="S171" s="17">
        <f>IFERROR(VLOOKUP(A171,[1]transito!G:K,5,0),"")</f>
        <v>9122024</v>
      </c>
    </row>
    <row r="172" spans="1:19" x14ac:dyDescent="0.25">
      <c r="A172" s="11">
        <v>301202</v>
      </c>
      <c r="B172" t="s">
        <v>195</v>
      </c>
      <c r="C172" t="s">
        <v>7</v>
      </c>
      <c r="D172" s="12">
        <v>0</v>
      </c>
      <c r="E172" s="12">
        <v>0</v>
      </c>
      <c r="F172" s="12">
        <v>0</v>
      </c>
      <c r="G172" s="12">
        <f t="shared" si="16"/>
        <v>0</v>
      </c>
      <c r="H172" s="13">
        <f t="shared" si="17"/>
        <v>0</v>
      </c>
      <c r="I172" s="13">
        <f t="shared" si="18"/>
        <v>0</v>
      </c>
      <c r="J172" s="13">
        <f t="shared" si="19"/>
        <v>0</v>
      </c>
      <c r="K172" s="14">
        <f>SUMIF([1]PT01!A:A,[1]Consumo!A172,[1]PT01!F:F)</f>
        <v>0</v>
      </c>
      <c r="L172" s="14">
        <f>SUMIF([1]TT01!A:A,[1]Consumo!A172,[1]TT01!F:F)</f>
        <v>4</v>
      </c>
      <c r="M172" s="14">
        <f t="shared" si="20"/>
        <v>4</v>
      </c>
      <c r="N172" s="15">
        <f t="shared" si="21"/>
        <v>0</v>
      </c>
      <c r="O172" s="15">
        <f t="shared" si="22"/>
        <v>0</v>
      </c>
      <c r="P172" s="16" t="str">
        <f>IFERROR(VLOOKUP(A172,'[1]PLAN VTAL'!C:T,18,0),"")</f>
        <v/>
      </c>
      <c r="Q172" s="16" t="str">
        <f t="shared" si="23"/>
        <v/>
      </c>
      <c r="R172" s="17" t="str">
        <f>IFERROR(VLOOKUP(A172,[1]transito!G:I,3,0),"")</f>
        <v/>
      </c>
      <c r="S172" s="17" t="str">
        <f>IFERROR(VLOOKUP(A172,[1]transito!G:K,5,0),"")</f>
        <v/>
      </c>
    </row>
    <row r="173" spans="1:19" x14ac:dyDescent="0.25">
      <c r="A173" s="11">
        <v>301209</v>
      </c>
      <c r="B173" t="s">
        <v>196</v>
      </c>
      <c r="C173" t="s">
        <v>7</v>
      </c>
      <c r="D173" s="12">
        <v>0</v>
      </c>
      <c r="E173" s="12">
        <v>0</v>
      </c>
      <c r="F173" s="12">
        <v>0</v>
      </c>
      <c r="G173" s="12">
        <f t="shared" si="16"/>
        <v>0</v>
      </c>
      <c r="H173" s="13">
        <f t="shared" si="17"/>
        <v>0</v>
      </c>
      <c r="I173" s="13">
        <f t="shared" si="18"/>
        <v>0</v>
      </c>
      <c r="J173" s="13">
        <f t="shared" si="19"/>
        <v>0</v>
      </c>
      <c r="K173" s="14">
        <f>SUMIF([1]PT01!A:A,[1]Consumo!A173,[1]PT01!F:F)</f>
        <v>0</v>
      </c>
      <c r="L173" s="14">
        <f>SUMIF([1]TT01!A:A,[1]Consumo!A173,[1]TT01!F:F)</f>
        <v>2</v>
      </c>
      <c r="M173" s="14">
        <f t="shared" si="20"/>
        <v>2</v>
      </c>
      <c r="N173" s="15">
        <f t="shared" si="21"/>
        <v>0</v>
      </c>
      <c r="O173" s="15">
        <f t="shared" si="22"/>
        <v>0</v>
      </c>
      <c r="P173" s="16" t="str">
        <f>IFERROR(VLOOKUP(A173,'[1]PLAN VTAL'!C:T,18,0),"")</f>
        <v/>
      </c>
      <c r="Q173" s="16" t="str">
        <f t="shared" si="23"/>
        <v/>
      </c>
      <c r="R173" s="17" t="str">
        <f>IFERROR(VLOOKUP(A173,[1]transito!G:I,3,0),"")</f>
        <v/>
      </c>
      <c r="S173" s="17" t="str">
        <f>IFERROR(VLOOKUP(A173,[1]transito!G:K,5,0),"")</f>
        <v/>
      </c>
    </row>
    <row r="174" spans="1:19" x14ac:dyDescent="0.25">
      <c r="A174" s="11">
        <v>301210</v>
      </c>
      <c r="B174" t="s">
        <v>197</v>
      </c>
      <c r="C174" t="s">
        <v>7</v>
      </c>
      <c r="D174" s="12">
        <v>0</v>
      </c>
      <c r="E174" s="12">
        <v>6</v>
      </c>
      <c r="F174" s="12">
        <v>1</v>
      </c>
      <c r="G174" s="12">
        <f t="shared" si="16"/>
        <v>7</v>
      </c>
      <c r="H174" s="13">
        <f t="shared" si="17"/>
        <v>2.3333333333333335</v>
      </c>
      <c r="I174" s="13">
        <f t="shared" si="18"/>
        <v>8.9743589743589744E-2</v>
      </c>
      <c r="J174" s="13">
        <f t="shared" si="19"/>
        <v>3.8461538461538464E-2</v>
      </c>
      <c r="K174" s="14">
        <f>SUMIF([1]PT01!A:A,[1]Consumo!A174,[1]PT01!F:F)</f>
        <v>0</v>
      </c>
      <c r="L174" s="14">
        <f>SUMIF([1]TT01!A:A,[1]Consumo!A174,[1]TT01!F:F)</f>
        <v>15</v>
      </c>
      <c r="M174" s="14">
        <f t="shared" si="20"/>
        <v>15</v>
      </c>
      <c r="N174" s="15">
        <f t="shared" si="21"/>
        <v>6.4285714285714279</v>
      </c>
      <c r="O174" s="15">
        <f t="shared" si="22"/>
        <v>167.14285714285714</v>
      </c>
      <c r="P174" s="16" t="str">
        <f>IFERROR(VLOOKUP(A174,'[1]PLAN VTAL'!C:T,18,0),"")</f>
        <v/>
      </c>
      <c r="Q174" s="16" t="str">
        <f t="shared" si="23"/>
        <v/>
      </c>
      <c r="R174" s="17" t="str">
        <f>IFERROR(VLOOKUP(A174,[1]transito!G:I,3,0),"")</f>
        <v/>
      </c>
      <c r="S174" s="17" t="str">
        <f>IFERROR(VLOOKUP(A174,[1]transito!G:K,5,0),"")</f>
        <v/>
      </c>
    </row>
    <row r="175" spans="1:19" x14ac:dyDescent="0.25">
      <c r="A175" s="11">
        <v>301212</v>
      </c>
      <c r="B175" t="s">
        <v>198</v>
      </c>
      <c r="C175" t="s">
        <v>7</v>
      </c>
      <c r="D175" s="12">
        <v>0</v>
      </c>
      <c r="E175" s="12">
        <v>0</v>
      </c>
      <c r="F175" s="12">
        <v>0</v>
      </c>
      <c r="G175" s="12">
        <f t="shared" si="16"/>
        <v>0</v>
      </c>
      <c r="H175" s="13">
        <f t="shared" si="17"/>
        <v>0</v>
      </c>
      <c r="I175" s="13">
        <f t="shared" si="18"/>
        <v>0</v>
      </c>
      <c r="J175" s="13">
        <f t="shared" si="19"/>
        <v>0</v>
      </c>
      <c r="K175" s="14">
        <f>SUMIF([1]PT01!A:A,[1]Consumo!A175,[1]PT01!F:F)</f>
        <v>0</v>
      </c>
      <c r="L175" s="14">
        <f>SUMIF([1]TT01!A:A,[1]Consumo!A175,[1]TT01!F:F)</f>
        <v>20</v>
      </c>
      <c r="M175" s="14">
        <f t="shared" si="20"/>
        <v>20</v>
      </c>
      <c r="N175" s="15">
        <f t="shared" si="21"/>
        <v>0</v>
      </c>
      <c r="O175" s="15">
        <f t="shared" si="22"/>
        <v>0</v>
      </c>
      <c r="P175" s="16" t="str">
        <f>IFERROR(VLOOKUP(A175,'[1]PLAN VTAL'!C:T,18,0),"")</f>
        <v/>
      </c>
      <c r="Q175" s="16" t="str">
        <f t="shared" si="23"/>
        <v/>
      </c>
      <c r="R175" s="17" t="str">
        <f>IFERROR(VLOOKUP(A175,[1]transito!G:I,3,0),"")</f>
        <v/>
      </c>
      <c r="S175" s="17" t="str">
        <f>IFERROR(VLOOKUP(A175,[1]transito!G:K,5,0),"")</f>
        <v/>
      </c>
    </row>
    <row r="176" spans="1:19" x14ac:dyDescent="0.25">
      <c r="A176" s="11">
        <v>301218</v>
      </c>
      <c r="B176" t="s">
        <v>199</v>
      </c>
      <c r="C176" t="s">
        <v>51</v>
      </c>
      <c r="D176" s="12">
        <v>0</v>
      </c>
      <c r="E176" s="12">
        <v>0</v>
      </c>
      <c r="F176" s="12">
        <v>0</v>
      </c>
      <c r="G176" s="12">
        <f t="shared" si="16"/>
        <v>0</v>
      </c>
      <c r="H176" s="13">
        <f t="shared" si="17"/>
        <v>0</v>
      </c>
      <c r="I176" s="13">
        <f t="shared" si="18"/>
        <v>0</v>
      </c>
      <c r="J176" s="13">
        <f t="shared" si="19"/>
        <v>0</v>
      </c>
      <c r="K176" s="14">
        <f>SUMIF([1]PT01!A:A,[1]Consumo!A176,[1]PT01!F:F)</f>
        <v>0</v>
      </c>
      <c r="L176" s="14">
        <f>SUMIF([1]TT01!A:A,[1]Consumo!A176,[1]TT01!F:F)</f>
        <v>10</v>
      </c>
      <c r="M176" s="14">
        <f t="shared" si="20"/>
        <v>10</v>
      </c>
      <c r="N176" s="15">
        <f t="shared" si="21"/>
        <v>0</v>
      </c>
      <c r="O176" s="15">
        <f t="shared" si="22"/>
        <v>0</v>
      </c>
      <c r="P176" s="16">
        <f>IFERROR(VLOOKUP(A176,'[1]PLAN VTAL'!C:T,18,0),"")</f>
        <v>8</v>
      </c>
      <c r="Q176" s="16">
        <f t="shared" si="23"/>
        <v>-2</v>
      </c>
      <c r="R176" s="17" t="str">
        <f>IFERROR(VLOOKUP(A176,[1]transito!G:I,3,0),"")</f>
        <v/>
      </c>
      <c r="S176" s="17" t="str">
        <f>IFERROR(VLOOKUP(A176,[1]transito!G:K,5,0),"")</f>
        <v/>
      </c>
    </row>
    <row r="177" spans="1:19" x14ac:dyDescent="0.25">
      <c r="A177" s="11">
        <v>301566</v>
      </c>
      <c r="B177" t="s">
        <v>200</v>
      </c>
      <c r="C177" t="s">
        <v>27</v>
      </c>
      <c r="D177" s="12">
        <v>2886</v>
      </c>
      <c r="E177" s="12">
        <v>11277</v>
      </c>
      <c r="F177" s="12">
        <v>9150</v>
      </c>
      <c r="G177" s="12">
        <f t="shared" si="16"/>
        <v>23313</v>
      </c>
      <c r="H177" s="13">
        <f t="shared" si="17"/>
        <v>7771</v>
      </c>
      <c r="I177" s="13">
        <f t="shared" si="18"/>
        <v>298.88461538461536</v>
      </c>
      <c r="J177" s="13">
        <f t="shared" si="19"/>
        <v>351.92307692307691</v>
      </c>
      <c r="K177" s="14">
        <f>SUMIF([1]PT01!A:A,[1]Consumo!A177,[1]PT01!F:F)</f>
        <v>0</v>
      </c>
      <c r="L177" s="14">
        <f>SUMIF([1]TT01!A:A,[1]Consumo!A177,[1]TT01!F:F)</f>
        <v>1284</v>
      </c>
      <c r="M177" s="14">
        <f t="shared" si="20"/>
        <v>1284</v>
      </c>
      <c r="N177" s="15">
        <f t="shared" si="21"/>
        <v>0.16522970016728863</v>
      </c>
      <c r="O177" s="15">
        <f t="shared" si="22"/>
        <v>4.2959722043495052</v>
      </c>
      <c r="P177" s="16">
        <f>IFERROR(VLOOKUP(A177,'[1]PLAN VTAL'!C:T,18,0),"")</f>
        <v>8138</v>
      </c>
      <c r="Q177" s="16">
        <f t="shared" si="23"/>
        <v>6854</v>
      </c>
      <c r="R177" s="17">
        <f>IFERROR(VLOOKUP(A177,[1]transito!G:I,3,0),"")</f>
        <v>4000</v>
      </c>
      <c r="S177" s="17">
        <f>IFERROR(VLOOKUP(A177,[1]transito!G:K,5,0),"")</f>
        <v>6122024</v>
      </c>
    </row>
    <row r="178" spans="1:19" x14ac:dyDescent="0.25">
      <c r="A178" s="11">
        <v>301871</v>
      </c>
      <c r="B178" t="s">
        <v>201</v>
      </c>
      <c r="C178" t="s">
        <v>7</v>
      </c>
      <c r="D178" s="12">
        <v>0</v>
      </c>
      <c r="E178" s="12">
        <v>5</v>
      </c>
      <c r="F178" s="12">
        <v>0</v>
      </c>
      <c r="G178" s="12">
        <f t="shared" si="16"/>
        <v>5</v>
      </c>
      <c r="H178" s="13">
        <f t="shared" si="17"/>
        <v>1.6666666666666667</v>
      </c>
      <c r="I178" s="13">
        <f t="shared" si="18"/>
        <v>6.4102564102564111E-2</v>
      </c>
      <c r="J178" s="13">
        <f t="shared" si="19"/>
        <v>0</v>
      </c>
      <c r="K178" s="14">
        <f>SUMIF([1]PT01!A:A,[1]Consumo!A178,[1]PT01!F:F)</f>
        <v>0</v>
      </c>
      <c r="L178" s="14">
        <f>SUMIF([1]TT01!A:A,[1]Consumo!A178,[1]TT01!F:F)</f>
        <v>14</v>
      </c>
      <c r="M178" s="14">
        <f t="shared" si="20"/>
        <v>14</v>
      </c>
      <c r="N178" s="15">
        <f t="shared" si="21"/>
        <v>8.4</v>
      </c>
      <c r="O178" s="15">
        <f t="shared" si="22"/>
        <v>218.39999999999998</v>
      </c>
      <c r="P178" s="16" t="str">
        <f>IFERROR(VLOOKUP(A178,'[1]PLAN VTAL'!C:T,18,0),"")</f>
        <v/>
      </c>
      <c r="Q178" s="16" t="str">
        <f t="shared" si="23"/>
        <v/>
      </c>
      <c r="R178" s="17" t="str">
        <f>IFERROR(VLOOKUP(A178,[1]transito!G:I,3,0),"")</f>
        <v/>
      </c>
      <c r="S178" s="17" t="str">
        <f>IFERROR(VLOOKUP(A178,[1]transito!G:K,5,0),"")</f>
        <v/>
      </c>
    </row>
    <row r="179" spans="1:19" x14ac:dyDescent="0.25">
      <c r="A179" s="11">
        <v>301874</v>
      </c>
      <c r="B179" t="s">
        <v>202</v>
      </c>
      <c r="C179" t="s">
        <v>7</v>
      </c>
      <c r="D179" s="12">
        <v>3</v>
      </c>
      <c r="E179" s="12">
        <v>8</v>
      </c>
      <c r="F179" s="12">
        <v>1</v>
      </c>
      <c r="G179" s="12">
        <f t="shared" si="16"/>
        <v>12</v>
      </c>
      <c r="H179" s="13">
        <f t="shared" si="17"/>
        <v>4</v>
      </c>
      <c r="I179" s="13">
        <f t="shared" si="18"/>
        <v>0.15384615384615385</v>
      </c>
      <c r="J179" s="13">
        <f t="shared" si="19"/>
        <v>3.8461538461538464E-2</v>
      </c>
      <c r="K179" s="14">
        <f>SUMIF([1]PT01!A:A,[1]Consumo!A179,[1]PT01!F:F)</f>
        <v>0</v>
      </c>
      <c r="L179" s="14">
        <f>SUMIF([1]TT01!A:A,[1]Consumo!A179,[1]TT01!F:F)</f>
        <v>1</v>
      </c>
      <c r="M179" s="14">
        <f t="shared" si="20"/>
        <v>1</v>
      </c>
      <c r="N179" s="15">
        <f t="shared" si="21"/>
        <v>0.25</v>
      </c>
      <c r="O179" s="15">
        <f t="shared" si="22"/>
        <v>6.5</v>
      </c>
      <c r="P179" s="16" t="str">
        <f>IFERROR(VLOOKUP(A179,'[1]PLAN VTAL'!C:T,18,0),"")</f>
        <v/>
      </c>
      <c r="Q179" s="16" t="str">
        <f t="shared" si="23"/>
        <v/>
      </c>
      <c r="R179" s="17" t="str">
        <f>IFERROR(VLOOKUP(A179,[1]transito!G:I,3,0),"")</f>
        <v/>
      </c>
      <c r="S179" s="17" t="str">
        <f>IFERROR(VLOOKUP(A179,[1]transito!G:K,5,0),"")</f>
        <v/>
      </c>
    </row>
    <row r="180" spans="1:19" x14ac:dyDescent="0.25">
      <c r="A180" s="11">
        <v>305133</v>
      </c>
      <c r="B180" t="e">
        <v>#N/A</v>
      </c>
      <c r="C180" t="e">
        <v>#N/A</v>
      </c>
      <c r="D180" s="12">
        <v>22</v>
      </c>
      <c r="E180" s="12">
        <v>62</v>
      </c>
      <c r="F180" s="12">
        <v>25</v>
      </c>
      <c r="G180" s="12">
        <f t="shared" si="16"/>
        <v>109</v>
      </c>
      <c r="H180" s="13">
        <f t="shared" si="17"/>
        <v>36.333333333333336</v>
      </c>
      <c r="I180" s="13">
        <f t="shared" si="18"/>
        <v>1.3974358974358976</v>
      </c>
      <c r="J180" s="13">
        <f t="shared" si="19"/>
        <v>0.96153846153846156</v>
      </c>
      <c r="K180" s="14">
        <f>SUMIF([1]PT01!A:A,[1]Consumo!A180,[1]PT01!F:F)</f>
        <v>0</v>
      </c>
      <c r="L180" s="14">
        <f>SUMIF([1]TT01!A:A,[1]Consumo!A180,[1]TT01!F:F)</f>
        <v>0</v>
      </c>
      <c r="M180" s="14">
        <f t="shared" si="20"/>
        <v>0</v>
      </c>
      <c r="N180" s="15">
        <f t="shared" si="21"/>
        <v>0</v>
      </c>
      <c r="O180" s="15">
        <f t="shared" si="22"/>
        <v>0</v>
      </c>
      <c r="P180" s="16">
        <f>IFERROR(VLOOKUP(A180,'[1]PLAN VTAL'!C:T,18,0),"")</f>
        <v>82</v>
      </c>
      <c r="Q180" s="16">
        <f t="shared" si="23"/>
        <v>82</v>
      </c>
      <c r="R180" s="17">
        <f>IFERROR(VLOOKUP(A180,[1]transito!G:I,3,0),"")</f>
        <v>39</v>
      </c>
      <c r="S180" s="17">
        <f>IFERROR(VLOOKUP(A180,[1]transito!G:K,5,0),"")</f>
        <v>5122024</v>
      </c>
    </row>
    <row r="181" spans="1:19" x14ac:dyDescent="0.25">
      <c r="A181" s="11">
        <v>312222</v>
      </c>
      <c r="B181" t="s">
        <v>203</v>
      </c>
      <c r="C181" t="s">
        <v>27</v>
      </c>
      <c r="D181" s="12">
        <v>0</v>
      </c>
      <c r="E181" s="12">
        <v>2437</v>
      </c>
      <c r="F181" s="12">
        <v>2368</v>
      </c>
      <c r="G181" s="12">
        <f t="shared" si="16"/>
        <v>4805</v>
      </c>
      <c r="H181" s="13">
        <f t="shared" si="17"/>
        <v>1601.6666666666667</v>
      </c>
      <c r="I181" s="13">
        <f t="shared" si="18"/>
        <v>61.602564102564102</v>
      </c>
      <c r="J181" s="13">
        <f t="shared" si="19"/>
        <v>91.07692307692308</v>
      </c>
      <c r="K181" s="14">
        <f>SUMIF([1]PT01!A:A,[1]Consumo!A181,[1]PT01!F:F)</f>
        <v>0</v>
      </c>
      <c r="L181" s="14">
        <f>SUMIF([1]TT01!A:A,[1]Consumo!A181,[1]TT01!F:F)</f>
        <v>5995</v>
      </c>
      <c r="M181" s="14">
        <f t="shared" si="20"/>
        <v>5995</v>
      </c>
      <c r="N181" s="15">
        <f t="shared" si="21"/>
        <v>3.7429760665972944</v>
      </c>
      <c r="O181" s="15">
        <f t="shared" si="22"/>
        <v>97.31737773152966</v>
      </c>
      <c r="P181" s="16" t="str">
        <f>IFERROR(VLOOKUP(A181,'[1]PLAN VTAL'!C:T,18,0),"")</f>
        <v/>
      </c>
      <c r="Q181" s="16" t="str">
        <f t="shared" si="23"/>
        <v/>
      </c>
      <c r="R181" s="17" t="str">
        <f>IFERROR(VLOOKUP(A181,[1]transito!G:I,3,0),"")</f>
        <v/>
      </c>
      <c r="S181" s="17" t="str">
        <f>IFERROR(VLOOKUP(A181,[1]transito!G:K,5,0),"")</f>
        <v/>
      </c>
    </row>
    <row r="182" spans="1:19" x14ac:dyDescent="0.25">
      <c r="A182" s="11">
        <v>312481</v>
      </c>
      <c r="B182" t="s">
        <v>204</v>
      </c>
      <c r="C182" t="s">
        <v>51</v>
      </c>
      <c r="D182" s="12">
        <v>0</v>
      </c>
      <c r="E182" s="12">
        <v>0</v>
      </c>
      <c r="F182" s="12">
        <v>0</v>
      </c>
      <c r="G182" s="12">
        <f t="shared" si="16"/>
        <v>0</v>
      </c>
      <c r="H182" s="13">
        <f t="shared" si="17"/>
        <v>0</v>
      </c>
      <c r="I182" s="13">
        <f t="shared" si="18"/>
        <v>0</v>
      </c>
      <c r="J182" s="13">
        <f t="shared" si="19"/>
        <v>0</v>
      </c>
      <c r="K182" s="14">
        <f>SUMIF([1]PT01!A:A,[1]Consumo!A182,[1]PT01!F:F)</f>
        <v>0</v>
      </c>
      <c r="L182" s="14">
        <f>SUMIF([1]TT01!A:A,[1]Consumo!A182,[1]TT01!F:F)</f>
        <v>6</v>
      </c>
      <c r="M182" s="14">
        <f t="shared" si="20"/>
        <v>6</v>
      </c>
      <c r="N182" s="15">
        <f t="shared" si="21"/>
        <v>0</v>
      </c>
      <c r="O182" s="15">
        <f t="shared" si="22"/>
        <v>0</v>
      </c>
      <c r="P182" s="16">
        <f>IFERROR(VLOOKUP(A182,'[1]PLAN VTAL'!C:T,18,0),"")</f>
        <v>6</v>
      </c>
      <c r="Q182" s="16">
        <f t="shared" si="23"/>
        <v>0</v>
      </c>
      <c r="R182" s="17" t="str">
        <f>IFERROR(VLOOKUP(A182,[1]transito!G:I,3,0),"")</f>
        <v/>
      </c>
      <c r="S182" s="17" t="str">
        <f>IFERROR(VLOOKUP(A182,[1]transito!G:K,5,0),"")</f>
        <v/>
      </c>
    </row>
    <row r="183" spans="1:19" x14ac:dyDescent="0.25">
      <c r="A183" s="11">
        <v>312482</v>
      </c>
      <c r="B183" t="e">
        <v>#N/A</v>
      </c>
      <c r="C183" t="e">
        <v>#N/A</v>
      </c>
      <c r="D183" s="12">
        <v>122</v>
      </c>
      <c r="E183" s="12">
        <v>18</v>
      </c>
      <c r="F183" s="12">
        <v>133</v>
      </c>
      <c r="G183" s="12">
        <f t="shared" si="16"/>
        <v>273</v>
      </c>
      <c r="H183" s="13">
        <f t="shared" si="17"/>
        <v>91</v>
      </c>
      <c r="I183" s="13">
        <f t="shared" si="18"/>
        <v>3.5</v>
      </c>
      <c r="J183" s="13">
        <f t="shared" si="19"/>
        <v>5.115384615384615</v>
      </c>
      <c r="K183" s="14">
        <f>SUMIF([1]PT01!A:A,[1]Consumo!A183,[1]PT01!F:F)</f>
        <v>0</v>
      </c>
      <c r="L183" s="14">
        <f>SUMIF([1]TT01!A:A,[1]Consumo!A183,[1]TT01!F:F)</f>
        <v>0</v>
      </c>
      <c r="M183" s="14">
        <f t="shared" si="20"/>
        <v>0</v>
      </c>
      <c r="N183" s="15">
        <f t="shared" si="21"/>
        <v>0</v>
      </c>
      <c r="O183" s="15">
        <f t="shared" si="22"/>
        <v>0</v>
      </c>
      <c r="P183" s="16">
        <f>IFERROR(VLOOKUP(A183,'[1]PLAN VTAL'!C:T,18,0),"")</f>
        <v>173</v>
      </c>
      <c r="Q183" s="16">
        <f t="shared" si="23"/>
        <v>173</v>
      </c>
      <c r="R183" s="17">
        <f>IFERROR(VLOOKUP(A183,[1]transito!G:I,3,0),"")</f>
        <v>167</v>
      </c>
      <c r="S183" s="17">
        <f>IFERROR(VLOOKUP(A183,[1]transito!G:K,5,0),"")</f>
        <v>5122024</v>
      </c>
    </row>
    <row r="184" spans="1:19" x14ac:dyDescent="0.25">
      <c r="A184" s="11">
        <v>312643</v>
      </c>
      <c r="B184" t="s">
        <v>205</v>
      </c>
      <c r="C184" t="s">
        <v>7</v>
      </c>
      <c r="D184" s="12">
        <v>272</v>
      </c>
      <c r="E184" s="12">
        <v>103</v>
      </c>
      <c r="F184" s="12">
        <v>76</v>
      </c>
      <c r="G184" s="12">
        <f t="shared" si="16"/>
        <v>451</v>
      </c>
      <c r="H184" s="13">
        <f t="shared" si="17"/>
        <v>150.33333333333334</v>
      </c>
      <c r="I184" s="13">
        <f t="shared" si="18"/>
        <v>5.7820512820512828</v>
      </c>
      <c r="J184" s="13">
        <f t="shared" si="19"/>
        <v>2.9230769230769229</v>
      </c>
      <c r="K184" s="14">
        <f>SUMIF([1]PT01!A:A,[1]Consumo!A184,[1]PT01!F:F)</f>
        <v>0</v>
      </c>
      <c r="L184" s="14">
        <f>SUMIF([1]TT01!A:A,[1]Consumo!A184,[1]TT01!F:F)</f>
        <v>74</v>
      </c>
      <c r="M184" s="14">
        <f t="shared" si="20"/>
        <v>74</v>
      </c>
      <c r="N184" s="15">
        <f t="shared" si="21"/>
        <v>0.4922394678492239</v>
      </c>
      <c r="O184" s="15">
        <f t="shared" si="22"/>
        <v>12.798226164079821</v>
      </c>
      <c r="P184" s="16">
        <f>IFERROR(VLOOKUP(A184,'[1]PLAN VTAL'!C:T,18,0),"")</f>
        <v>344</v>
      </c>
      <c r="Q184" s="16">
        <f t="shared" si="23"/>
        <v>270</v>
      </c>
      <c r="R184" s="17">
        <f>IFERROR(VLOOKUP(A184,[1]transito!G:I,3,0),"")</f>
        <v>100</v>
      </c>
      <c r="S184" s="17">
        <f>IFERROR(VLOOKUP(A184,[1]transito!G:K,5,0),"")</f>
        <v>5122024</v>
      </c>
    </row>
    <row r="185" spans="1:19" x14ac:dyDescent="0.25">
      <c r="A185" s="11">
        <v>312644</v>
      </c>
      <c r="B185" t="s">
        <v>206</v>
      </c>
      <c r="C185" t="s">
        <v>7</v>
      </c>
      <c r="D185" s="12">
        <v>479</v>
      </c>
      <c r="E185" s="12">
        <v>257</v>
      </c>
      <c r="F185" s="12">
        <v>334</v>
      </c>
      <c r="G185" s="12">
        <f t="shared" si="16"/>
        <v>1070</v>
      </c>
      <c r="H185" s="13">
        <f t="shared" si="17"/>
        <v>356.66666666666669</v>
      </c>
      <c r="I185" s="13">
        <f t="shared" si="18"/>
        <v>13.717948717948719</v>
      </c>
      <c r="J185" s="13">
        <f t="shared" si="19"/>
        <v>12.846153846153847</v>
      </c>
      <c r="K185" s="14">
        <f>SUMIF([1]PT01!A:A,[1]Consumo!A185,[1]PT01!F:F)</f>
        <v>0</v>
      </c>
      <c r="L185" s="14">
        <f>SUMIF([1]TT01!A:A,[1]Consumo!A185,[1]TT01!F:F)</f>
        <v>8</v>
      </c>
      <c r="M185" s="14">
        <f t="shared" si="20"/>
        <v>8</v>
      </c>
      <c r="N185" s="15">
        <f t="shared" si="21"/>
        <v>2.2429906542056073E-2</v>
      </c>
      <c r="O185" s="15">
        <f t="shared" si="22"/>
        <v>0.58317757009345794</v>
      </c>
      <c r="P185" s="16">
        <f>IFERROR(VLOOKUP(A185,'[1]PLAN VTAL'!C:T,18,0),"")</f>
        <v>358</v>
      </c>
      <c r="Q185" s="16">
        <f t="shared" si="23"/>
        <v>350</v>
      </c>
      <c r="R185" s="17">
        <f>IFERROR(VLOOKUP(A185,[1]transito!G:I,3,0),"")</f>
        <v>68</v>
      </c>
      <c r="S185" s="17">
        <f>IFERROR(VLOOKUP(A185,[1]transito!G:K,5,0),"")</f>
        <v>5122024</v>
      </c>
    </row>
    <row r="186" spans="1:19" x14ac:dyDescent="0.25">
      <c r="A186" s="11">
        <v>312723</v>
      </c>
      <c r="B186" t="s">
        <v>207</v>
      </c>
      <c r="C186" t="s">
        <v>51</v>
      </c>
      <c r="D186" s="12">
        <v>17</v>
      </c>
      <c r="E186" s="12">
        <v>75</v>
      </c>
      <c r="F186" s="12">
        <v>58</v>
      </c>
      <c r="G186" s="12">
        <f t="shared" si="16"/>
        <v>150</v>
      </c>
      <c r="H186" s="13">
        <f t="shared" si="17"/>
        <v>50</v>
      </c>
      <c r="I186" s="13">
        <f t="shared" si="18"/>
        <v>1.9230769230769231</v>
      </c>
      <c r="J186" s="13">
        <f t="shared" si="19"/>
        <v>2.2307692307692308</v>
      </c>
      <c r="K186" s="14">
        <f>SUMIF([1]PT01!A:A,[1]Consumo!A186,[1]PT01!F:F)</f>
        <v>0</v>
      </c>
      <c r="L186" s="14">
        <f>SUMIF([1]TT01!A:A,[1]Consumo!A186,[1]TT01!F:F)</f>
        <v>12</v>
      </c>
      <c r="M186" s="14">
        <f t="shared" si="20"/>
        <v>12</v>
      </c>
      <c r="N186" s="15">
        <f t="shared" si="21"/>
        <v>0.24</v>
      </c>
      <c r="O186" s="15">
        <f t="shared" si="22"/>
        <v>6.24</v>
      </c>
      <c r="P186" s="16">
        <f>IFERROR(VLOOKUP(A186,'[1]PLAN VTAL'!C:T,18,0),"")</f>
        <v>116</v>
      </c>
      <c r="Q186" s="16">
        <f t="shared" si="23"/>
        <v>104</v>
      </c>
      <c r="R186" s="17" t="str">
        <f>IFERROR(VLOOKUP(A186,[1]transito!G:I,3,0),"")</f>
        <v/>
      </c>
      <c r="S186" s="17" t="str">
        <f>IFERROR(VLOOKUP(A186,[1]transito!G:K,5,0),"")</f>
        <v/>
      </c>
    </row>
    <row r="187" spans="1:19" x14ac:dyDescent="0.25">
      <c r="A187" s="11">
        <v>313763</v>
      </c>
      <c r="B187" t="s">
        <v>208</v>
      </c>
      <c r="C187" t="s">
        <v>7</v>
      </c>
      <c r="D187" s="12">
        <v>49</v>
      </c>
      <c r="E187" s="12">
        <v>158</v>
      </c>
      <c r="F187" s="12">
        <v>23</v>
      </c>
      <c r="G187" s="12">
        <f t="shared" si="16"/>
        <v>230</v>
      </c>
      <c r="H187" s="13">
        <f t="shared" si="17"/>
        <v>76.666666666666671</v>
      </c>
      <c r="I187" s="13">
        <f t="shared" si="18"/>
        <v>2.9487179487179489</v>
      </c>
      <c r="J187" s="13">
        <f t="shared" si="19"/>
        <v>0.88461538461538458</v>
      </c>
      <c r="K187" s="14">
        <f>SUMIF([1]PT01!A:A,[1]Consumo!A187,[1]PT01!F:F)</f>
        <v>0</v>
      </c>
      <c r="L187" s="14">
        <f>SUMIF([1]TT01!A:A,[1]Consumo!A187,[1]TT01!F:F)</f>
        <v>0</v>
      </c>
      <c r="M187" s="14">
        <f t="shared" si="20"/>
        <v>0</v>
      </c>
      <c r="N187" s="15">
        <f t="shared" si="21"/>
        <v>0</v>
      </c>
      <c r="O187" s="15">
        <f t="shared" si="22"/>
        <v>0</v>
      </c>
      <c r="P187" s="16" t="str">
        <f>IFERROR(VLOOKUP(A187,'[1]PLAN VTAL'!C:T,18,0),"")</f>
        <v/>
      </c>
      <c r="Q187" s="16" t="str">
        <f t="shared" si="23"/>
        <v/>
      </c>
      <c r="R187" s="17" t="str">
        <f>IFERROR(VLOOKUP(A187,[1]transito!G:I,3,0),"")</f>
        <v/>
      </c>
      <c r="S187" s="17" t="str">
        <f>IFERROR(VLOOKUP(A187,[1]transito!G:K,5,0),"")</f>
        <v/>
      </c>
    </row>
    <row r="188" spans="1:19" x14ac:dyDescent="0.25">
      <c r="A188" s="11">
        <v>319014</v>
      </c>
      <c r="B188" t="s">
        <v>209</v>
      </c>
      <c r="C188" t="s">
        <v>7</v>
      </c>
      <c r="D188" s="12">
        <v>3036</v>
      </c>
      <c r="E188" s="12">
        <v>6617</v>
      </c>
      <c r="F188" s="12">
        <v>3220</v>
      </c>
      <c r="G188" s="12">
        <f t="shared" si="16"/>
        <v>12873</v>
      </c>
      <c r="H188" s="13">
        <f t="shared" si="17"/>
        <v>4291</v>
      </c>
      <c r="I188" s="13">
        <f t="shared" si="18"/>
        <v>165.03846153846155</v>
      </c>
      <c r="J188" s="13">
        <f t="shared" si="19"/>
        <v>123.84615384615384</v>
      </c>
      <c r="K188" s="14">
        <f>SUMIF([1]PT01!A:A,[1]Consumo!A188,[1]PT01!F:F)</f>
        <v>0</v>
      </c>
      <c r="L188" s="14">
        <f>SUMIF([1]TT01!A:A,[1]Consumo!A188,[1]TT01!F:F)</f>
        <v>7312</v>
      </c>
      <c r="M188" s="14">
        <f t="shared" si="20"/>
        <v>7312</v>
      </c>
      <c r="N188" s="15">
        <f t="shared" si="21"/>
        <v>1.7040316942437661</v>
      </c>
      <c r="O188" s="15">
        <f t="shared" si="22"/>
        <v>44.304824050337913</v>
      </c>
      <c r="P188" s="16">
        <f>IFERROR(VLOOKUP(A188,'[1]PLAN VTAL'!C:T,18,0),"")</f>
        <v>5121</v>
      </c>
      <c r="Q188" s="16">
        <f t="shared" si="23"/>
        <v>-2191</v>
      </c>
      <c r="R188" s="17" t="str">
        <f>IFERROR(VLOOKUP(A188,[1]transito!G:I,3,0),"")</f>
        <v/>
      </c>
      <c r="S188" s="17" t="str">
        <f>IFERROR(VLOOKUP(A188,[1]transito!G:K,5,0),"")</f>
        <v/>
      </c>
    </row>
    <row r="189" spans="1:19" x14ac:dyDescent="0.25">
      <c r="A189" s="11">
        <v>319915</v>
      </c>
      <c r="B189" t="s">
        <v>210</v>
      </c>
      <c r="C189" t="s">
        <v>7</v>
      </c>
      <c r="D189" s="12">
        <v>0</v>
      </c>
      <c r="E189" s="12">
        <v>0</v>
      </c>
      <c r="F189" s="12">
        <v>0</v>
      </c>
      <c r="G189" s="12">
        <f t="shared" si="16"/>
        <v>0</v>
      </c>
      <c r="H189" s="13">
        <f t="shared" si="17"/>
        <v>0</v>
      </c>
      <c r="I189" s="13">
        <f t="shared" si="18"/>
        <v>0</v>
      </c>
      <c r="J189" s="13">
        <f t="shared" si="19"/>
        <v>0</v>
      </c>
      <c r="K189" s="14">
        <f>SUMIF([1]PT01!A:A,[1]Consumo!A189,[1]PT01!F:F)</f>
        <v>0</v>
      </c>
      <c r="L189" s="14">
        <f>SUMIF([1]TT01!A:A,[1]Consumo!A189,[1]TT01!F:F)</f>
        <v>1111</v>
      </c>
      <c r="M189" s="14">
        <f t="shared" si="20"/>
        <v>1111</v>
      </c>
      <c r="N189" s="15">
        <f t="shared" si="21"/>
        <v>0</v>
      </c>
      <c r="O189" s="15">
        <f t="shared" si="22"/>
        <v>0</v>
      </c>
      <c r="P189" s="16" t="str">
        <f>IFERROR(VLOOKUP(A189,'[1]PLAN VTAL'!C:T,18,0),"")</f>
        <v/>
      </c>
      <c r="Q189" s="16" t="str">
        <f t="shared" si="23"/>
        <v/>
      </c>
      <c r="R189" s="17" t="str">
        <f>IFERROR(VLOOKUP(A189,[1]transito!G:I,3,0),"")</f>
        <v/>
      </c>
      <c r="S189" s="17" t="str">
        <f>IFERROR(VLOOKUP(A189,[1]transito!G:K,5,0),"")</f>
        <v/>
      </c>
    </row>
    <row r="190" spans="1:19" x14ac:dyDescent="0.25">
      <c r="A190" s="11">
        <v>319936</v>
      </c>
      <c r="B190" t="s">
        <v>211</v>
      </c>
      <c r="C190" t="s">
        <v>7</v>
      </c>
      <c r="D190" s="12">
        <v>0</v>
      </c>
      <c r="E190" s="12">
        <v>1</v>
      </c>
      <c r="F190" s="12">
        <v>0</v>
      </c>
      <c r="G190" s="12">
        <f t="shared" si="16"/>
        <v>1</v>
      </c>
      <c r="H190" s="13">
        <f t="shared" si="17"/>
        <v>0.33333333333333331</v>
      </c>
      <c r="I190" s="13">
        <f t="shared" si="18"/>
        <v>1.282051282051282E-2</v>
      </c>
      <c r="J190" s="13">
        <f t="shared" si="19"/>
        <v>0</v>
      </c>
      <c r="K190" s="14">
        <f>SUMIF([1]PT01!A:A,[1]Consumo!A190,[1]PT01!F:F)</f>
        <v>0</v>
      </c>
      <c r="L190" s="14">
        <f>SUMIF([1]TT01!A:A,[1]Consumo!A190,[1]TT01!F:F)</f>
        <v>37</v>
      </c>
      <c r="M190" s="14">
        <f t="shared" si="20"/>
        <v>37</v>
      </c>
      <c r="N190" s="15">
        <f t="shared" si="21"/>
        <v>111</v>
      </c>
      <c r="O190" s="15">
        <f t="shared" si="22"/>
        <v>2886</v>
      </c>
      <c r="P190" s="16" t="str">
        <f>IFERROR(VLOOKUP(A190,'[1]PLAN VTAL'!C:T,18,0),"")</f>
        <v/>
      </c>
      <c r="Q190" s="16" t="str">
        <f t="shared" si="23"/>
        <v/>
      </c>
      <c r="R190" s="17" t="str">
        <f>IFERROR(VLOOKUP(A190,[1]transito!G:I,3,0),"")</f>
        <v/>
      </c>
      <c r="S190" s="17" t="str">
        <f>IFERROR(VLOOKUP(A190,[1]transito!G:K,5,0),"")</f>
        <v/>
      </c>
    </row>
    <row r="191" spans="1:19" x14ac:dyDescent="0.25">
      <c r="A191" s="11">
        <v>320251</v>
      </c>
      <c r="B191" t="s">
        <v>212</v>
      </c>
      <c r="C191" t="s">
        <v>7</v>
      </c>
      <c r="D191" s="12">
        <v>634</v>
      </c>
      <c r="E191" s="12">
        <v>107</v>
      </c>
      <c r="F191" s="12">
        <v>146</v>
      </c>
      <c r="G191" s="12">
        <f t="shared" si="16"/>
        <v>887</v>
      </c>
      <c r="H191" s="13">
        <f t="shared" si="17"/>
        <v>295.66666666666669</v>
      </c>
      <c r="I191" s="13">
        <f t="shared" si="18"/>
        <v>11.371794871794872</v>
      </c>
      <c r="J191" s="13">
        <f t="shared" si="19"/>
        <v>5.615384615384615</v>
      </c>
      <c r="K191" s="14">
        <f>SUMIF([1]PT01!A:A,[1]Consumo!A191,[1]PT01!F:F)</f>
        <v>0</v>
      </c>
      <c r="L191" s="14">
        <f>SUMIF([1]TT01!A:A,[1]Consumo!A191,[1]TT01!F:F)</f>
        <v>1380</v>
      </c>
      <c r="M191" s="14">
        <f t="shared" si="20"/>
        <v>1380</v>
      </c>
      <c r="N191" s="15">
        <f t="shared" si="21"/>
        <v>4.667418263810597</v>
      </c>
      <c r="O191" s="15">
        <f t="shared" si="22"/>
        <v>121.35287485907553</v>
      </c>
      <c r="P191" s="16">
        <f>IFERROR(VLOOKUP(A191,'[1]PLAN VTAL'!C:T,18,0),"")</f>
        <v>6</v>
      </c>
      <c r="Q191" s="16">
        <f t="shared" si="23"/>
        <v>-1374</v>
      </c>
      <c r="R191" s="17" t="str">
        <f>IFERROR(VLOOKUP(A191,[1]transito!G:I,3,0),"")</f>
        <v/>
      </c>
      <c r="S191" s="17" t="str">
        <f>IFERROR(VLOOKUP(A191,[1]transito!G:K,5,0),"")</f>
        <v/>
      </c>
    </row>
    <row r="192" spans="1:19" x14ac:dyDescent="0.25">
      <c r="A192" s="11">
        <v>321380</v>
      </c>
      <c r="B192" t="s">
        <v>213</v>
      </c>
      <c r="C192" t="s">
        <v>27</v>
      </c>
      <c r="D192" s="12">
        <v>0</v>
      </c>
      <c r="E192" s="12">
        <v>0</v>
      </c>
      <c r="F192" s="12">
        <v>0</v>
      </c>
      <c r="G192" s="12">
        <f t="shared" si="16"/>
        <v>0</v>
      </c>
      <c r="H192" s="13">
        <f t="shared" si="17"/>
        <v>0</v>
      </c>
      <c r="I192" s="13">
        <f t="shared" si="18"/>
        <v>0</v>
      </c>
      <c r="J192" s="13">
        <f t="shared" si="19"/>
        <v>0</v>
      </c>
      <c r="K192" s="14">
        <f>SUMIF([1]PT01!A:A,[1]Consumo!A192,[1]PT01!F:F)</f>
        <v>0</v>
      </c>
      <c r="L192" s="14">
        <f>SUMIF([1]TT01!A:A,[1]Consumo!A192,[1]TT01!F:F)</f>
        <v>116</v>
      </c>
      <c r="M192" s="14">
        <f t="shared" si="20"/>
        <v>116</v>
      </c>
      <c r="N192" s="15">
        <f t="shared" si="21"/>
        <v>0</v>
      </c>
      <c r="O192" s="15">
        <f t="shared" si="22"/>
        <v>0</v>
      </c>
      <c r="P192" s="16" t="str">
        <f>IFERROR(VLOOKUP(A192,'[1]PLAN VTAL'!C:T,18,0),"")</f>
        <v/>
      </c>
      <c r="Q192" s="16" t="str">
        <f t="shared" si="23"/>
        <v/>
      </c>
      <c r="R192" s="17" t="str">
        <f>IFERROR(VLOOKUP(A192,[1]transito!G:I,3,0),"")</f>
        <v/>
      </c>
      <c r="S192" s="17" t="str">
        <f>IFERROR(VLOOKUP(A192,[1]transito!G:K,5,0),"")</f>
        <v/>
      </c>
    </row>
    <row r="193" spans="1:19" x14ac:dyDescent="0.25">
      <c r="A193" s="11">
        <v>321408</v>
      </c>
      <c r="B193" t="s">
        <v>214</v>
      </c>
      <c r="C193" t="s">
        <v>7</v>
      </c>
      <c r="D193" s="12">
        <v>4</v>
      </c>
      <c r="E193" s="12">
        <v>15</v>
      </c>
      <c r="F193" s="12">
        <v>20</v>
      </c>
      <c r="G193" s="12">
        <f t="shared" si="16"/>
        <v>39</v>
      </c>
      <c r="H193" s="13">
        <f t="shared" si="17"/>
        <v>13</v>
      </c>
      <c r="I193" s="13">
        <f t="shared" si="18"/>
        <v>0.5</v>
      </c>
      <c r="J193" s="13">
        <f t="shared" si="19"/>
        <v>0.76923076923076927</v>
      </c>
      <c r="K193" s="14">
        <f>SUMIF([1]PT01!A:A,[1]Consumo!A193,[1]PT01!F:F)</f>
        <v>0</v>
      </c>
      <c r="L193" s="14">
        <f>SUMIF([1]TT01!A:A,[1]Consumo!A193,[1]TT01!F:F)</f>
        <v>1</v>
      </c>
      <c r="M193" s="14">
        <f t="shared" si="20"/>
        <v>1</v>
      </c>
      <c r="N193" s="15">
        <f t="shared" si="21"/>
        <v>7.6923076923076927E-2</v>
      </c>
      <c r="O193" s="15">
        <f t="shared" si="22"/>
        <v>2</v>
      </c>
      <c r="P193" s="16">
        <f>IFERROR(VLOOKUP(A193,'[1]PLAN VTAL'!C:T,18,0),"")</f>
        <v>8</v>
      </c>
      <c r="Q193" s="16">
        <f t="shared" si="23"/>
        <v>7</v>
      </c>
      <c r="R193" s="17">
        <f>IFERROR(VLOOKUP(A193,[1]transito!G:I,3,0),"")</f>
        <v>2</v>
      </c>
      <c r="S193" s="17">
        <f>IFERROR(VLOOKUP(A193,[1]transito!G:K,5,0),"")</f>
        <v>5122024</v>
      </c>
    </row>
    <row r="194" spans="1:19" x14ac:dyDescent="0.25">
      <c r="A194" s="11">
        <v>321415</v>
      </c>
      <c r="B194" t="s">
        <v>215</v>
      </c>
      <c r="C194" t="s">
        <v>7</v>
      </c>
      <c r="D194" s="12">
        <v>1378</v>
      </c>
      <c r="E194" s="12">
        <v>665</v>
      </c>
      <c r="F194" s="12">
        <v>707</v>
      </c>
      <c r="G194" s="12">
        <f t="shared" si="16"/>
        <v>2750</v>
      </c>
      <c r="H194" s="13">
        <f t="shared" si="17"/>
        <v>916.66666666666663</v>
      </c>
      <c r="I194" s="13">
        <f t="shared" si="18"/>
        <v>35.256410256410255</v>
      </c>
      <c r="J194" s="13">
        <f t="shared" si="19"/>
        <v>27.192307692307693</v>
      </c>
      <c r="K194" s="14">
        <f>SUMIF([1]PT01!A:A,[1]Consumo!A194,[1]PT01!F:F)</f>
        <v>0</v>
      </c>
      <c r="L194" s="14">
        <f>SUMIF([1]TT01!A:A,[1]Consumo!A194,[1]TT01!F:F)</f>
        <v>1</v>
      </c>
      <c r="M194" s="14">
        <f t="shared" si="20"/>
        <v>1</v>
      </c>
      <c r="N194" s="15">
        <f t="shared" si="21"/>
        <v>1.090909090909091E-3</v>
      </c>
      <c r="O194" s="15">
        <f t="shared" si="22"/>
        <v>2.8363636363636365E-2</v>
      </c>
      <c r="P194" s="16">
        <f>IFERROR(VLOOKUP(A194,'[1]PLAN VTAL'!C:T,18,0),"")</f>
        <v>714</v>
      </c>
      <c r="Q194" s="16">
        <f t="shared" si="23"/>
        <v>713</v>
      </c>
      <c r="R194" s="17">
        <f>IFERROR(VLOOKUP(A194,[1]transito!G:I,3,0),"")</f>
        <v>355</v>
      </c>
      <c r="S194" s="17">
        <f>IFERROR(VLOOKUP(A194,[1]transito!G:K,5,0),"")</f>
        <v>5122024</v>
      </c>
    </row>
    <row r="195" spans="1:19" x14ac:dyDescent="0.25">
      <c r="A195" s="11">
        <v>321427</v>
      </c>
      <c r="B195" t="s">
        <v>216</v>
      </c>
      <c r="C195" t="s">
        <v>7</v>
      </c>
      <c r="D195" s="12">
        <v>0</v>
      </c>
      <c r="E195" s="12">
        <v>0</v>
      </c>
      <c r="F195" s="12">
        <v>0</v>
      </c>
      <c r="G195" s="12">
        <f t="shared" si="16"/>
        <v>0</v>
      </c>
      <c r="H195" s="13">
        <f t="shared" si="17"/>
        <v>0</v>
      </c>
      <c r="I195" s="13">
        <f t="shared" si="18"/>
        <v>0</v>
      </c>
      <c r="J195" s="13">
        <f t="shared" si="19"/>
        <v>0</v>
      </c>
      <c r="K195" s="14">
        <f>SUMIF([1]PT01!A:A,[1]Consumo!A195,[1]PT01!F:F)</f>
        <v>0</v>
      </c>
      <c r="L195" s="14">
        <f>SUMIF([1]TT01!A:A,[1]Consumo!A195,[1]TT01!F:F)</f>
        <v>4</v>
      </c>
      <c r="M195" s="14">
        <f t="shared" si="20"/>
        <v>4</v>
      </c>
      <c r="N195" s="15">
        <f t="shared" si="21"/>
        <v>0</v>
      </c>
      <c r="O195" s="15">
        <f t="shared" si="22"/>
        <v>0</v>
      </c>
      <c r="P195" s="16" t="str">
        <f>IFERROR(VLOOKUP(A195,'[1]PLAN VTAL'!C:T,18,0),"")</f>
        <v/>
      </c>
      <c r="Q195" s="16" t="str">
        <f t="shared" si="23"/>
        <v/>
      </c>
      <c r="R195" s="17" t="str">
        <f>IFERROR(VLOOKUP(A195,[1]transito!G:I,3,0),"")</f>
        <v/>
      </c>
      <c r="S195" s="17" t="str">
        <f>IFERROR(VLOOKUP(A195,[1]transito!G:K,5,0),"")</f>
        <v/>
      </c>
    </row>
    <row r="196" spans="1:19" x14ac:dyDescent="0.25">
      <c r="A196" s="11">
        <v>322149</v>
      </c>
      <c r="B196" t="s">
        <v>217</v>
      </c>
      <c r="C196" t="s">
        <v>7</v>
      </c>
      <c r="D196" s="12">
        <v>0</v>
      </c>
      <c r="E196" s="12">
        <v>0</v>
      </c>
      <c r="F196" s="12">
        <v>0</v>
      </c>
      <c r="G196" s="12">
        <f t="shared" ref="G196:G234" si="24">SUM(D196:F196)</f>
        <v>0</v>
      </c>
      <c r="H196" s="13">
        <f t="shared" ref="H196:H234" si="25">G196/3</f>
        <v>0</v>
      </c>
      <c r="I196" s="13">
        <f t="shared" ref="I196:I234" si="26">H196/26</f>
        <v>0</v>
      </c>
      <c r="J196" s="13">
        <f t="shared" ref="J196:J234" si="27">F196/26</f>
        <v>0</v>
      </c>
      <c r="K196" s="14">
        <f>SUMIF([1]PT01!A:A,[1]Consumo!A196,[1]PT01!F:F)</f>
        <v>0</v>
      </c>
      <c r="L196" s="14">
        <f>SUMIF([1]TT01!A:A,[1]Consumo!A196,[1]TT01!F:F)</f>
        <v>2</v>
      </c>
      <c r="M196" s="14">
        <f t="shared" ref="M196:M234" si="28">K196+L196</f>
        <v>2</v>
      </c>
      <c r="N196" s="15">
        <f t="shared" ref="N196:N234" si="29">IFERROR((M196/H196),0)</f>
        <v>0</v>
      </c>
      <c r="O196" s="15">
        <f t="shared" ref="O196:O234" si="30">IFERROR((M196/I196),0)</f>
        <v>0</v>
      </c>
      <c r="P196" s="16" t="str">
        <f>IFERROR(VLOOKUP(A196,'[1]PLAN VTAL'!C:T,18,0),"")</f>
        <v/>
      </c>
      <c r="Q196" s="16" t="str">
        <f t="shared" ref="Q196:Q234" si="31">IFERROR(P196-M196,"")</f>
        <v/>
      </c>
      <c r="R196" s="17" t="str">
        <f>IFERROR(VLOOKUP(A196,[1]transito!G:I,3,0),"")</f>
        <v/>
      </c>
      <c r="S196" s="17" t="str">
        <f>IFERROR(VLOOKUP(A196,[1]transito!G:K,5,0),"")</f>
        <v/>
      </c>
    </row>
    <row r="197" spans="1:19" x14ac:dyDescent="0.25">
      <c r="A197" s="11">
        <v>322223</v>
      </c>
      <c r="B197" t="s">
        <v>218</v>
      </c>
      <c r="C197" t="s">
        <v>7</v>
      </c>
      <c r="D197" s="12">
        <v>215</v>
      </c>
      <c r="E197" s="12">
        <v>1393</v>
      </c>
      <c r="F197" s="12">
        <v>7</v>
      </c>
      <c r="G197" s="12">
        <f t="shared" si="24"/>
        <v>1615</v>
      </c>
      <c r="H197" s="13">
        <f t="shared" si="25"/>
        <v>538.33333333333337</v>
      </c>
      <c r="I197" s="13">
        <f t="shared" si="26"/>
        <v>20.705128205128208</v>
      </c>
      <c r="J197" s="13">
        <f t="shared" si="27"/>
        <v>0.26923076923076922</v>
      </c>
      <c r="K197" s="14">
        <f>SUMIF([1]PT01!A:A,[1]Consumo!A197,[1]PT01!F:F)</f>
        <v>269</v>
      </c>
      <c r="L197" s="14">
        <f>SUMIF([1]TT01!A:A,[1]Consumo!A197,[1]TT01!F:F)</f>
        <v>2071</v>
      </c>
      <c r="M197" s="14">
        <f t="shared" si="28"/>
        <v>2340</v>
      </c>
      <c r="N197" s="15">
        <f t="shared" si="29"/>
        <v>4.3467492260061915</v>
      </c>
      <c r="O197" s="15">
        <f t="shared" si="30"/>
        <v>113.01547987616098</v>
      </c>
      <c r="P197" s="16">
        <f>IFERROR(VLOOKUP(A197,'[1]PLAN VTAL'!C:T,18,0),"")</f>
        <v>2052</v>
      </c>
      <c r="Q197" s="16">
        <f t="shared" si="31"/>
        <v>-288</v>
      </c>
      <c r="R197" s="17" t="str">
        <f>IFERROR(VLOOKUP(A197,[1]transito!G:I,3,0),"")</f>
        <v/>
      </c>
      <c r="S197" s="17" t="str">
        <f>IFERROR(VLOOKUP(A197,[1]transito!G:K,5,0),"")</f>
        <v/>
      </c>
    </row>
    <row r="198" spans="1:19" x14ac:dyDescent="0.25">
      <c r="A198" s="11">
        <v>322245</v>
      </c>
      <c r="B198" t="s">
        <v>219</v>
      </c>
      <c r="C198" t="s">
        <v>27</v>
      </c>
      <c r="D198" s="12">
        <v>34571</v>
      </c>
      <c r="E198" s="12">
        <v>14800</v>
      </c>
      <c r="F198" s="12">
        <v>14570</v>
      </c>
      <c r="G198" s="12">
        <f t="shared" si="24"/>
        <v>63941</v>
      </c>
      <c r="H198" s="13">
        <f t="shared" si="25"/>
        <v>21313.666666666668</v>
      </c>
      <c r="I198" s="13">
        <f t="shared" si="26"/>
        <v>819.75641025641028</v>
      </c>
      <c r="J198" s="13">
        <f t="shared" si="27"/>
        <v>560.38461538461536</v>
      </c>
      <c r="K198" s="14">
        <f>SUMIF([1]PT01!A:A,[1]Consumo!A198,[1]PT01!F:F)</f>
        <v>0</v>
      </c>
      <c r="L198" s="14">
        <f>SUMIF([1]TT01!A:A,[1]Consumo!A198,[1]TT01!F:F)</f>
        <v>36.6</v>
      </c>
      <c r="M198" s="14">
        <f t="shared" si="28"/>
        <v>36.6</v>
      </c>
      <c r="N198" s="15">
        <f t="shared" si="29"/>
        <v>1.7172080511721744E-3</v>
      </c>
      <c r="O198" s="15">
        <f t="shared" si="30"/>
        <v>4.4647409330476534E-2</v>
      </c>
      <c r="P198" s="16">
        <f>IFERROR(VLOOKUP(A198,'[1]PLAN VTAL'!C:T,18,0),"")</f>
        <v>36778</v>
      </c>
      <c r="Q198" s="16">
        <f t="shared" si="31"/>
        <v>36741.4</v>
      </c>
      <c r="R198" s="17" t="str">
        <f>IFERROR(VLOOKUP(A198,[1]transito!G:I,3,0),"")</f>
        <v/>
      </c>
      <c r="S198" s="17" t="str">
        <f>IFERROR(VLOOKUP(A198,[1]transito!G:K,5,0),"")</f>
        <v/>
      </c>
    </row>
    <row r="199" spans="1:19" x14ac:dyDescent="0.25">
      <c r="A199" s="11">
        <v>322247</v>
      </c>
      <c r="B199" t="s">
        <v>220</v>
      </c>
      <c r="C199" t="s">
        <v>27</v>
      </c>
      <c r="D199" s="12">
        <v>4597</v>
      </c>
      <c r="E199" s="12">
        <v>23387</v>
      </c>
      <c r="F199" s="12">
        <v>3301</v>
      </c>
      <c r="G199" s="12">
        <f t="shared" si="24"/>
        <v>31285</v>
      </c>
      <c r="H199" s="13">
        <f t="shared" si="25"/>
        <v>10428.333333333334</v>
      </c>
      <c r="I199" s="13">
        <f t="shared" si="26"/>
        <v>401.08974358974359</v>
      </c>
      <c r="J199" s="13">
        <f t="shared" si="27"/>
        <v>126.96153846153847</v>
      </c>
      <c r="K199" s="14">
        <f>SUMIF([1]PT01!A:A,[1]Consumo!A199,[1]PT01!F:F)</f>
        <v>0</v>
      </c>
      <c r="L199" s="14">
        <f>SUMIF([1]TT01!A:A,[1]Consumo!A199,[1]TT01!F:F)</f>
        <v>10341</v>
      </c>
      <c r="M199" s="14">
        <f t="shared" si="28"/>
        <v>10341</v>
      </c>
      <c r="N199" s="15">
        <f t="shared" si="29"/>
        <v>0.99162537957487606</v>
      </c>
      <c r="O199" s="15">
        <f t="shared" si="30"/>
        <v>25.782259868946781</v>
      </c>
      <c r="P199" s="16">
        <f>IFERROR(VLOOKUP(A199,'[1]PLAN VTAL'!C:T,18,0),"")</f>
        <v>2912</v>
      </c>
      <c r="Q199" s="16">
        <f t="shared" si="31"/>
        <v>-7429</v>
      </c>
      <c r="R199" s="17" t="str">
        <f>IFERROR(VLOOKUP(A199,[1]transito!G:I,3,0),"")</f>
        <v/>
      </c>
      <c r="S199" s="17" t="str">
        <f>IFERROR(VLOOKUP(A199,[1]transito!G:K,5,0),"")</f>
        <v/>
      </c>
    </row>
    <row r="200" spans="1:19" x14ac:dyDescent="0.25">
      <c r="A200" s="11">
        <v>322251</v>
      </c>
      <c r="B200" t="s">
        <v>221</v>
      </c>
      <c r="C200" t="s">
        <v>27</v>
      </c>
      <c r="D200" s="12">
        <v>0</v>
      </c>
      <c r="E200" s="12">
        <v>0</v>
      </c>
      <c r="F200" s="12">
        <v>250</v>
      </c>
      <c r="G200" s="12">
        <f t="shared" si="24"/>
        <v>250</v>
      </c>
      <c r="H200" s="13">
        <f t="shared" si="25"/>
        <v>83.333333333333329</v>
      </c>
      <c r="I200" s="13">
        <f t="shared" si="26"/>
        <v>3.2051282051282048</v>
      </c>
      <c r="J200" s="13">
        <f t="shared" si="27"/>
        <v>9.615384615384615</v>
      </c>
      <c r="K200" s="14">
        <f>SUMIF([1]PT01!A:A,[1]Consumo!A200,[1]PT01!F:F)</f>
        <v>0</v>
      </c>
      <c r="L200" s="14">
        <f>SUMIF([1]TT01!A:A,[1]Consumo!A200,[1]TT01!F:F)</f>
        <v>12</v>
      </c>
      <c r="M200" s="14">
        <f t="shared" si="28"/>
        <v>12</v>
      </c>
      <c r="N200" s="15">
        <f t="shared" si="29"/>
        <v>0.14400000000000002</v>
      </c>
      <c r="O200" s="15">
        <f t="shared" si="30"/>
        <v>3.7440000000000002</v>
      </c>
      <c r="P200" s="16" t="str">
        <f>IFERROR(VLOOKUP(A200,'[1]PLAN VTAL'!C:T,18,0),"")</f>
        <v/>
      </c>
      <c r="Q200" s="16" t="str">
        <f t="shared" si="31"/>
        <v/>
      </c>
      <c r="R200" s="17" t="str">
        <f>IFERROR(VLOOKUP(A200,[1]transito!G:I,3,0),"")</f>
        <v/>
      </c>
      <c r="S200" s="17" t="str">
        <f>IFERROR(VLOOKUP(A200,[1]transito!G:K,5,0),"")</f>
        <v/>
      </c>
    </row>
    <row r="201" spans="1:19" x14ac:dyDescent="0.25">
      <c r="A201" s="11">
        <v>323345</v>
      </c>
      <c r="B201" t="s">
        <v>222</v>
      </c>
      <c r="C201" t="s">
        <v>7</v>
      </c>
      <c r="D201" s="12">
        <v>0</v>
      </c>
      <c r="E201" s="12">
        <v>0</v>
      </c>
      <c r="F201" s="12">
        <v>0</v>
      </c>
      <c r="G201" s="12">
        <f t="shared" si="24"/>
        <v>0</v>
      </c>
      <c r="H201" s="13">
        <f t="shared" si="25"/>
        <v>0</v>
      </c>
      <c r="I201" s="13">
        <f t="shared" si="26"/>
        <v>0</v>
      </c>
      <c r="J201" s="13">
        <f t="shared" si="27"/>
        <v>0</v>
      </c>
      <c r="K201" s="14">
        <f>SUMIF([1]PT01!A:A,[1]Consumo!A201,[1]PT01!F:F)</f>
        <v>0</v>
      </c>
      <c r="L201" s="14">
        <f>SUMIF([1]TT01!A:A,[1]Consumo!A201,[1]TT01!F:F)</f>
        <v>1760</v>
      </c>
      <c r="M201" s="14">
        <f t="shared" si="28"/>
        <v>1760</v>
      </c>
      <c r="N201" s="15">
        <f t="shared" si="29"/>
        <v>0</v>
      </c>
      <c r="O201" s="15">
        <f t="shared" si="30"/>
        <v>0</v>
      </c>
      <c r="P201" s="16" t="str">
        <f>IFERROR(VLOOKUP(A201,'[1]PLAN VTAL'!C:T,18,0),"")</f>
        <v/>
      </c>
      <c r="Q201" s="16" t="str">
        <f t="shared" si="31"/>
        <v/>
      </c>
      <c r="R201" s="17" t="str">
        <f>IFERROR(VLOOKUP(A201,[1]transito!G:I,3,0),"")</f>
        <v/>
      </c>
      <c r="S201" s="17" t="str">
        <f>IFERROR(VLOOKUP(A201,[1]transito!G:K,5,0),"")</f>
        <v/>
      </c>
    </row>
    <row r="202" spans="1:19" x14ac:dyDescent="0.25">
      <c r="A202" s="11">
        <v>324607</v>
      </c>
      <c r="B202" t="s">
        <v>223</v>
      </c>
      <c r="C202" t="s">
        <v>7</v>
      </c>
      <c r="D202" s="12">
        <v>1</v>
      </c>
      <c r="E202" s="12">
        <v>5</v>
      </c>
      <c r="F202" s="12">
        <v>0</v>
      </c>
      <c r="G202" s="12">
        <f t="shared" si="24"/>
        <v>6</v>
      </c>
      <c r="H202" s="13">
        <f t="shared" si="25"/>
        <v>2</v>
      </c>
      <c r="I202" s="13">
        <f t="shared" si="26"/>
        <v>7.6923076923076927E-2</v>
      </c>
      <c r="J202" s="13">
        <f t="shared" si="27"/>
        <v>0</v>
      </c>
      <c r="K202" s="14">
        <f>SUMIF([1]PT01!A:A,[1]Consumo!A202,[1]PT01!F:F)</f>
        <v>0</v>
      </c>
      <c r="L202" s="14">
        <f>SUMIF([1]TT01!A:A,[1]Consumo!A202,[1]TT01!F:F)</f>
        <v>5</v>
      </c>
      <c r="M202" s="14">
        <f t="shared" si="28"/>
        <v>5</v>
      </c>
      <c r="N202" s="15">
        <f t="shared" si="29"/>
        <v>2.5</v>
      </c>
      <c r="O202" s="15">
        <f t="shared" si="30"/>
        <v>65</v>
      </c>
      <c r="P202" s="16" t="str">
        <f>IFERROR(VLOOKUP(A202,'[1]PLAN VTAL'!C:T,18,0),"")</f>
        <v/>
      </c>
      <c r="Q202" s="16" t="str">
        <f t="shared" si="31"/>
        <v/>
      </c>
      <c r="R202" s="17" t="str">
        <f>IFERROR(VLOOKUP(A202,[1]transito!G:I,3,0),"")</f>
        <v/>
      </c>
      <c r="S202" s="17" t="str">
        <f>IFERROR(VLOOKUP(A202,[1]transito!G:K,5,0),"")</f>
        <v/>
      </c>
    </row>
    <row r="203" spans="1:19" x14ac:dyDescent="0.25">
      <c r="A203" s="11">
        <v>324608</v>
      </c>
      <c r="B203" t="s">
        <v>224</v>
      </c>
      <c r="C203" t="s">
        <v>7</v>
      </c>
      <c r="D203" s="12">
        <v>0</v>
      </c>
      <c r="E203" s="12">
        <v>1</v>
      </c>
      <c r="F203" s="12">
        <v>0</v>
      </c>
      <c r="G203" s="12">
        <f t="shared" si="24"/>
        <v>1</v>
      </c>
      <c r="H203" s="13">
        <f t="shared" si="25"/>
        <v>0.33333333333333331</v>
      </c>
      <c r="I203" s="13">
        <f t="shared" si="26"/>
        <v>1.282051282051282E-2</v>
      </c>
      <c r="J203" s="13">
        <f t="shared" si="27"/>
        <v>0</v>
      </c>
      <c r="K203" s="14">
        <f>SUMIF([1]PT01!A:A,[1]Consumo!A203,[1]PT01!F:F)</f>
        <v>0</v>
      </c>
      <c r="L203" s="14">
        <f>SUMIF([1]TT01!A:A,[1]Consumo!A203,[1]TT01!F:F)</f>
        <v>2</v>
      </c>
      <c r="M203" s="14">
        <f t="shared" si="28"/>
        <v>2</v>
      </c>
      <c r="N203" s="15">
        <f t="shared" si="29"/>
        <v>6</v>
      </c>
      <c r="O203" s="15">
        <f t="shared" si="30"/>
        <v>156</v>
      </c>
      <c r="P203" s="16" t="str">
        <f>IFERROR(VLOOKUP(A203,'[1]PLAN VTAL'!C:T,18,0),"")</f>
        <v/>
      </c>
      <c r="Q203" s="16" t="str">
        <f t="shared" si="31"/>
        <v/>
      </c>
      <c r="R203" s="17" t="str">
        <f>IFERROR(VLOOKUP(A203,[1]transito!G:I,3,0),"")</f>
        <v/>
      </c>
      <c r="S203" s="17" t="str">
        <f>IFERROR(VLOOKUP(A203,[1]transito!G:K,5,0),"")</f>
        <v/>
      </c>
    </row>
    <row r="204" spans="1:19" x14ac:dyDescent="0.25">
      <c r="A204" s="11">
        <v>326049</v>
      </c>
      <c r="B204" t="s">
        <v>225</v>
      </c>
      <c r="C204" t="s">
        <v>7</v>
      </c>
      <c r="D204" s="12">
        <v>0</v>
      </c>
      <c r="E204" s="12">
        <v>1</v>
      </c>
      <c r="F204" s="12">
        <v>0</v>
      </c>
      <c r="G204" s="12">
        <f t="shared" si="24"/>
        <v>1</v>
      </c>
      <c r="H204" s="13">
        <f t="shared" si="25"/>
        <v>0.33333333333333331</v>
      </c>
      <c r="I204" s="13">
        <f t="shared" si="26"/>
        <v>1.282051282051282E-2</v>
      </c>
      <c r="J204" s="13">
        <f t="shared" si="27"/>
        <v>0</v>
      </c>
      <c r="K204" s="14">
        <f>SUMIF([1]PT01!A:A,[1]Consumo!A204,[1]PT01!F:F)</f>
        <v>0</v>
      </c>
      <c r="L204" s="14">
        <f>SUMIF([1]TT01!A:A,[1]Consumo!A204,[1]TT01!F:F)</f>
        <v>1</v>
      </c>
      <c r="M204" s="14">
        <f t="shared" si="28"/>
        <v>1</v>
      </c>
      <c r="N204" s="15">
        <f t="shared" si="29"/>
        <v>3</v>
      </c>
      <c r="O204" s="15">
        <f t="shared" si="30"/>
        <v>78</v>
      </c>
      <c r="P204" s="16" t="str">
        <f>IFERROR(VLOOKUP(A204,'[1]PLAN VTAL'!C:T,18,0),"")</f>
        <v/>
      </c>
      <c r="Q204" s="16" t="str">
        <f t="shared" si="31"/>
        <v/>
      </c>
      <c r="R204" s="17" t="str">
        <f>IFERROR(VLOOKUP(A204,[1]transito!G:I,3,0),"")</f>
        <v/>
      </c>
      <c r="S204" s="17" t="str">
        <f>IFERROR(VLOOKUP(A204,[1]transito!G:K,5,0),"")</f>
        <v/>
      </c>
    </row>
    <row r="205" spans="1:19" x14ac:dyDescent="0.25">
      <c r="A205" s="11">
        <v>326287</v>
      </c>
      <c r="B205" t="s">
        <v>226</v>
      </c>
      <c r="C205" t="s">
        <v>7</v>
      </c>
      <c r="D205" s="12">
        <v>0</v>
      </c>
      <c r="E205" s="12">
        <v>0</v>
      </c>
      <c r="F205" s="12">
        <v>0</v>
      </c>
      <c r="G205" s="12">
        <f t="shared" si="24"/>
        <v>0</v>
      </c>
      <c r="H205" s="13">
        <f t="shared" si="25"/>
        <v>0</v>
      </c>
      <c r="I205" s="13">
        <f t="shared" si="26"/>
        <v>0</v>
      </c>
      <c r="J205" s="13">
        <f t="shared" si="27"/>
        <v>0</v>
      </c>
      <c r="K205" s="14">
        <f>SUMIF([1]PT01!A:A,[1]Consumo!A205,[1]PT01!F:F)</f>
        <v>0</v>
      </c>
      <c r="L205" s="14">
        <f>SUMIF([1]TT01!A:A,[1]Consumo!A205,[1]TT01!F:F)</f>
        <v>1</v>
      </c>
      <c r="M205" s="14">
        <f t="shared" si="28"/>
        <v>1</v>
      </c>
      <c r="N205" s="15">
        <f t="shared" si="29"/>
        <v>0</v>
      </c>
      <c r="O205" s="15">
        <f t="shared" si="30"/>
        <v>0</v>
      </c>
      <c r="P205" s="16">
        <f>IFERROR(VLOOKUP(A205,'[1]PLAN VTAL'!C:T,18,0),"")</f>
        <v>4</v>
      </c>
      <c r="Q205" s="16">
        <f t="shared" si="31"/>
        <v>3</v>
      </c>
      <c r="R205" s="17">
        <f>IFERROR(VLOOKUP(A205,[1]transito!G:I,3,0),"")</f>
        <v>3</v>
      </c>
      <c r="S205" s="17">
        <f>IFERROR(VLOOKUP(A205,[1]transito!G:K,5,0),"")</f>
        <v>6122024</v>
      </c>
    </row>
    <row r="206" spans="1:19" x14ac:dyDescent="0.25">
      <c r="A206" s="11">
        <v>327703</v>
      </c>
      <c r="B206" t="s">
        <v>227</v>
      </c>
      <c r="C206" t="s">
        <v>7</v>
      </c>
      <c r="D206" s="12">
        <v>0</v>
      </c>
      <c r="E206" s="12">
        <v>0</v>
      </c>
      <c r="F206" s="12">
        <v>0</v>
      </c>
      <c r="G206" s="12">
        <f t="shared" si="24"/>
        <v>0</v>
      </c>
      <c r="H206" s="13">
        <f t="shared" si="25"/>
        <v>0</v>
      </c>
      <c r="I206" s="13">
        <f t="shared" si="26"/>
        <v>0</v>
      </c>
      <c r="J206" s="13">
        <f t="shared" si="27"/>
        <v>0</v>
      </c>
      <c r="K206" s="14">
        <f>SUMIF([1]PT01!A:A,[1]Consumo!A206,[1]PT01!F:F)</f>
        <v>0</v>
      </c>
      <c r="L206" s="14">
        <f>SUMIF([1]TT01!A:A,[1]Consumo!A206,[1]TT01!F:F)</f>
        <v>17</v>
      </c>
      <c r="M206" s="14">
        <f t="shared" si="28"/>
        <v>17</v>
      </c>
      <c r="N206" s="15">
        <f t="shared" si="29"/>
        <v>0</v>
      </c>
      <c r="O206" s="15">
        <f t="shared" si="30"/>
        <v>0</v>
      </c>
      <c r="P206" s="16" t="str">
        <f>IFERROR(VLOOKUP(A206,'[1]PLAN VTAL'!C:T,18,0),"")</f>
        <v/>
      </c>
      <c r="Q206" s="16" t="str">
        <f t="shared" si="31"/>
        <v/>
      </c>
      <c r="R206" s="17" t="str">
        <f>IFERROR(VLOOKUP(A206,[1]transito!G:I,3,0),"")</f>
        <v/>
      </c>
      <c r="S206" s="17" t="str">
        <f>IFERROR(VLOOKUP(A206,[1]transito!G:K,5,0),"")</f>
        <v/>
      </c>
    </row>
    <row r="207" spans="1:19" x14ac:dyDescent="0.25">
      <c r="A207" s="11">
        <v>327786</v>
      </c>
      <c r="B207" t="s">
        <v>228</v>
      </c>
      <c r="C207" t="s">
        <v>7</v>
      </c>
      <c r="D207" s="12">
        <v>0</v>
      </c>
      <c r="E207" s="12">
        <v>0</v>
      </c>
      <c r="F207" s="12">
        <v>0</v>
      </c>
      <c r="G207" s="12">
        <f t="shared" si="24"/>
        <v>0</v>
      </c>
      <c r="H207" s="13">
        <f t="shared" si="25"/>
        <v>0</v>
      </c>
      <c r="I207" s="13">
        <f t="shared" si="26"/>
        <v>0</v>
      </c>
      <c r="J207" s="13">
        <f t="shared" si="27"/>
        <v>0</v>
      </c>
      <c r="K207" s="14">
        <f>SUMIF([1]PT01!A:A,[1]Consumo!A207,[1]PT01!F:F)</f>
        <v>0</v>
      </c>
      <c r="L207" s="14">
        <f>SUMIF([1]TT01!A:A,[1]Consumo!A207,[1]TT01!F:F)</f>
        <v>5</v>
      </c>
      <c r="M207" s="14">
        <f t="shared" si="28"/>
        <v>5</v>
      </c>
      <c r="N207" s="15">
        <f t="shared" si="29"/>
        <v>0</v>
      </c>
      <c r="O207" s="15">
        <f t="shared" si="30"/>
        <v>0</v>
      </c>
      <c r="P207" s="16" t="str">
        <f>IFERROR(VLOOKUP(A207,'[1]PLAN VTAL'!C:T,18,0),"")</f>
        <v/>
      </c>
      <c r="Q207" s="16" t="str">
        <f t="shared" si="31"/>
        <v/>
      </c>
      <c r="R207" s="17" t="str">
        <f>IFERROR(VLOOKUP(A207,[1]transito!G:I,3,0),"")</f>
        <v/>
      </c>
      <c r="S207" s="17" t="str">
        <f>IFERROR(VLOOKUP(A207,[1]transito!G:K,5,0),"")</f>
        <v/>
      </c>
    </row>
    <row r="208" spans="1:19" x14ac:dyDescent="0.25">
      <c r="A208" s="11">
        <v>327787</v>
      </c>
      <c r="B208" t="s">
        <v>229</v>
      </c>
      <c r="C208" t="s">
        <v>7</v>
      </c>
      <c r="D208" s="12">
        <v>8</v>
      </c>
      <c r="E208" s="12">
        <v>0</v>
      </c>
      <c r="F208" s="12">
        <v>0</v>
      </c>
      <c r="G208" s="12">
        <f t="shared" si="24"/>
        <v>8</v>
      </c>
      <c r="H208" s="13">
        <f t="shared" si="25"/>
        <v>2.6666666666666665</v>
      </c>
      <c r="I208" s="13">
        <f t="shared" si="26"/>
        <v>0.10256410256410256</v>
      </c>
      <c r="J208" s="13">
        <f t="shared" si="27"/>
        <v>0</v>
      </c>
      <c r="K208" s="14">
        <f>SUMIF([1]PT01!A:A,[1]Consumo!A208,[1]PT01!F:F)</f>
        <v>0</v>
      </c>
      <c r="L208" s="14">
        <f>SUMIF([1]TT01!A:A,[1]Consumo!A208,[1]TT01!F:F)</f>
        <v>14</v>
      </c>
      <c r="M208" s="14">
        <f t="shared" si="28"/>
        <v>14</v>
      </c>
      <c r="N208" s="15">
        <f t="shared" si="29"/>
        <v>5.25</v>
      </c>
      <c r="O208" s="15">
        <f t="shared" si="30"/>
        <v>136.5</v>
      </c>
      <c r="P208" s="16">
        <f>IFERROR(VLOOKUP(A208,'[1]PLAN VTAL'!C:T,18,0),"")</f>
        <v>4</v>
      </c>
      <c r="Q208" s="16">
        <f t="shared" si="31"/>
        <v>-10</v>
      </c>
      <c r="R208" s="17" t="str">
        <f>IFERROR(VLOOKUP(A208,[1]transito!G:I,3,0),"")</f>
        <v/>
      </c>
      <c r="S208" s="17" t="str">
        <f>IFERROR(VLOOKUP(A208,[1]transito!G:K,5,0),"")</f>
        <v/>
      </c>
    </row>
    <row r="209" spans="1:19" x14ac:dyDescent="0.25">
      <c r="A209" s="11">
        <v>327788</v>
      </c>
      <c r="B209" t="s">
        <v>230</v>
      </c>
      <c r="C209" t="s">
        <v>7</v>
      </c>
      <c r="D209" s="12">
        <v>0</v>
      </c>
      <c r="E209" s="12">
        <v>0</v>
      </c>
      <c r="F209" s="12">
        <v>0</v>
      </c>
      <c r="G209" s="12">
        <f t="shared" si="24"/>
        <v>0</v>
      </c>
      <c r="H209" s="13">
        <f t="shared" si="25"/>
        <v>0</v>
      </c>
      <c r="I209" s="13">
        <f t="shared" si="26"/>
        <v>0</v>
      </c>
      <c r="J209" s="13">
        <f t="shared" si="27"/>
        <v>0</v>
      </c>
      <c r="K209" s="14">
        <f>SUMIF([1]PT01!A:A,[1]Consumo!A209,[1]PT01!F:F)</f>
        <v>0</v>
      </c>
      <c r="L209" s="14">
        <f>SUMIF([1]TT01!A:A,[1]Consumo!A209,[1]TT01!F:F)</f>
        <v>4</v>
      </c>
      <c r="M209" s="14">
        <f t="shared" si="28"/>
        <v>4</v>
      </c>
      <c r="N209" s="15">
        <f t="shared" si="29"/>
        <v>0</v>
      </c>
      <c r="O209" s="15">
        <f t="shared" si="30"/>
        <v>0</v>
      </c>
      <c r="P209" s="16">
        <f>IFERROR(VLOOKUP(A209,'[1]PLAN VTAL'!C:T,18,0),"")</f>
        <v>16</v>
      </c>
      <c r="Q209" s="16">
        <f t="shared" si="31"/>
        <v>12</v>
      </c>
      <c r="R209" s="17">
        <f>IFERROR(VLOOKUP(A209,[1]transito!G:I,3,0),"")</f>
        <v>3</v>
      </c>
      <c r="S209" s="17">
        <f>IFERROR(VLOOKUP(A209,[1]transito!G:K,5,0),"")</f>
        <v>9122024</v>
      </c>
    </row>
    <row r="210" spans="1:19" x14ac:dyDescent="0.25">
      <c r="A210" s="11">
        <v>327789</v>
      </c>
      <c r="B210" t="s">
        <v>231</v>
      </c>
      <c r="C210" t="s">
        <v>7</v>
      </c>
      <c r="D210" s="12">
        <v>0</v>
      </c>
      <c r="E210" s="12">
        <v>0</v>
      </c>
      <c r="F210" s="12">
        <v>0</v>
      </c>
      <c r="G210" s="12">
        <f t="shared" si="24"/>
        <v>0</v>
      </c>
      <c r="H210" s="13">
        <f t="shared" si="25"/>
        <v>0</v>
      </c>
      <c r="I210" s="13">
        <f t="shared" si="26"/>
        <v>0</v>
      </c>
      <c r="J210" s="13">
        <f t="shared" si="27"/>
        <v>0</v>
      </c>
      <c r="K210" s="14">
        <f>SUMIF([1]PT01!A:A,[1]Consumo!A210,[1]PT01!F:F)</f>
        <v>0</v>
      </c>
      <c r="L210" s="14">
        <f>SUMIF([1]TT01!A:A,[1]Consumo!A210,[1]TT01!F:F)</f>
        <v>4</v>
      </c>
      <c r="M210" s="14">
        <f t="shared" si="28"/>
        <v>4</v>
      </c>
      <c r="N210" s="15">
        <f t="shared" si="29"/>
        <v>0</v>
      </c>
      <c r="O210" s="15">
        <f t="shared" si="30"/>
        <v>0</v>
      </c>
      <c r="P210" s="16" t="str">
        <f>IFERROR(VLOOKUP(A210,'[1]PLAN VTAL'!C:T,18,0),"")</f>
        <v/>
      </c>
      <c r="Q210" s="16" t="str">
        <f t="shared" si="31"/>
        <v/>
      </c>
      <c r="R210" s="17" t="str">
        <f>IFERROR(VLOOKUP(A210,[1]transito!G:I,3,0),"")</f>
        <v/>
      </c>
      <c r="S210" s="17" t="str">
        <f>IFERROR(VLOOKUP(A210,[1]transito!G:K,5,0),"")</f>
        <v/>
      </c>
    </row>
    <row r="211" spans="1:19" x14ac:dyDescent="0.25">
      <c r="A211" s="11">
        <v>327896</v>
      </c>
      <c r="B211" t="s">
        <v>232</v>
      </c>
      <c r="C211" t="s">
        <v>7</v>
      </c>
      <c r="D211" s="12">
        <v>1</v>
      </c>
      <c r="E211" s="12">
        <v>0</v>
      </c>
      <c r="F211" s="12">
        <v>3</v>
      </c>
      <c r="G211" s="12">
        <f t="shared" si="24"/>
        <v>4</v>
      </c>
      <c r="H211" s="13">
        <f t="shared" si="25"/>
        <v>1.3333333333333333</v>
      </c>
      <c r="I211" s="13">
        <f t="shared" si="26"/>
        <v>5.128205128205128E-2</v>
      </c>
      <c r="J211" s="13">
        <f t="shared" si="27"/>
        <v>0.11538461538461539</v>
      </c>
      <c r="K211" s="14">
        <f>SUMIF([1]PT01!A:A,[1]Consumo!A211,[1]PT01!F:F)</f>
        <v>0</v>
      </c>
      <c r="L211" s="14">
        <f>SUMIF([1]TT01!A:A,[1]Consumo!A211,[1]TT01!F:F)</f>
        <v>30</v>
      </c>
      <c r="M211" s="14">
        <f t="shared" si="28"/>
        <v>30</v>
      </c>
      <c r="N211" s="15">
        <f t="shared" si="29"/>
        <v>22.5</v>
      </c>
      <c r="O211" s="15">
        <f t="shared" si="30"/>
        <v>585</v>
      </c>
      <c r="P211" s="16">
        <f>IFERROR(VLOOKUP(A211,'[1]PLAN VTAL'!C:T,18,0),"")</f>
        <v>14</v>
      </c>
      <c r="Q211" s="16">
        <f t="shared" si="31"/>
        <v>-16</v>
      </c>
      <c r="R211" s="17" t="str">
        <f>IFERROR(VLOOKUP(A211,[1]transito!G:I,3,0),"")</f>
        <v/>
      </c>
      <c r="S211" s="17" t="str">
        <f>IFERROR(VLOOKUP(A211,[1]transito!G:K,5,0),"")</f>
        <v/>
      </c>
    </row>
    <row r="212" spans="1:19" x14ac:dyDescent="0.25">
      <c r="A212" s="11">
        <v>331688</v>
      </c>
      <c r="B212" t="e">
        <v>#N/A</v>
      </c>
      <c r="C212" t="e">
        <v>#N/A</v>
      </c>
      <c r="D212" s="12">
        <v>0</v>
      </c>
      <c r="E212" s="12">
        <v>0</v>
      </c>
      <c r="F212" s="12">
        <v>0</v>
      </c>
      <c r="G212" s="12">
        <f t="shared" si="24"/>
        <v>0</v>
      </c>
      <c r="H212" s="13">
        <f t="shared" si="25"/>
        <v>0</v>
      </c>
      <c r="I212" s="13">
        <f t="shared" si="26"/>
        <v>0</v>
      </c>
      <c r="J212" s="13">
        <f t="shared" si="27"/>
        <v>0</v>
      </c>
      <c r="K212" s="14">
        <f>SUMIF([1]PT01!A:A,[1]Consumo!A212,[1]PT01!F:F)</f>
        <v>0</v>
      </c>
      <c r="L212" s="14">
        <f>SUMIF([1]TT01!A:A,[1]Consumo!A212,[1]TT01!F:F)</f>
        <v>0</v>
      </c>
      <c r="M212" s="14">
        <f t="shared" si="28"/>
        <v>0</v>
      </c>
      <c r="N212" s="15">
        <f t="shared" si="29"/>
        <v>0</v>
      </c>
      <c r="O212" s="15">
        <f t="shared" si="30"/>
        <v>0</v>
      </c>
      <c r="P212" s="16" t="str">
        <f>IFERROR(VLOOKUP(A212,'[1]PLAN VTAL'!C:T,18,0),"")</f>
        <v/>
      </c>
      <c r="Q212" s="16" t="str">
        <f t="shared" si="31"/>
        <v/>
      </c>
      <c r="R212" s="17" t="str">
        <f>IFERROR(VLOOKUP(A212,[1]transito!G:I,3,0),"")</f>
        <v/>
      </c>
      <c r="S212" s="17" t="str">
        <f>IFERROR(VLOOKUP(A212,[1]transito!G:K,5,0),"")</f>
        <v/>
      </c>
    </row>
    <row r="213" spans="1:19" x14ac:dyDescent="0.25">
      <c r="A213" s="11">
        <v>331705</v>
      </c>
      <c r="B213" t="s">
        <v>233</v>
      </c>
      <c r="C213" t="s">
        <v>7</v>
      </c>
      <c r="D213" s="12">
        <v>19</v>
      </c>
      <c r="E213" s="12">
        <v>3223</v>
      </c>
      <c r="F213" s="12">
        <v>59</v>
      </c>
      <c r="G213" s="12">
        <f t="shared" si="24"/>
        <v>3301</v>
      </c>
      <c r="H213" s="13">
        <f t="shared" si="25"/>
        <v>1100.3333333333333</v>
      </c>
      <c r="I213" s="13">
        <f t="shared" si="26"/>
        <v>42.320512820512818</v>
      </c>
      <c r="J213" s="13">
        <f t="shared" si="27"/>
        <v>2.2692307692307692</v>
      </c>
      <c r="K213" s="14">
        <f>SUMIF([1]PT01!A:A,[1]Consumo!A213,[1]PT01!F:F)</f>
        <v>0</v>
      </c>
      <c r="L213" s="14">
        <f>SUMIF([1]TT01!A:A,[1]Consumo!A213,[1]TT01!F:F)</f>
        <v>9254</v>
      </c>
      <c r="M213" s="14">
        <f t="shared" si="28"/>
        <v>9254</v>
      </c>
      <c r="N213" s="15">
        <f t="shared" si="29"/>
        <v>8.4101787337170553</v>
      </c>
      <c r="O213" s="15">
        <f t="shared" si="30"/>
        <v>218.66464707664346</v>
      </c>
      <c r="P213" s="16" t="str">
        <f>IFERROR(VLOOKUP(A213,'[1]PLAN VTAL'!C:T,18,0),"")</f>
        <v/>
      </c>
      <c r="Q213" s="16" t="str">
        <f t="shared" si="31"/>
        <v/>
      </c>
      <c r="R213" s="17" t="str">
        <f>IFERROR(VLOOKUP(A213,[1]transito!G:I,3,0),"")</f>
        <v/>
      </c>
      <c r="S213" s="17" t="str">
        <f>IFERROR(VLOOKUP(A213,[1]transito!G:K,5,0),"")</f>
        <v/>
      </c>
    </row>
    <row r="214" spans="1:19" x14ac:dyDescent="0.25">
      <c r="A214" s="11">
        <v>331786</v>
      </c>
      <c r="B214" t="s">
        <v>234</v>
      </c>
      <c r="C214" t="s">
        <v>7</v>
      </c>
      <c r="D214" s="12">
        <v>1</v>
      </c>
      <c r="E214" s="12">
        <v>0</v>
      </c>
      <c r="F214" s="12">
        <v>0</v>
      </c>
      <c r="G214" s="12">
        <f t="shared" si="24"/>
        <v>1</v>
      </c>
      <c r="H214" s="13">
        <f t="shared" si="25"/>
        <v>0.33333333333333331</v>
      </c>
      <c r="I214" s="13">
        <f t="shared" si="26"/>
        <v>1.282051282051282E-2</v>
      </c>
      <c r="J214" s="13">
        <f t="shared" si="27"/>
        <v>0</v>
      </c>
      <c r="K214" s="14">
        <f>SUMIF([1]PT01!A:A,[1]Consumo!A214,[1]PT01!F:F)</f>
        <v>0</v>
      </c>
      <c r="L214" s="14">
        <f>SUMIF([1]TT01!A:A,[1]Consumo!A214,[1]TT01!F:F)</f>
        <v>8</v>
      </c>
      <c r="M214" s="14">
        <f t="shared" si="28"/>
        <v>8</v>
      </c>
      <c r="N214" s="15">
        <f t="shared" si="29"/>
        <v>24</v>
      </c>
      <c r="O214" s="15">
        <f t="shared" si="30"/>
        <v>624</v>
      </c>
      <c r="P214" s="16" t="str">
        <f>IFERROR(VLOOKUP(A214,'[1]PLAN VTAL'!C:T,18,0),"")</f>
        <v/>
      </c>
      <c r="Q214" s="16" t="str">
        <f t="shared" si="31"/>
        <v/>
      </c>
      <c r="R214" s="17" t="str">
        <f>IFERROR(VLOOKUP(A214,[1]transito!G:I,3,0),"")</f>
        <v/>
      </c>
      <c r="S214" s="17" t="str">
        <f>IFERROR(VLOOKUP(A214,[1]transito!G:K,5,0),"")</f>
        <v/>
      </c>
    </row>
    <row r="215" spans="1:19" x14ac:dyDescent="0.25">
      <c r="A215" s="11">
        <v>331870</v>
      </c>
      <c r="B215" t="s">
        <v>235</v>
      </c>
      <c r="C215" t="s">
        <v>7</v>
      </c>
      <c r="D215" s="12">
        <v>15</v>
      </c>
      <c r="E215" s="12">
        <v>48</v>
      </c>
      <c r="F215" s="12">
        <v>65</v>
      </c>
      <c r="G215" s="12">
        <f t="shared" si="24"/>
        <v>128</v>
      </c>
      <c r="H215" s="13">
        <f t="shared" si="25"/>
        <v>42.666666666666664</v>
      </c>
      <c r="I215" s="13">
        <f t="shared" si="26"/>
        <v>1.641025641025641</v>
      </c>
      <c r="J215" s="13">
        <f t="shared" si="27"/>
        <v>2.5</v>
      </c>
      <c r="K215" s="14">
        <f>SUMIF([1]PT01!A:A,[1]Consumo!A215,[1]PT01!F:F)</f>
        <v>0</v>
      </c>
      <c r="L215" s="14">
        <f>SUMIF([1]TT01!A:A,[1]Consumo!A215,[1]TT01!F:F)</f>
        <v>389</v>
      </c>
      <c r="M215" s="14">
        <f t="shared" si="28"/>
        <v>389</v>
      </c>
      <c r="N215" s="15">
        <f t="shared" si="29"/>
        <v>9.1171875</v>
      </c>
      <c r="O215" s="15">
        <f t="shared" si="30"/>
        <v>237.046875</v>
      </c>
      <c r="P215" s="16" t="str">
        <f>IFERROR(VLOOKUP(A215,'[1]PLAN VTAL'!C:T,18,0),"")</f>
        <v/>
      </c>
      <c r="Q215" s="16" t="str">
        <f t="shared" si="31"/>
        <v/>
      </c>
      <c r="R215" s="17" t="str">
        <f>IFERROR(VLOOKUP(A215,[1]transito!G:I,3,0),"")</f>
        <v/>
      </c>
      <c r="S215" s="17" t="str">
        <f>IFERROR(VLOOKUP(A215,[1]transito!G:K,5,0),"")</f>
        <v/>
      </c>
    </row>
    <row r="216" spans="1:19" x14ac:dyDescent="0.25">
      <c r="A216" s="11">
        <v>331875</v>
      </c>
      <c r="B216" t="s">
        <v>236</v>
      </c>
      <c r="C216" t="s">
        <v>7</v>
      </c>
      <c r="D216" s="12">
        <v>4</v>
      </c>
      <c r="E216" s="12">
        <v>6</v>
      </c>
      <c r="F216" s="12">
        <v>13</v>
      </c>
      <c r="G216" s="12">
        <f t="shared" si="24"/>
        <v>23</v>
      </c>
      <c r="H216" s="13">
        <f t="shared" si="25"/>
        <v>7.666666666666667</v>
      </c>
      <c r="I216" s="13">
        <f t="shared" si="26"/>
        <v>0.29487179487179488</v>
      </c>
      <c r="J216" s="13">
        <f t="shared" si="27"/>
        <v>0.5</v>
      </c>
      <c r="K216" s="14">
        <f>SUMIF([1]PT01!A:A,[1]Consumo!A216,[1]PT01!F:F)</f>
        <v>0</v>
      </c>
      <c r="L216" s="14">
        <f>SUMIF([1]TT01!A:A,[1]Consumo!A216,[1]TT01!F:F)</f>
        <v>64</v>
      </c>
      <c r="M216" s="14">
        <f t="shared" si="28"/>
        <v>64</v>
      </c>
      <c r="N216" s="15">
        <f t="shared" si="29"/>
        <v>8.3478260869565215</v>
      </c>
      <c r="O216" s="15">
        <f t="shared" si="30"/>
        <v>217.04347826086956</v>
      </c>
      <c r="P216" s="16" t="str">
        <f>IFERROR(VLOOKUP(A216,'[1]PLAN VTAL'!C:T,18,0),"")</f>
        <v/>
      </c>
      <c r="Q216" s="16" t="str">
        <f t="shared" si="31"/>
        <v/>
      </c>
      <c r="R216" s="17" t="str">
        <f>IFERROR(VLOOKUP(A216,[1]transito!G:I,3,0),"")</f>
        <v/>
      </c>
      <c r="S216" s="17" t="str">
        <f>IFERROR(VLOOKUP(A216,[1]transito!G:K,5,0),"")</f>
        <v/>
      </c>
    </row>
    <row r="217" spans="1:19" x14ac:dyDescent="0.25">
      <c r="A217" s="11">
        <v>331935</v>
      </c>
      <c r="B217" t="s">
        <v>237</v>
      </c>
      <c r="C217" t="s">
        <v>7</v>
      </c>
      <c r="D217" s="12">
        <v>0</v>
      </c>
      <c r="E217" s="12">
        <v>0</v>
      </c>
      <c r="F217" s="12">
        <v>0</v>
      </c>
      <c r="G217" s="12">
        <f t="shared" si="24"/>
        <v>0</v>
      </c>
      <c r="H217" s="13">
        <f t="shared" si="25"/>
        <v>0</v>
      </c>
      <c r="I217" s="13">
        <f t="shared" si="26"/>
        <v>0</v>
      </c>
      <c r="J217" s="13">
        <f t="shared" si="27"/>
        <v>0</v>
      </c>
      <c r="K217" s="14">
        <f>SUMIF([1]PT01!A:A,[1]Consumo!A217,[1]PT01!F:F)</f>
        <v>0</v>
      </c>
      <c r="L217" s="14">
        <f>SUMIF([1]TT01!A:A,[1]Consumo!A217,[1]TT01!F:F)</f>
        <v>10</v>
      </c>
      <c r="M217" s="14">
        <f t="shared" si="28"/>
        <v>10</v>
      </c>
      <c r="N217" s="15">
        <f t="shared" si="29"/>
        <v>0</v>
      </c>
      <c r="O217" s="15">
        <f t="shared" si="30"/>
        <v>0</v>
      </c>
      <c r="P217" s="16" t="str">
        <f>IFERROR(VLOOKUP(A217,'[1]PLAN VTAL'!C:T,18,0),"")</f>
        <v/>
      </c>
      <c r="Q217" s="16" t="str">
        <f t="shared" si="31"/>
        <v/>
      </c>
      <c r="R217" s="17" t="str">
        <f>IFERROR(VLOOKUP(A217,[1]transito!G:I,3,0),"")</f>
        <v/>
      </c>
      <c r="S217" s="17" t="str">
        <f>IFERROR(VLOOKUP(A217,[1]transito!G:K,5,0),"")</f>
        <v/>
      </c>
    </row>
    <row r="218" spans="1:19" x14ac:dyDescent="0.25">
      <c r="A218" s="11">
        <v>331941</v>
      </c>
      <c r="B218" t="s">
        <v>238</v>
      </c>
      <c r="C218" t="s">
        <v>7</v>
      </c>
      <c r="D218" s="12">
        <v>0</v>
      </c>
      <c r="E218" s="12">
        <v>0</v>
      </c>
      <c r="F218" s="12">
        <v>0</v>
      </c>
      <c r="G218" s="12">
        <f t="shared" si="24"/>
        <v>0</v>
      </c>
      <c r="H218" s="13">
        <f t="shared" si="25"/>
        <v>0</v>
      </c>
      <c r="I218" s="13">
        <f t="shared" si="26"/>
        <v>0</v>
      </c>
      <c r="J218" s="13">
        <f t="shared" si="27"/>
        <v>0</v>
      </c>
      <c r="K218" s="14">
        <f>SUMIF([1]PT01!A:A,[1]Consumo!A218,[1]PT01!F:F)</f>
        <v>0</v>
      </c>
      <c r="L218" s="14">
        <f>SUMIF([1]TT01!A:A,[1]Consumo!A218,[1]TT01!F:F)</f>
        <v>4</v>
      </c>
      <c r="M218" s="14">
        <f t="shared" si="28"/>
        <v>4</v>
      </c>
      <c r="N218" s="15">
        <f t="shared" si="29"/>
        <v>0</v>
      </c>
      <c r="O218" s="15">
        <f t="shared" si="30"/>
        <v>0</v>
      </c>
      <c r="P218" s="16" t="str">
        <f>IFERROR(VLOOKUP(A218,'[1]PLAN VTAL'!C:T,18,0),"")</f>
        <v/>
      </c>
      <c r="Q218" s="16" t="str">
        <f t="shared" si="31"/>
        <v/>
      </c>
      <c r="R218" s="17" t="str">
        <f>IFERROR(VLOOKUP(A218,[1]transito!G:I,3,0),"")</f>
        <v/>
      </c>
      <c r="S218" s="17" t="str">
        <f>IFERROR(VLOOKUP(A218,[1]transito!G:K,5,0),"")</f>
        <v/>
      </c>
    </row>
    <row r="219" spans="1:19" x14ac:dyDescent="0.25">
      <c r="A219" s="11">
        <v>331942</v>
      </c>
      <c r="B219" t="s">
        <v>239</v>
      </c>
      <c r="C219" t="s">
        <v>7</v>
      </c>
      <c r="D219" s="12">
        <v>1</v>
      </c>
      <c r="E219" s="12">
        <v>1</v>
      </c>
      <c r="F219" s="12">
        <v>0</v>
      </c>
      <c r="G219" s="12">
        <f t="shared" si="24"/>
        <v>2</v>
      </c>
      <c r="H219" s="13">
        <f t="shared" si="25"/>
        <v>0.66666666666666663</v>
      </c>
      <c r="I219" s="13">
        <f t="shared" si="26"/>
        <v>2.564102564102564E-2</v>
      </c>
      <c r="J219" s="13">
        <f t="shared" si="27"/>
        <v>0</v>
      </c>
      <c r="K219" s="14">
        <f>SUMIF([1]PT01!A:A,[1]Consumo!A219,[1]PT01!F:F)</f>
        <v>0</v>
      </c>
      <c r="L219" s="14">
        <f>SUMIF([1]TT01!A:A,[1]Consumo!A219,[1]TT01!F:F)</f>
        <v>126</v>
      </c>
      <c r="M219" s="14">
        <f t="shared" si="28"/>
        <v>126</v>
      </c>
      <c r="N219" s="15">
        <f t="shared" si="29"/>
        <v>189</v>
      </c>
      <c r="O219" s="15">
        <f t="shared" si="30"/>
        <v>4914</v>
      </c>
      <c r="P219" s="16" t="str">
        <f>IFERROR(VLOOKUP(A219,'[1]PLAN VTAL'!C:T,18,0),"")</f>
        <v/>
      </c>
      <c r="Q219" s="16" t="str">
        <f t="shared" si="31"/>
        <v/>
      </c>
      <c r="R219" s="17" t="str">
        <f>IFERROR(VLOOKUP(A219,[1]transito!G:I,3,0),"")</f>
        <v/>
      </c>
      <c r="S219" s="17" t="str">
        <f>IFERROR(VLOOKUP(A219,[1]transito!G:K,5,0),"")</f>
        <v/>
      </c>
    </row>
    <row r="220" spans="1:19" x14ac:dyDescent="0.25">
      <c r="A220" s="11">
        <v>331943</v>
      </c>
      <c r="B220" t="s">
        <v>240</v>
      </c>
      <c r="C220" t="s">
        <v>7</v>
      </c>
      <c r="D220" s="12">
        <v>0</v>
      </c>
      <c r="E220" s="12">
        <v>0</v>
      </c>
      <c r="F220" s="12">
        <v>0</v>
      </c>
      <c r="G220" s="12">
        <f t="shared" si="24"/>
        <v>0</v>
      </c>
      <c r="H220" s="13">
        <f t="shared" si="25"/>
        <v>0</v>
      </c>
      <c r="I220" s="13">
        <f t="shared" si="26"/>
        <v>0</v>
      </c>
      <c r="J220" s="13">
        <f t="shared" si="27"/>
        <v>0</v>
      </c>
      <c r="K220" s="14">
        <f>SUMIF([1]PT01!A:A,[1]Consumo!A220,[1]PT01!F:F)</f>
        <v>0</v>
      </c>
      <c r="L220" s="14">
        <f>SUMIF([1]TT01!A:A,[1]Consumo!A220,[1]TT01!F:F)</f>
        <v>168</v>
      </c>
      <c r="M220" s="14">
        <f t="shared" si="28"/>
        <v>168</v>
      </c>
      <c r="N220" s="15">
        <f t="shared" si="29"/>
        <v>0</v>
      </c>
      <c r="O220" s="15">
        <f t="shared" si="30"/>
        <v>0</v>
      </c>
      <c r="P220" s="16" t="str">
        <f>IFERROR(VLOOKUP(A220,'[1]PLAN VTAL'!C:T,18,0),"")</f>
        <v/>
      </c>
      <c r="Q220" s="16" t="str">
        <f t="shared" si="31"/>
        <v/>
      </c>
      <c r="R220" s="17" t="str">
        <f>IFERROR(VLOOKUP(A220,[1]transito!G:I,3,0),"")</f>
        <v/>
      </c>
      <c r="S220" s="17" t="str">
        <f>IFERROR(VLOOKUP(A220,[1]transito!G:K,5,0),"")</f>
        <v/>
      </c>
    </row>
    <row r="221" spans="1:19" x14ac:dyDescent="0.25">
      <c r="A221" s="11">
        <v>331961</v>
      </c>
      <c r="B221" t="s">
        <v>241</v>
      </c>
      <c r="C221" t="s">
        <v>7</v>
      </c>
      <c r="D221" s="12">
        <v>158</v>
      </c>
      <c r="E221" s="12">
        <v>461</v>
      </c>
      <c r="F221" s="12">
        <v>36</v>
      </c>
      <c r="G221" s="12">
        <f t="shared" si="24"/>
        <v>655</v>
      </c>
      <c r="H221" s="13">
        <f t="shared" si="25"/>
        <v>218.33333333333334</v>
      </c>
      <c r="I221" s="13">
        <f t="shared" si="26"/>
        <v>8.3974358974358978</v>
      </c>
      <c r="J221" s="13">
        <f t="shared" si="27"/>
        <v>1.3846153846153846</v>
      </c>
      <c r="K221" s="14">
        <f>SUMIF([1]PT01!A:A,[1]Consumo!A221,[1]PT01!F:F)</f>
        <v>0</v>
      </c>
      <c r="L221" s="14">
        <f>SUMIF([1]TT01!A:A,[1]Consumo!A221,[1]TT01!F:F)</f>
        <v>19</v>
      </c>
      <c r="M221" s="14">
        <f t="shared" si="28"/>
        <v>19</v>
      </c>
      <c r="N221" s="15">
        <f t="shared" si="29"/>
        <v>8.7022900763358779E-2</v>
      </c>
      <c r="O221" s="15">
        <f t="shared" si="30"/>
        <v>2.2625954198473281</v>
      </c>
      <c r="P221" s="16">
        <f>IFERROR(VLOOKUP(A221,'[1]PLAN VTAL'!C:T,18,0),"")</f>
        <v>4</v>
      </c>
      <c r="Q221" s="16">
        <f t="shared" si="31"/>
        <v>-15</v>
      </c>
      <c r="R221" s="17" t="str">
        <f>IFERROR(VLOOKUP(A221,[1]transito!G:I,3,0),"")</f>
        <v/>
      </c>
      <c r="S221" s="17" t="str">
        <f>IFERROR(VLOOKUP(A221,[1]transito!G:K,5,0),"")</f>
        <v/>
      </c>
    </row>
    <row r="222" spans="1:19" x14ac:dyDescent="0.25">
      <c r="A222" s="11">
        <v>331967</v>
      </c>
      <c r="B222" t="s">
        <v>242</v>
      </c>
      <c r="C222" t="s">
        <v>7</v>
      </c>
      <c r="D222" s="12">
        <v>784</v>
      </c>
      <c r="E222" s="12">
        <v>547</v>
      </c>
      <c r="F222" s="12">
        <v>652</v>
      </c>
      <c r="G222" s="12">
        <f t="shared" si="24"/>
        <v>1983</v>
      </c>
      <c r="H222" s="13">
        <f t="shared" si="25"/>
        <v>661</v>
      </c>
      <c r="I222" s="13">
        <f t="shared" si="26"/>
        <v>25.423076923076923</v>
      </c>
      <c r="J222" s="13">
        <f t="shared" si="27"/>
        <v>25.076923076923077</v>
      </c>
      <c r="K222" s="14">
        <f>SUMIF([1]PT01!A:A,[1]Consumo!A222,[1]PT01!F:F)</f>
        <v>0</v>
      </c>
      <c r="L222" s="14">
        <f>SUMIF([1]TT01!A:A,[1]Consumo!A222,[1]TT01!F:F)</f>
        <v>6293</v>
      </c>
      <c r="M222" s="14">
        <f t="shared" si="28"/>
        <v>6293</v>
      </c>
      <c r="N222" s="15">
        <f t="shared" si="29"/>
        <v>9.5204236006051435</v>
      </c>
      <c r="O222" s="15">
        <f t="shared" si="30"/>
        <v>247.53101361573374</v>
      </c>
      <c r="P222" s="16" t="str">
        <f>IFERROR(VLOOKUP(A222,'[1]PLAN VTAL'!C:T,18,0),"")</f>
        <v/>
      </c>
      <c r="Q222" s="16" t="str">
        <f t="shared" si="31"/>
        <v/>
      </c>
      <c r="R222" s="17" t="str">
        <f>IFERROR(VLOOKUP(A222,[1]transito!G:I,3,0),"")</f>
        <v/>
      </c>
      <c r="S222" s="17" t="str">
        <f>IFERROR(VLOOKUP(A222,[1]transito!G:K,5,0),"")</f>
        <v/>
      </c>
    </row>
    <row r="223" spans="1:19" x14ac:dyDescent="0.25">
      <c r="A223" s="11">
        <v>331995</v>
      </c>
      <c r="B223" t="s">
        <v>243</v>
      </c>
      <c r="C223" t="s">
        <v>7</v>
      </c>
      <c r="D223" s="12">
        <v>9</v>
      </c>
      <c r="E223" s="12">
        <v>4</v>
      </c>
      <c r="F223" s="12">
        <v>0</v>
      </c>
      <c r="G223" s="12">
        <f t="shared" si="24"/>
        <v>13</v>
      </c>
      <c r="H223" s="13">
        <f t="shared" si="25"/>
        <v>4.333333333333333</v>
      </c>
      <c r="I223" s="13">
        <f t="shared" si="26"/>
        <v>0.16666666666666666</v>
      </c>
      <c r="J223" s="13">
        <f t="shared" si="27"/>
        <v>0</v>
      </c>
      <c r="K223" s="14">
        <f>SUMIF([1]PT01!A:A,[1]Consumo!A223,[1]PT01!F:F)</f>
        <v>0</v>
      </c>
      <c r="L223" s="14">
        <f>SUMIF([1]TT01!A:A,[1]Consumo!A223,[1]TT01!F:F)</f>
        <v>1</v>
      </c>
      <c r="M223" s="14">
        <f t="shared" si="28"/>
        <v>1</v>
      </c>
      <c r="N223" s="15">
        <f t="shared" si="29"/>
        <v>0.23076923076923078</v>
      </c>
      <c r="O223" s="15">
        <f t="shared" si="30"/>
        <v>6</v>
      </c>
      <c r="P223" s="16" t="str">
        <f>IFERROR(VLOOKUP(A223,'[1]PLAN VTAL'!C:T,18,0),"")</f>
        <v/>
      </c>
      <c r="Q223" s="16" t="str">
        <f t="shared" si="31"/>
        <v/>
      </c>
      <c r="R223" s="17" t="str">
        <f>IFERROR(VLOOKUP(A223,[1]transito!G:I,3,0),"")</f>
        <v/>
      </c>
      <c r="S223" s="17" t="str">
        <f>IFERROR(VLOOKUP(A223,[1]transito!G:K,5,0),"")</f>
        <v/>
      </c>
    </row>
    <row r="224" spans="1:19" x14ac:dyDescent="0.25">
      <c r="A224" s="11">
        <v>331999</v>
      </c>
      <c r="B224" t="s">
        <v>244</v>
      </c>
      <c r="C224" t="s">
        <v>7</v>
      </c>
      <c r="D224" s="12">
        <v>15</v>
      </c>
      <c r="E224" s="12">
        <v>94</v>
      </c>
      <c r="F224" s="12">
        <v>4</v>
      </c>
      <c r="G224" s="12">
        <f t="shared" si="24"/>
        <v>113</v>
      </c>
      <c r="H224" s="13">
        <f t="shared" si="25"/>
        <v>37.666666666666664</v>
      </c>
      <c r="I224" s="13">
        <f t="shared" si="26"/>
        <v>1.4487179487179487</v>
      </c>
      <c r="J224" s="13">
        <f t="shared" si="27"/>
        <v>0.15384615384615385</v>
      </c>
      <c r="K224" s="14">
        <f>SUMIF([1]PT01!A:A,[1]Consumo!A224,[1]PT01!F:F)</f>
        <v>0</v>
      </c>
      <c r="L224" s="14">
        <f>SUMIF([1]TT01!A:A,[1]Consumo!A224,[1]TT01!F:F)</f>
        <v>7</v>
      </c>
      <c r="M224" s="14">
        <f t="shared" si="28"/>
        <v>7</v>
      </c>
      <c r="N224" s="15">
        <f t="shared" si="29"/>
        <v>0.18584070796460178</v>
      </c>
      <c r="O224" s="15">
        <f t="shared" si="30"/>
        <v>4.831858407079646</v>
      </c>
      <c r="P224" s="16" t="str">
        <f>IFERROR(VLOOKUP(A224,'[1]PLAN VTAL'!C:T,18,0),"")</f>
        <v/>
      </c>
      <c r="Q224" s="16" t="str">
        <f t="shared" si="31"/>
        <v/>
      </c>
      <c r="R224" s="17" t="str">
        <f>IFERROR(VLOOKUP(A224,[1]transito!G:I,3,0),"")</f>
        <v/>
      </c>
      <c r="S224" s="17" t="str">
        <f>IFERROR(VLOOKUP(A224,[1]transito!G:K,5,0),"")</f>
        <v/>
      </c>
    </row>
    <row r="225" spans="1:19" x14ac:dyDescent="0.25">
      <c r="A225" s="11">
        <v>332013</v>
      </c>
      <c r="B225" t="s">
        <v>245</v>
      </c>
      <c r="C225" t="s">
        <v>7</v>
      </c>
      <c r="D225" s="12">
        <v>5</v>
      </c>
      <c r="E225" s="12">
        <v>17</v>
      </c>
      <c r="F225" s="12">
        <v>0</v>
      </c>
      <c r="G225" s="12">
        <f t="shared" si="24"/>
        <v>22</v>
      </c>
      <c r="H225" s="13">
        <f t="shared" si="25"/>
        <v>7.333333333333333</v>
      </c>
      <c r="I225" s="13">
        <f t="shared" si="26"/>
        <v>0.28205128205128205</v>
      </c>
      <c r="J225" s="13">
        <f t="shared" si="27"/>
        <v>0</v>
      </c>
      <c r="K225" s="14">
        <f>SUMIF([1]PT01!A:A,[1]Consumo!A225,[1]PT01!F:F)</f>
        <v>0</v>
      </c>
      <c r="L225" s="14">
        <f>SUMIF([1]TT01!A:A,[1]Consumo!A225,[1]TT01!F:F)</f>
        <v>44</v>
      </c>
      <c r="M225" s="14">
        <f t="shared" si="28"/>
        <v>44</v>
      </c>
      <c r="N225" s="15">
        <f t="shared" si="29"/>
        <v>6</v>
      </c>
      <c r="O225" s="15">
        <f t="shared" si="30"/>
        <v>156</v>
      </c>
      <c r="P225" s="16" t="str">
        <f>IFERROR(VLOOKUP(A225,'[1]PLAN VTAL'!C:T,18,0),"")</f>
        <v/>
      </c>
      <c r="Q225" s="16" t="str">
        <f t="shared" si="31"/>
        <v/>
      </c>
      <c r="R225" s="17" t="str">
        <f>IFERROR(VLOOKUP(A225,[1]transito!G:I,3,0),"")</f>
        <v/>
      </c>
      <c r="S225" s="17" t="str">
        <f>IFERROR(VLOOKUP(A225,[1]transito!G:K,5,0),"")</f>
        <v/>
      </c>
    </row>
    <row r="226" spans="1:19" x14ac:dyDescent="0.25">
      <c r="A226" s="11">
        <v>332031</v>
      </c>
      <c r="B226" t="s">
        <v>246</v>
      </c>
      <c r="C226" t="s">
        <v>7</v>
      </c>
      <c r="D226" s="12">
        <v>0</v>
      </c>
      <c r="E226" s="12">
        <v>0</v>
      </c>
      <c r="F226" s="12">
        <v>0</v>
      </c>
      <c r="G226" s="12">
        <f t="shared" si="24"/>
        <v>0</v>
      </c>
      <c r="H226" s="13">
        <f t="shared" si="25"/>
        <v>0</v>
      </c>
      <c r="I226" s="13">
        <f t="shared" si="26"/>
        <v>0</v>
      </c>
      <c r="J226" s="13">
        <f t="shared" si="27"/>
        <v>0</v>
      </c>
      <c r="K226" s="14">
        <f>SUMIF([1]PT01!A:A,[1]Consumo!A226,[1]PT01!F:F)</f>
        <v>0</v>
      </c>
      <c r="L226" s="14">
        <f>SUMIF([1]TT01!A:A,[1]Consumo!A226,[1]TT01!F:F)</f>
        <v>5</v>
      </c>
      <c r="M226" s="14">
        <f t="shared" si="28"/>
        <v>5</v>
      </c>
      <c r="N226" s="15">
        <f t="shared" si="29"/>
        <v>0</v>
      </c>
      <c r="O226" s="15">
        <f t="shared" si="30"/>
        <v>0</v>
      </c>
      <c r="P226" s="16">
        <f>IFERROR(VLOOKUP(A226,'[1]PLAN VTAL'!C:T,18,0),"")</f>
        <v>1</v>
      </c>
      <c r="Q226" s="16">
        <f t="shared" si="31"/>
        <v>-4</v>
      </c>
      <c r="R226" s="17" t="str">
        <f>IFERROR(VLOOKUP(A226,[1]transito!G:I,3,0),"")</f>
        <v/>
      </c>
      <c r="S226" s="17" t="str">
        <f>IFERROR(VLOOKUP(A226,[1]transito!G:K,5,0),"")</f>
        <v/>
      </c>
    </row>
    <row r="227" spans="1:19" x14ac:dyDescent="0.25">
      <c r="A227" s="11">
        <v>332054</v>
      </c>
      <c r="B227" t="s">
        <v>247</v>
      </c>
      <c r="C227" t="s">
        <v>7</v>
      </c>
      <c r="D227" s="12">
        <v>0</v>
      </c>
      <c r="E227" s="12">
        <v>1</v>
      </c>
      <c r="F227" s="12">
        <v>0</v>
      </c>
      <c r="G227" s="12">
        <f t="shared" si="24"/>
        <v>1</v>
      </c>
      <c r="H227" s="13">
        <f t="shared" si="25"/>
        <v>0.33333333333333331</v>
      </c>
      <c r="I227" s="13">
        <f t="shared" si="26"/>
        <v>1.282051282051282E-2</v>
      </c>
      <c r="J227" s="13">
        <f t="shared" si="27"/>
        <v>0</v>
      </c>
      <c r="K227" s="14">
        <f>SUMIF([1]PT01!A:A,[1]Consumo!A227,[1]PT01!F:F)</f>
        <v>0</v>
      </c>
      <c r="L227" s="14">
        <f>SUMIF([1]TT01!A:A,[1]Consumo!A227,[1]TT01!F:F)</f>
        <v>103</v>
      </c>
      <c r="M227" s="14">
        <f t="shared" si="28"/>
        <v>103</v>
      </c>
      <c r="N227" s="15">
        <f t="shared" si="29"/>
        <v>309</v>
      </c>
      <c r="O227" s="15">
        <f t="shared" si="30"/>
        <v>8034</v>
      </c>
      <c r="P227" s="16" t="str">
        <f>IFERROR(VLOOKUP(A227,'[1]PLAN VTAL'!C:T,18,0),"")</f>
        <v/>
      </c>
      <c r="Q227" s="16" t="str">
        <f t="shared" si="31"/>
        <v/>
      </c>
      <c r="R227" s="17" t="str">
        <f>IFERROR(VLOOKUP(A227,[1]transito!G:I,3,0),"")</f>
        <v/>
      </c>
      <c r="S227" s="17" t="str">
        <f>IFERROR(VLOOKUP(A227,[1]transito!G:K,5,0),"")</f>
        <v/>
      </c>
    </row>
    <row r="228" spans="1:19" x14ac:dyDescent="0.25">
      <c r="A228" s="11">
        <v>332055</v>
      </c>
      <c r="B228" t="s">
        <v>248</v>
      </c>
      <c r="C228" t="s">
        <v>7</v>
      </c>
      <c r="D228" s="12">
        <v>0</v>
      </c>
      <c r="E228" s="12">
        <v>0</v>
      </c>
      <c r="F228" s="12">
        <v>0</v>
      </c>
      <c r="G228" s="12">
        <f t="shared" si="24"/>
        <v>0</v>
      </c>
      <c r="H228" s="13">
        <f t="shared" si="25"/>
        <v>0</v>
      </c>
      <c r="I228" s="13">
        <f t="shared" si="26"/>
        <v>0</v>
      </c>
      <c r="J228" s="13">
        <f t="shared" si="27"/>
        <v>0</v>
      </c>
      <c r="K228" s="14">
        <f>SUMIF([1]PT01!A:A,[1]Consumo!A228,[1]PT01!F:F)</f>
        <v>0</v>
      </c>
      <c r="L228" s="14">
        <f>SUMIF([1]TT01!A:A,[1]Consumo!A228,[1]TT01!F:F)</f>
        <v>4</v>
      </c>
      <c r="M228" s="14">
        <f t="shared" si="28"/>
        <v>4</v>
      </c>
      <c r="N228" s="15">
        <f t="shared" si="29"/>
        <v>0</v>
      </c>
      <c r="O228" s="15">
        <f t="shared" si="30"/>
        <v>0</v>
      </c>
      <c r="P228" s="16" t="str">
        <f>IFERROR(VLOOKUP(A228,'[1]PLAN VTAL'!C:T,18,0),"")</f>
        <v/>
      </c>
      <c r="Q228" s="16" t="str">
        <f t="shared" si="31"/>
        <v/>
      </c>
      <c r="R228" s="17" t="str">
        <f>IFERROR(VLOOKUP(A228,[1]transito!G:I,3,0),"")</f>
        <v/>
      </c>
      <c r="S228" s="17" t="str">
        <f>IFERROR(VLOOKUP(A228,[1]transito!G:K,5,0),"")</f>
        <v/>
      </c>
    </row>
    <row r="229" spans="1:19" x14ac:dyDescent="0.25">
      <c r="A229" s="11">
        <v>332057</v>
      </c>
      <c r="B229" t="s">
        <v>249</v>
      </c>
      <c r="C229" t="s">
        <v>7</v>
      </c>
      <c r="D229" s="12">
        <v>0</v>
      </c>
      <c r="E229" s="12">
        <v>37</v>
      </c>
      <c r="F229" s="12">
        <v>0</v>
      </c>
      <c r="G229" s="12">
        <f t="shared" si="24"/>
        <v>37</v>
      </c>
      <c r="H229" s="13">
        <f t="shared" si="25"/>
        <v>12.333333333333334</v>
      </c>
      <c r="I229" s="13">
        <f t="shared" si="26"/>
        <v>0.47435897435897439</v>
      </c>
      <c r="J229" s="13">
        <f t="shared" si="27"/>
        <v>0</v>
      </c>
      <c r="K229" s="14">
        <f>SUMIF([1]PT01!A:A,[1]Consumo!A229,[1]PT01!F:F)</f>
        <v>0</v>
      </c>
      <c r="L229" s="14">
        <f>SUMIF([1]TT01!A:A,[1]Consumo!A229,[1]TT01!F:F)</f>
        <v>37</v>
      </c>
      <c r="M229" s="14">
        <f t="shared" si="28"/>
        <v>37</v>
      </c>
      <c r="N229" s="15">
        <f t="shared" si="29"/>
        <v>3</v>
      </c>
      <c r="O229" s="15">
        <f t="shared" si="30"/>
        <v>78</v>
      </c>
      <c r="P229" s="16" t="str">
        <f>IFERROR(VLOOKUP(A229,'[1]PLAN VTAL'!C:T,18,0),"")</f>
        <v/>
      </c>
      <c r="Q229" s="16" t="str">
        <f t="shared" si="31"/>
        <v/>
      </c>
      <c r="R229" s="17" t="str">
        <f>IFERROR(VLOOKUP(A229,[1]transito!G:I,3,0),"")</f>
        <v/>
      </c>
      <c r="S229" s="17" t="str">
        <f>IFERROR(VLOOKUP(A229,[1]transito!G:K,5,0),"")</f>
        <v/>
      </c>
    </row>
    <row r="230" spans="1:19" x14ac:dyDescent="0.25">
      <c r="A230" s="11">
        <v>332060</v>
      </c>
      <c r="B230" t="s">
        <v>250</v>
      </c>
      <c r="C230" t="s">
        <v>7</v>
      </c>
      <c r="D230" s="12">
        <v>0</v>
      </c>
      <c r="E230" s="12">
        <v>4</v>
      </c>
      <c r="F230" s="12">
        <v>6</v>
      </c>
      <c r="G230" s="12">
        <f t="shared" si="24"/>
        <v>10</v>
      </c>
      <c r="H230" s="13">
        <f t="shared" si="25"/>
        <v>3.3333333333333335</v>
      </c>
      <c r="I230" s="13">
        <f t="shared" si="26"/>
        <v>0.12820512820512822</v>
      </c>
      <c r="J230" s="13">
        <f t="shared" si="27"/>
        <v>0.23076923076923078</v>
      </c>
      <c r="K230" s="14">
        <f>SUMIF([1]PT01!A:A,[1]Consumo!A230,[1]PT01!F:F)</f>
        <v>0</v>
      </c>
      <c r="L230" s="14">
        <f>SUMIF([1]TT01!A:A,[1]Consumo!A230,[1]TT01!F:F)</f>
        <v>0</v>
      </c>
      <c r="M230" s="14">
        <f t="shared" si="28"/>
        <v>0</v>
      </c>
      <c r="N230" s="15">
        <f t="shared" si="29"/>
        <v>0</v>
      </c>
      <c r="O230" s="15">
        <f t="shared" si="30"/>
        <v>0</v>
      </c>
      <c r="P230" s="16" t="str">
        <f>IFERROR(VLOOKUP(A230,'[1]PLAN VTAL'!C:T,18,0),"")</f>
        <v/>
      </c>
      <c r="Q230" s="16" t="str">
        <f t="shared" si="31"/>
        <v/>
      </c>
      <c r="R230" s="17" t="str">
        <f>IFERROR(VLOOKUP(A230,[1]transito!G:I,3,0),"")</f>
        <v/>
      </c>
      <c r="S230" s="17" t="str">
        <f>IFERROR(VLOOKUP(A230,[1]transito!G:K,5,0),"")</f>
        <v/>
      </c>
    </row>
    <row r="231" spans="1:19" x14ac:dyDescent="0.25">
      <c r="A231" s="11">
        <v>332061</v>
      </c>
      <c r="B231" t="s">
        <v>251</v>
      </c>
      <c r="C231" t="s">
        <v>7</v>
      </c>
      <c r="D231" s="12">
        <v>76</v>
      </c>
      <c r="E231" s="12">
        <v>88</v>
      </c>
      <c r="F231" s="12">
        <v>4</v>
      </c>
      <c r="G231" s="12">
        <f t="shared" si="24"/>
        <v>168</v>
      </c>
      <c r="H231" s="13">
        <f t="shared" si="25"/>
        <v>56</v>
      </c>
      <c r="I231" s="13">
        <f t="shared" si="26"/>
        <v>2.1538461538461537</v>
      </c>
      <c r="J231" s="13">
        <f t="shared" si="27"/>
        <v>0.15384615384615385</v>
      </c>
      <c r="K231" s="14">
        <f>SUMIF([1]PT01!A:A,[1]Consumo!A231,[1]PT01!F:F)</f>
        <v>0</v>
      </c>
      <c r="L231" s="14">
        <f>SUMIF([1]TT01!A:A,[1]Consumo!A231,[1]TT01!F:F)</f>
        <v>672</v>
      </c>
      <c r="M231" s="14">
        <f t="shared" si="28"/>
        <v>672</v>
      </c>
      <c r="N231" s="15">
        <f t="shared" si="29"/>
        <v>12</v>
      </c>
      <c r="O231" s="15">
        <f t="shared" si="30"/>
        <v>312</v>
      </c>
      <c r="P231" s="16" t="str">
        <f>IFERROR(VLOOKUP(A231,'[1]PLAN VTAL'!C:T,18,0),"")</f>
        <v/>
      </c>
      <c r="Q231" s="16" t="str">
        <f t="shared" si="31"/>
        <v/>
      </c>
      <c r="R231" s="17" t="str">
        <f>IFERROR(VLOOKUP(A231,[1]transito!G:I,3,0),"")</f>
        <v/>
      </c>
      <c r="S231" s="17" t="str">
        <f>IFERROR(VLOOKUP(A231,[1]transito!G:K,5,0),"")</f>
        <v/>
      </c>
    </row>
    <row r="232" spans="1:19" x14ac:dyDescent="0.25">
      <c r="A232" s="11">
        <v>332107</v>
      </c>
      <c r="B232" t="s">
        <v>252</v>
      </c>
      <c r="C232" t="s">
        <v>7</v>
      </c>
      <c r="D232" s="12">
        <v>0</v>
      </c>
      <c r="E232" s="12">
        <v>0</v>
      </c>
      <c r="F232" s="12">
        <v>0</v>
      </c>
      <c r="G232" s="12">
        <f t="shared" si="24"/>
        <v>0</v>
      </c>
      <c r="H232" s="13">
        <f t="shared" si="25"/>
        <v>0</v>
      </c>
      <c r="I232" s="13">
        <f t="shared" si="26"/>
        <v>0</v>
      </c>
      <c r="J232" s="13">
        <f t="shared" si="27"/>
        <v>0</v>
      </c>
      <c r="K232" s="14">
        <f>SUMIF([1]PT01!A:A,[1]Consumo!A232,[1]PT01!F:F)</f>
        <v>0</v>
      </c>
      <c r="L232" s="14">
        <f>SUMIF([1]TT01!A:A,[1]Consumo!A232,[1]TT01!F:F)</f>
        <v>1</v>
      </c>
      <c r="M232" s="14">
        <f t="shared" si="28"/>
        <v>1</v>
      </c>
      <c r="N232" s="15">
        <f t="shared" si="29"/>
        <v>0</v>
      </c>
      <c r="O232" s="15">
        <f t="shared" si="30"/>
        <v>0</v>
      </c>
      <c r="P232" s="16">
        <f>IFERROR(VLOOKUP(A232,'[1]PLAN VTAL'!C:T,18,0),"")</f>
        <v>1</v>
      </c>
      <c r="Q232" s="16">
        <f t="shared" si="31"/>
        <v>0</v>
      </c>
      <c r="R232" s="17" t="str">
        <f>IFERROR(VLOOKUP(A232,[1]transito!G:I,3,0),"")</f>
        <v/>
      </c>
      <c r="S232" s="17" t="str">
        <f>IFERROR(VLOOKUP(A232,[1]transito!G:K,5,0),"")</f>
        <v/>
      </c>
    </row>
    <row r="233" spans="1:19" x14ac:dyDescent="0.25">
      <c r="A233" s="11">
        <v>600192</v>
      </c>
      <c r="B233" t="s">
        <v>253</v>
      </c>
      <c r="C233" t="s">
        <v>7</v>
      </c>
      <c r="D233" s="12">
        <v>0</v>
      </c>
      <c r="E233" s="12">
        <v>0</v>
      </c>
      <c r="F233" s="12">
        <v>0</v>
      </c>
      <c r="G233" s="12">
        <f t="shared" si="24"/>
        <v>0</v>
      </c>
      <c r="H233" s="13">
        <f t="shared" si="25"/>
        <v>0</v>
      </c>
      <c r="I233" s="13">
        <f t="shared" si="26"/>
        <v>0</v>
      </c>
      <c r="J233" s="13">
        <f t="shared" si="27"/>
        <v>0</v>
      </c>
      <c r="K233" s="14">
        <f>SUMIF([1]PT01!A:A,[1]Consumo!A233,[1]PT01!F:F)</f>
        <v>164</v>
      </c>
      <c r="L233" s="14">
        <f>SUMIF([1]TT01!A:A,[1]Consumo!A233,[1]TT01!F:F)</f>
        <v>402</v>
      </c>
      <c r="M233" s="14">
        <f t="shared" si="28"/>
        <v>566</v>
      </c>
      <c r="N233" s="15">
        <f t="shared" si="29"/>
        <v>0</v>
      </c>
      <c r="O233" s="15">
        <f t="shared" si="30"/>
        <v>0</v>
      </c>
      <c r="P233" s="16" t="str">
        <f>IFERROR(VLOOKUP(A233,'[1]PLAN VTAL'!C:T,18,0),"")</f>
        <v/>
      </c>
      <c r="Q233" s="16" t="str">
        <f t="shared" si="31"/>
        <v/>
      </c>
      <c r="R233" s="17">
        <f>IFERROR(VLOOKUP(A233,[1]transito!G:I,3,0),"")</f>
        <v>240</v>
      </c>
      <c r="S233" s="17">
        <f>IFERROR(VLOOKUP(A233,[1]transito!G:K,5,0),"")</f>
        <v>6122024</v>
      </c>
    </row>
    <row r="234" spans="1:19" x14ac:dyDescent="0.25">
      <c r="A234" s="11">
        <v>600221</v>
      </c>
      <c r="B234" t="s">
        <v>254</v>
      </c>
      <c r="C234" t="s">
        <v>7</v>
      </c>
      <c r="D234" s="12">
        <v>0</v>
      </c>
      <c r="E234" s="12">
        <v>0</v>
      </c>
      <c r="F234" s="12">
        <v>0</v>
      </c>
      <c r="G234" s="12">
        <f t="shared" si="24"/>
        <v>0</v>
      </c>
      <c r="H234" s="13">
        <f t="shared" si="25"/>
        <v>0</v>
      </c>
      <c r="I234" s="13">
        <f t="shared" si="26"/>
        <v>0</v>
      </c>
      <c r="J234" s="13">
        <f t="shared" si="27"/>
        <v>0</v>
      </c>
      <c r="K234" s="14">
        <f>SUMIF([1]PT01!A:A,[1]Consumo!A234,[1]PT01!F:F)</f>
        <v>0</v>
      </c>
      <c r="L234" s="14">
        <f>SUMIF([1]TT01!A:A,[1]Consumo!A234,[1]TT01!F:F)</f>
        <v>32</v>
      </c>
      <c r="M234" s="14">
        <f t="shared" si="28"/>
        <v>32</v>
      </c>
      <c r="N234" s="15">
        <f t="shared" si="29"/>
        <v>0</v>
      </c>
      <c r="O234" s="15">
        <f t="shared" si="30"/>
        <v>0</v>
      </c>
      <c r="P234" s="16" t="str">
        <f>IFERROR(VLOOKUP(A234,'[1]PLAN VTAL'!C:T,18,0),"")</f>
        <v/>
      </c>
      <c r="Q234" s="16" t="str">
        <f t="shared" si="31"/>
        <v/>
      </c>
      <c r="R234" s="17" t="str">
        <f>IFERROR(VLOOKUP(A234,[1]transito!G:I,3,0),"")</f>
        <v/>
      </c>
      <c r="S234" s="17" t="str">
        <f>IFERROR(VLOOKUP(A234,[1]transito!G:K,5,0),"")</f>
        <v/>
      </c>
    </row>
    <row r="236" spans="1:19" hidden="1" x14ac:dyDescent="0.25"/>
    <row r="237" spans="1:19" hidden="1" x14ac:dyDescent="0.25"/>
    <row r="238" spans="1:19" hidden="1" x14ac:dyDescent="0.25"/>
    <row r="239" spans="1:19" hidden="1" x14ac:dyDescent="0.25"/>
    <row r="240" spans="1:19" hidden="1" x14ac:dyDescent="0.25"/>
    <row r="241" spans="1:5" hidden="1" x14ac:dyDescent="0.25"/>
    <row r="243" spans="1:5" x14ac:dyDescent="0.25">
      <c r="A243" s="20" t="s">
        <v>5</v>
      </c>
      <c r="B243" s="20" t="s">
        <v>255</v>
      </c>
      <c r="C243" s="20" t="s">
        <v>256</v>
      </c>
      <c r="D243" t="s">
        <v>257</v>
      </c>
      <c r="E243" t="s">
        <v>258</v>
      </c>
    </row>
    <row r="244" spans="1:5" x14ac:dyDescent="0.25">
      <c r="A244">
        <v>300089</v>
      </c>
      <c r="B244" t="s">
        <v>259</v>
      </c>
      <c r="C244" t="s">
        <v>260</v>
      </c>
      <c r="D244" s="18">
        <v>7</v>
      </c>
      <c r="E244" s="19">
        <v>21.15</v>
      </c>
    </row>
    <row r="245" spans="1:5" x14ac:dyDescent="0.25">
      <c r="A245"/>
      <c r="B245" t="s">
        <v>261</v>
      </c>
      <c r="C245" t="s">
        <v>262</v>
      </c>
      <c r="D245" s="18">
        <v>100</v>
      </c>
      <c r="E245" s="19">
        <v>302.08</v>
      </c>
    </row>
    <row r="246" spans="1:5" x14ac:dyDescent="0.25">
      <c r="A246"/>
      <c r="C246" t="s">
        <v>263</v>
      </c>
      <c r="D246" s="18">
        <v>197.32</v>
      </c>
      <c r="E246" s="19">
        <v>596.06999999999994</v>
      </c>
    </row>
    <row r="247" spans="1:5" x14ac:dyDescent="0.25">
      <c r="A247"/>
      <c r="C247" t="s">
        <v>264</v>
      </c>
      <c r="D247" s="18">
        <v>167</v>
      </c>
      <c r="E247" s="19">
        <v>504.48</v>
      </c>
    </row>
    <row r="248" spans="1:5" x14ac:dyDescent="0.25">
      <c r="A248">
        <v>300092</v>
      </c>
      <c r="B248" t="s">
        <v>259</v>
      </c>
      <c r="C248" t="s">
        <v>265</v>
      </c>
      <c r="D248" s="18">
        <v>32</v>
      </c>
      <c r="E248" s="19">
        <v>277.86</v>
      </c>
    </row>
    <row r="249" spans="1:5" x14ac:dyDescent="0.25">
      <c r="A249"/>
      <c r="B249" t="s">
        <v>261</v>
      </c>
      <c r="C249" t="s">
        <v>266</v>
      </c>
      <c r="D249" s="18">
        <v>208</v>
      </c>
      <c r="E249" s="19">
        <v>1806.0800000000002</v>
      </c>
    </row>
    <row r="250" spans="1:5" x14ac:dyDescent="0.25">
      <c r="A250"/>
      <c r="C250" t="s">
        <v>267</v>
      </c>
      <c r="D250" s="18">
        <v>307</v>
      </c>
      <c r="E250" s="19">
        <v>2665.7</v>
      </c>
    </row>
    <row r="251" spans="1:5" x14ac:dyDescent="0.25">
      <c r="A251"/>
      <c r="C251" t="s">
        <v>268</v>
      </c>
      <c r="D251" s="18">
        <v>601</v>
      </c>
      <c r="E251" s="19">
        <v>5218.5199999999995</v>
      </c>
    </row>
    <row r="252" spans="1:5" x14ac:dyDescent="0.25">
      <c r="A252"/>
      <c r="C252" t="s">
        <v>262</v>
      </c>
      <c r="D252" s="18">
        <v>40</v>
      </c>
      <c r="E252" s="19">
        <v>347.32</v>
      </c>
    </row>
    <row r="253" spans="1:5" x14ac:dyDescent="0.25">
      <c r="A253"/>
      <c r="C253" t="s">
        <v>263</v>
      </c>
      <c r="D253" s="18">
        <v>84</v>
      </c>
      <c r="E253" s="19">
        <v>729.38</v>
      </c>
    </row>
    <row r="254" spans="1:5" x14ac:dyDescent="0.25">
      <c r="A254"/>
      <c r="C254" t="s">
        <v>269</v>
      </c>
      <c r="D254" s="18">
        <v>142</v>
      </c>
      <c r="E254" s="19">
        <v>1233</v>
      </c>
    </row>
    <row r="255" spans="1:5" x14ac:dyDescent="0.25">
      <c r="A255"/>
      <c r="C255" t="s">
        <v>264</v>
      </c>
      <c r="D255" s="18">
        <v>23</v>
      </c>
      <c r="E255" s="19">
        <v>199.71</v>
      </c>
    </row>
    <row r="256" spans="1:5" x14ac:dyDescent="0.25">
      <c r="A256"/>
      <c r="B256" t="s">
        <v>270</v>
      </c>
      <c r="C256" t="s">
        <v>271</v>
      </c>
      <c r="D256" s="18">
        <v>1</v>
      </c>
      <c r="E256" s="19">
        <v>8.68</v>
      </c>
    </row>
    <row r="257" spans="1:5" x14ac:dyDescent="0.25">
      <c r="A257">
        <v>300113</v>
      </c>
      <c r="B257" t="s">
        <v>261</v>
      </c>
      <c r="C257" t="s">
        <v>269</v>
      </c>
      <c r="D257" s="18">
        <v>2443</v>
      </c>
      <c r="E257" s="19">
        <v>8213.31</v>
      </c>
    </row>
    <row r="258" spans="1:5" x14ac:dyDescent="0.25">
      <c r="A258">
        <v>300151</v>
      </c>
      <c r="B258" t="s">
        <v>259</v>
      </c>
      <c r="C258" t="s">
        <v>272</v>
      </c>
      <c r="D258" s="18">
        <v>673</v>
      </c>
      <c r="E258" s="19">
        <v>10959.720000000001</v>
      </c>
    </row>
    <row r="259" spans="1:5" x14ac:dyDescent="0.25">
      <c r="A259"/>
      <c r="B259" t="s">
        <v>261</v>
      </c>
      <c r="C259" t="s">
        <v>266</v>
      </c>
      <c r="D259" s="18">
        <v>72</v>
      </c>
      <c r="E259" s="19">
        <v>1172.51</v>
      </c>
    </row>
    <row r="260" spans="1:5" x14ac:dyDescent="0.25">
      <c r="A260"/>
      <c r="C260" t="s">
        <v>268</v>
      </c>
      <c r="D260" s="18">
        <v>145</v>
      </c>
      <c r="E260" s="19">
        <v>2361.31</v>
      </c>
    </row>
    <row r="261" spans="1:5" x14ac:dyDescent="0.25">
      <c r="A261"/>
      <c r="C261" t="s">
        <v>262</v>
      </c>
      <c r="D261" s="18">
        <v>30</v>
      </c>
      <c r="E261" s="19">
        <v>488.55</v>
      </c>
    </row>
    <row r="262" spans="1:5" x14ac:dyDescent="0.25">
      <c r="A262"/>
      <c r="B262" t="s">
        <v>270</v>
      </c>
      <c r="C262" t="s">
        <v>273</v>
      </c>
      <c r="D262" s="18">
        <v>100</v>
      </c>
      <c r="E262" s="19">
        <v>1628.49</v>
      </c>
    </row>
    <row r="263" spans="1:5" x14ac:dyDescent="0.25">
      <c r="A263"/>
      <c r="C263" t="s">
        <v>274</v>
      </c>
      <c r="D263" s="18">
        <v>24</v>
      </c>
      <c r="E263" s="19">
        <v>390.84</v>
      </c>
    </row>
    <row r="264" spans="1:5" x14ac:dyDescent="0.25">
      <c r="A264">
        <v>300178</v>
      </c>
      <c r="B264" t="s">
        <v>261</v>
      </c>
      <c r="C264" t="s">
        <v>261</v>
      </c>
      <c r="D264" s="18">
        <v>149</v>
      </c>
      <c r="E264" s="19">
        <v>75163.86</v>
      </c>
    </row>
    <row r="265" spans="1:5" x14ac:dyDescent="0.25">
      <c r="A265"/>
      <c r="B265" t="s">
        <v>270</v>
      </c>
      <c r="C265" t="s">
        <v>274</v>
      </c>
      <c r="D265" s="18">
        <v>1</v>
      </c>
      <c r="E265" s="19">
        <v>504.46</v>
      </c>
    </row>
    <row r="266" spans="1:5" x14ac:dyDescent="0.25">
      <c r="A266">
        <v>300187</v>
      </c>
      <c r="B266" t="s">
        <v>261</v>
      </c>
      <c r="C266" t="s">
        <v>261</v>
      </c>
      <c r="D266" s="18">
        <v>5</v>
      </c>
      <c r="E266" s="19">
        <v>4613.51</v>
      </c>
    </row>
    <row r="267" spans="1:5" x14ac:dyDescent="0.25">
      <c r="A267">
        <v>300231</v>
      </c>
      <c r="B267" t="s">
        <v>275</v>
      </c>
      <c r="C267" t="s">
        <v>276</v>
      </c>
      <c r="D267" s="18">
        <v>155</v>
      </c>
      <c r="E267" s="19">
        <v>158.79</v>
      </c>
    </row>
    <row r="268" spans="1:5" x14ac:dyDescent="0.25">
      <c r="A268">
        <v>300303</v>
      </c>
      <c r="B268" t="s">
        <v>275</v>
      </c>
      <c r="C268" t="s">
        <v>276</v>
      </c>
      <c r="D268" s="18">
        <v>1329</v>
      </c>
      <c r="E268" s="19">
        <v>1571.86</v>
      </c>
    </row>
    <row r="269" spans="1:5" x14ac:dyDescent="0.25">
      <c r="A269"/>
      <c r="B269" t="s">
        <v>259</v>
      </c>
      <c r="C269" t="s">
        <v>272</v>
      </c>
      <c r="D269" s="18">
        <v>100</v>
      </c>
      <c r="E269" s="19">
        <v>118.27</v>
      </c>
    </row>
    <row r="270" spans="1:5" x14ac:dyDescent="0.25">
      <c r="A270"/>
      <c r="B270" t="s">
        <v>261</v>
      </c>
      <c r="C270" t="s">
        <v>267</v>
      </c>
      <c r="D270" s="18">
        <v>620</v>
      </c>
      <c r="E270" s="19">
        <v>733.3</v>
      </c>
    </row>
    <row r="271" spans="1:5" x14ac:dyDescent="0.25">
      <c r="A271"/>
      <c r="C271" t="s">
        <v>268</v>
      </c>
      <c r="D271" s="18">
        <v>450</v>
      </c>
      <c r="E271" s="19">
        <v>532.23</v>
      </c>
    </row>
    <row r="272" spans="1:5" x14ac:dyDescent="0.25">
      <c r="A272"/>
      <c r="C272" t="s">
        <v>262</v>
      </c>
      <c r="D272" s="18">
        <v>90</v>
      </c>
      <c r="E272" s="19">
        <v>106.44</v>
      </c>
    </row>
    <row r="273" spans="1:5" x14ac:dyDescent="0.25">
      <c r="A273"/>
      <c r="C273" t="s">
        <v>269</v>
      </c>
      <c r="D273" s="18">
        <v>400</v>
      </c>
      <c r="E273" s="19">
        <v>473.1</v>
      </c>
    </row>
    <row r="274" spans="1:5" x14ac:dyDescent="0.25">
      <c r="A274"/>
      <c r="B274" t="s">
        <v>270</v>
      </c>
      <c r="C274" t="s">
        <v>277</v>
      </c>
      <c r="D274" s="18">
        <v>1000</v>
      </c>
      <c r="E274" s="19">
        <v>1182.74</v>
      </c>
    </row>
    <row r="275" spans="1:5" x14ac:dyDescent="0.25">
      <c r="A275"/>
      <c r="B275" t="s">
        <v>278</v>
      </c>
      <c r="C275" t="s">
        <v>279</v>
      </c>
      <c r="D275" s="18">
        <v>1000</v>
      </c>
      <c r="E275" s="19">
        <v>1182.74</v>
      </c>
    </row>
    <row r="276" spans="1:5" x14ac:dyDescent="0.25">
      <c r="A276">
        <v>300342</v>
      </c>
      <c r="B276" t="s">
        <v>275</v>
      </c>
      <c r="C276" t="s">
        <v>276</v>
      </c>
      <c r="D276" s="18">
        <v>166</v>
      </c>
      <c r="E276" s="19">
        <v>3404.03</v>
      </c>
    </row>
    <row r="277" spans="1:5" x14ac:dyDescent="0.25">
      <c r="A277">
        <v>300358</v>
      </c>
      <c r="B277" t="s">
        <v>259</v>
      </c>
      <c r="C277" t="s">
        <v>280</v>
      </c>
      <c r="D277" s="18">
        <v>20</v>
      </c>
      <c r="E277" s="19">
        <v>5150.62</v>
      </c>
    </row>
    <row r="278" spans="1:5" x14ac:dyDescent="0.25">
      <c r="A278"/>
      <c r="C278" t="s">
        <v>272</v>
      </c>
      <c r="D278" s="18">
        <v>4</v>
      </c>
      <c r="E278" s="19">
        <v>1030.1199999999999</v>
      </c>
    </row>
    <row r="279" spans="1:5" x14ac:dyDescent="0.25">
      <c r="A279"/>
      <c r="B279" t="s">
        <v>270</v>
      </c>
      <c r="C279" t="s">
        <v>281</v>
      </c>
      <c r="D279" s="18">
        <v>25</v>
      </c>
      <c r="E279" s="19">
        <v>6438.27</v>
      </c>
    </row>
    <row r="280" spans="1:5" x14ac:dyDescent="0.25">
      <c r="A280"/>
      <c r="C280" t="s">
        <v>282</v>
      </c>
      <c r="D280" s="18">
        <v>40</v>
      </c>
      <c r="E280" s="19">
        <v>10301.24</v>
      </c>
    </row>
    <row r="281" spans="1:5" x14ac:dyDescent="0.25">
      <c r="A281"/>
      <c r="C281" t="s">
        <v>283</v>
      </c>
      <c r="D281" s="18">
        <v>11</v>
      </c>
      <c r="E281" s="19">
        <v>2832.84</v>
      </c>
    </row>
    <row r="282" spans="1:5" x14ac:dyDescent="0.25">
      <c r="A282"/>
      <c r="C282" t="s">
        <v>274</v>
      </c>
      <c r="D282" s="18">
        <v>29</v>
      </c>
      <c r="E282" s="19">
        <v>7468.4</v>
      </c>
    </row>
    <row r="283" spans="1:5" x14ac:dyDescent="0.25">
      <c r="A283">
        <v>300361</v>
      </c>
      <c r="B283" t="s">
        <v>275</v>
      </c>
      <c r="C283" t="s">
        <v>276</v>
      </c>
      <c r="D283" s="18">
        <v>13</v>
      </c>
      <c r="E283" s="19">
        <v>989.33</v>
      </c>
    </row>
    <row r="284" spans="1:5" x14ac:dyDescent="0.25">
      <c r="A284">
        <v>300365</v>
      </c>
      <c r="B284" t="s">
        <v>259</v>
      </c>
      <c r="C284" t="s">
        <v>272</v>
      </c>
      <c r="D284" s="18">
        <v>1</v>
      </c>
      <c r="E284" s="19">
        <v>321.74</v>
      </c>
    </row>
    <row r="285" spans="1:5" x14ac:dyDescent="0.25">
      <c r="A285"/>
      <c r="B285" t="s">
        <v>270</v>
      </c>
      <c r="C285" t="s">
        <v>282</v>
      </c>
      <c r="D285" s="18">
        <v>19</v>
      </c>
      <c r="E285" s="19">
        <v>6113.01</v>
      </c>
    </row>
    <row r="286" spans="1:5" x14ac:dyDescent="0.25">
      <c r="A286">
        <v>300369</v>
      </c>
      <c r="B286" t="s">
        <v>270</v>
      </c>
      <c r="C286" t="s">
        <v>281</v>
      </c>
      <c r="D286" s="18">
        <v>8</v>
      </c>
      <c r="E286" s="19">
        <v>1562.22</v>
      </c>
    </row>
    <row r="287" spans="1:5" x14ac:dyDescent="0.25">
      <c r="A287"/>
      <c r="C287" t="s">
        <v>282</v>
      </c>
      <c r="D287" s="18">
        <v>29</v>
      </c>
      <c r="E287" s="19">
        <v>5663.05</v>
      </c>
    </row>
    <row r="288" spans="1:5" x14ac:dyDescent="0.25">
      <c r="A288">
        <v>300372</v>
      </c>
      <c r="B288" t="s">
        <v>275</v>
      </c>
      <c r="C288" t="s">
        <v>276</v>
      </c>
      <c r="D288" s="18">
        <v>8</v>
      </c>
      <c r="E288" s="19">
        <v>773.53</v>
      </c>
    </row>
    <row r="289" spans="1:5" x14ac:dyDescent="0.25">
      <c r="A289">
        <v>300377</v>
      </c>
      <c r="B289" t="s">
        <v>259</v>
      </c>
      <c r="C289" t="s">
        <v>265</v>
      </c>
      <c r="D289" s="18">
        <v>1</v>
      </c>
      <c r="E289" s="19">
        <v>407.06</v>
      </c>
    </row>
    <row r="290" spans="1:5" x14ac:dyDescent="0.25">
      <c r="A290"/>
      <c r="C290" t="s">
        <v>272</v>
      </c>
      <c r="D290" s="18">
        <v>1</v>
      </c>
      <c r="E290" s="19">
        <v>407.06</v>
      </c>
    </row>
    <row r="291" spans="1:5" x14ac:dyDescent="0.25">
      <c r="A291">
        <v>300380</v>
      </c>
      <c r="B291" t="s">
        <v>259</v>
      </c>
      <c r="C291" t="s">
        <v>272</v>
      </c>
      <c r="D291" s="18">
        <v>1</v>
      </c>
      <c r="E291" s="19">
        <v>450.75</v>
      </c>
    </row>
    <row r="292" spans="1:5" x14ac:dyDescent="0.25">
      <c r="A292">
        <v>300384</v>
      </c>
      <c r="B292" t="s">
        <v>275</v>
      </c>
      <c r="C292" t="s">
        <v>276</v>
      </c>
      <c r="D292" s="18">
        <v>130</v>
      </c>
      <c r="E292" s="19">
        <v>6358.19</v>
      </c>
    </row>
    <row r="293" spans="1:5" x14ac:dyDescent="0.25">
      <c r="A293">
        <v>300392</v>
      </c>
      <c r="B293" t="s">
        <v>261</v>
      </c>
      <c r="C293" t="s">
        <v>266</v>
      </c>
      <c r="D293" s="18">
        <v>1</v>
      </c>
      <c r="E293" s="19">
        <v>15.63</v>
      </c>
    </row>
    <row r="294" spans="1:5" x14ac:dyDescent="0.25">
      <c r="A294"/>
      <c r="C294" t="s">
        <v>267</v>
      </c>
      <c r="D294" s="18">
        <v>2</v>
      </c>
      <c r="E294" s="19">
        <v>31.26</v>
      </c>
    </row>
    <row r="295" spans="1:5" x14ac:dyDescent="0.25">
      <c r="A295"/>
      <c r="C295" t="s">
        <v>263</v>
      </c>
      <c r="D295" s="18">
        <v>15</v>
      </c>
      <c r="E295" s="19">
        <v>234.45000000000002</v>
      </c>
    </row>
    <row r="296" spans="1:5" x14ac:dyDescent="0.25">
      <c r="A296"/>
      <c r="C296" t="s">
        <v>264</v>
      </c>
      <c r="D296" s="18">
        <v>8</v>
      </c>
      <c r="E296" s="19">
        <v>125.04</v>
      </c>
    </row>
    <row r="297" spans="1:5" x14ac:dyDescent="0.25">
      <c r="A297">
        <v>300438</v>
      </c>
      <c r="B297" t="s">
        <v>275</v>
      </c>
      <c r="C297" t="s">
        <v>276</v>
      </c>
      <c r="D297" s="18">
        <v>27</v>
      </c>
      <c r="E297" s="19">
        <v>2054.5500000000002</v>
      </c>
    </row>
    <row r="298" spans="1:5" x14ac:dyDescent="0.25">
      <c r="A298">
        <v>300440</v>
      </c>
      <c r="B298" t="s">
        <v>275</v>
      </c>
      <c r="C298" t="s">
        <v>276</v>
      </c>
      <c r="D298" s="18">
        <v>23</v>
      </c>
      <c r="E298" s="19">
        <v>3807.76</v>
      </c>
    </row>
    <row r="299" spans="1:5" x14ac:dyDescent="0.25">
      <c r="A299">
        <v>300441</v>
      </c>
      <c r="B299" t="s">
        <v>275</v>
      </c>
      <c r="C299" t="s">
        <v>276</v>
      </c>
      <c r="D299" s="18">
        <v>9</v>
      </c>
      <c r="E299" s="19">
        <v>871.76</v>
      </c>
    </row>
    <row r="300" spans="1:5" x14ac:dyDescent="0.25">
      <c r="A300">
        <v>300442</v>
      </c>
      <c r="B300" t="s">
        <v>275</v>
      </c>
      <c r="C300" t="s">
        <v>276</v>
      </c>
      <c r="D300" s="18">
        <v>51</v>
      </c>
      <c r="E300" s="19">
        <v>6319.67</v>
      </c>
    </row>
    <row r="301" spans="1:5" x14ac:dyDescent="0.25">
      <c r="A301">
        <v>300444</v>
      </c>
      <c r="B301" t="s">
        <v>259</v>
      </c>
      <c r="C301" t="s">
        <v>280</v>
      </c>
      <c r="D301" s="18">
        <v>15</v>
      </c>
      <c r="E301" s="19">
        <v>2572.16</v>
      </c>
    </row>
    <row r="302" spans="1:5" x14ac:dyDescent="0.25">
      <c r="A302"/>
      <c r="B302" t="s">
        <v>270</v>
      </c>
      <c r="C302" t="s">
        <v>274</v>
      </c>
      <c r="D302" s="18">
        <v>22</v>
      </c>
      <c r="E302" s="19">
        <v>3772.5</v>
      </c>
    </row>
    <row r="303" spans="1:5" x14ac:dyDescent="0.25">
      <c r="A303">
        <v>300459</v>
      </c>
      <c r="B303" t="s">
        <v>261</v>
      </c>
      <c r="C303" t="s">
        <v>284</v>
      </c>
      <c r="D303" s="18">
        <v>6</v>
      </c>
      <c r="E303" s="19">
        <v>1400.12</v>
      </c>
    </row>
    <row r="304" spans="1:5" x14ac:dyDescent="0.25">
      <c r="A304">
        <v>300461</v>
      </c>
      <c r="B304" t="s">
        <v>259</v>
      </c>
      <c r="C304" t="s">
        <v>280</v>
      </c>
      <c r="D304" s="18">
        <v>10</v>
      </c>
      <c r="E304" s="19">
        <v>4275.83</v>
      </c>
    </row>
    <row r="305" spans="1:5" x14ac:dyDescent="0.25">
      <c r="A305"/>
      <c r="B305" t="s">
        <v>261</v>
      </c>
      <c r="C305" t="s">
        <v>284</v>
      </c>
      <c r="D305" s="18">
        <v>7</v>
      </c>
      <c r="E305" s="19">
        <v>2993.08</v>
      </c>
    </row>
    <row r="306" spans="1:5" x14ac:dyDescent="0.25">
      <c r="A306">
        <v>300494</v>
      </c>
      <c r="B306" t="s">
        <v>259</v>
      </c>
      <c r="C306" t="s">
        <v>272</v>
      </c>
      <c r="D306" s="18">
        <v>50</v>
      </c>
      <c r="E306" s="19">
        <v>58.65</v>
      </c>
    </row>
    <row r="307" spans="1:5" x14ac:dyDescent="0.25">
      <c r="A307"/>
      <c r="B307" t="s">
        <v>261</v>
      </c>
      <c r="C307" t="s">
        <v>266</v>
      </c>
      <c r="D307" s="18">
        <v>419</v>
      </c>
      <c r="E307" s="19">
        <v>491.47</v>
      </c>
    </row>
    <row r="308" spans="1:5" x14ac:dyDescent="0.25">
      <c r="A308"/>
      <c r="C308" t="s">
        <v>268</v>
      </c>
      <c r="D308" s="18">
        <v>859</v>
      </c>
      <c r="E308" s="19">
        <v>1007.5699999999999</v>
      </c>
    </row>
    <row r="309" spans="1:5" x14ac:dyDescent="0.25">
      <c r="A309"/>
      <c r="C309" t="s">
        <v>262</v>
      </c>
      <c r="D309" s="18">
        <v>12</v>
      </c>
      <c r="E309" s="19">
        <v>14.07</v>
      </c>
    </row>
    <row r="310" spans="1:5" x14ac:dyDescent="0.25">
      <c r="A310"/>
      <c r="C310" t="s">
        <v>261</v>
      </c>
      <c r="D310" s="18">
        <v>10</v>
      </c>
      <c r="E310" s="19">
        <v>11.73</v>
      </c>
    </row>
    <row r="311" spans="1:5" x14ac:dyDescent="0.25">
      <c r="A311"/>
      <c r="C311" t="s">
        <v>263</v>
      </c>
      <c r="D311" s="18">
        <v>152</v>
      </c>
      <c r="E311" s="19">
        <v>178.29000000000002</v>
      </c>
    </row>
    <row r="312" spans="1:5" x14ac:dyDescent="0.25">
      <c r="A312"/>
      <c r="C312" t="s">
        <v>269</v>
      </c>
      <c r="D312" s="18">
        <v>67</v>
      </c>
      <c r="E312" s="19">
        <v>78.59</v>
      </c>
    </row>
    <row r="313" spans="1:5" x14ac:dyDescent="0.25">
      <c r="A313"/>
      <c r="C313" t="s">
        <v>264</v>
      </c>
      <c r="D313" s="18">
        <v>9</v>
      </c>
      <c r="E313" s="19">
        <v>10.56</v>
      </c>
    </row>
    <row r="314" spans="1:5" x14ac:dyDescent="0.25">
      <c r="A314"/>
      <c r="B314" t="s">
        <v>270</v>
      </c>
      <c r="C314" t="s">
        <v>277</v>
      </c>
      <c r="D314" s="18">
        <v>1500</v>
      </c>
      <c r="E314" s="19">
        <v>1759.43</v>
      </c>
    </row>
    <row r="315" spans="1:5" x14ac:dyDescent="0.25">
      <c r="A315"/>
      <c r="C315" t="s">
        <v>273</v>
      </c>
      <c r="D315" s="18">
        <v>1</v>
      </c>
      <c r="E315" s="19">
        <v>1.17</v>
      </c>
    </row>
    <row r="316" spans="1:5" x14ac:dyDescent="0.25">
      <c r="A316">
        <v>300535</v>
      </c>
      <c r="B316" t="s">
        <v>261</v>
      </c>
      <c r="C316" t="s">
        <v>262</v>
      </c>
      <c r="D316" s="18">
        <v>140</v>
      </c>
      <c r="E316" s="19">
        <v>419.72</v>
      </c>
    </row>
    <row r="317" spans="1:5" x14ac:dyDescent="0.25">
      <c r="A317">
        <v>300554</v>
      </c>
      <c r="B317" t="s">
        <v>270</v>
      </c>
      <c r="C317" t="s">
        <v>273</v>
      </c>
      <c r="D317" s="18">
        <v>325</v>
      </c>
      <c r="E317" s="19">
        <v>810.47</v>
      </c>
    </row>
    <row r="318" spans="1:5" x14ac:dyDescent="0.25">
      <c r="A318">
        <v>300672</v>
      </c>
      <c r="B318" t="s">
        <v>275</v>
      </c>
      <c r="C318" t="s">
        <v>276</v>
      </c>
      <c r="D318" s="18">
        <v>779</v>
      </c>
      <c r="E318" s="19">
        <v>617.96</v>
      </c>
    </row>
    <row r="319" spans="1:5" x14ac:dyDescent="0.25">
      <c r="A319"/>
      <c r="B319" t="s">
        <v>259</v>
      </c>
      <c r="C319" t="s">
        <v>272</v>
      </c>
      <c r="D319" s="18">
        <v>100</v>
      </c>
      <c r="E319" s="19">
        <v>79.33</v>
      </c>
    </row>
    <row r="320" spans="1:5" x14ac:dyDescent="0.25">
      <c r="A320"/>
      <c r="B320" t="s">
        <v>261</v>
      </c>
      <c r="C320" t="s">
        <v>266</v>
      </c>
      <c r="D320" s="18">
        <v>1</v>
      </c>
      <c r="E320" s="19">
        <v>0.79</v>
      </c>
    </row>
    <row r="321" spans="1:5" x14ac:dyDescent="0.25">
      <c r="A321"/>
      <c r="C321" t="s">
        <v>267</v>
      </c>
      <c r="D321" s="18">
        <v>210</v>
      </c>
      <c r="E321" s="19">
        <v>166.57999999999998</v>
      </c>
    </row>
    <row r="322" spans="1:5" x14ac:dyDescent="0.25">
      <c r="A322"/>
      <c r="C322" t="s">
        <v>262</v>
      </c>
      <c r="D322" s="18">
        <v>3</v>
      </c>
      <c r="E322" s="19">
        <v>2.38</v>
      </c>
    </row>
    <row r="323" spans="1:5" x14ac:dyDescent="0.25">
      <c r="A323"/>
      <c r="C323" t="s">
        <v>284</v>
      </c>
      <c r="D323" s="18">
        <v>1268</v>
      </c>
      <c r="E323" s="19">
        <v>1005.87</v>
      </c>
    </row>
    <row r="324" spans="1:5" x14ac:dyDescent="0.25">
      <c r="A324"/>
      <c r="C324" t="s">
        <v>263</v>
      </c>
      <c r="D324" s="18">
        <v>811</v>
      </c>
      <c r="E324" s="19">
        <v>643.35</v>
      </c>
    </row>
    <row r="325" spans="1:5" x14ac:dyDescent="0.25">
      <c r="A325"/>
      <c r="C325" t="s">
        <v>264</v>
      </c>
      <c r="D325" s="18">
        <v>2981</v>
      </c>
      <c r="E325" s="19">
        <v>2364.7400000000002</v>
      </c>
    </row>
    <row r="326" spans="1:5" x14ac:dyDescent="0.25">
      <c r="A326"/>
      <c r="B326" t="s">
        <v>270</v>
      </c>
      <c r="C326" t="s">
        <v>281</v>
      </c>
      <c r="D326" s="18">
        <v>200</v>
      </c>
      <c r="E326" s="19">
        <v>158.65</v>
      </c>
    </row>
    <row r="327" spans="1:5" x14ac:dyDescent="0.25">
      <c r="A327"/>
      <c r="C327" t="s">
        <v>285</v>
      </c>
      <c r="D327" s="18">
        <v>98</v>
      </c>
      <c r="E327" s="19">
        <v>77.739999999999995</v>
      </c>
    </row>
    <row r="328" spans="1:5" x14ac:dyDescent="0.25">
      <c r="A328"/>
      <c r="C328" t="s">
        <v>271</v>
      </c>
      <c r="D328" s="18">
        <v>55</v>
      </c>
      <c r="E328" s="19">
        <v>43.63</v>
      </c>
    </row>
    <row r="329" spans="1:5" x14ac:dyDescent="0.25">
      <c r="A329"/>
      <c r="C329" t="s">
        <v>282</v>
      </c>
      <c r="D329" s="18">
        <v>887</v>
      </c>
      <c r="E329" s="19">
        <v>703.63</v>
      </c>
    </row>
    <row r="330" spans="1:5" x14ac:dyDescent="0.25">
      <c r="A330"/>
      <c r="C330" t="s">
        <v>283</v>
      </c>
      <c r="D330" s="18">
        <v>82</v>
      </c>
      <c r="E330" s="19">
        <v>65.05</v>
      </c>
    </row>
    <row r="331" spans="1:5" x14ac:dyDescent="0.25">
      <c r="A331"/>
      <c r="C331" t="s">
        <v>274</v>
      </c>
      <c r="D331" s="18">
        <v>291</v>
      </c>
      <c r="E331" s="19">
        <v>230.84</v>
      </c>
    </row>
    <row r="332" spans="1:5" x14ac:dyDescent="0.25">
      <c r="A332">
        <v>300673</v>
      </c>
      <c r="B332" t="s">
        <v>275</v>
      </c>
      <c r="C332" t="s">
        <v>276</v>
      </c>
      <c r="D332" s="18">
        <v>26</v>
      </c>
      <c r="E332" s="19">
        <v>2696.88</v>
      </c>
    </row>
    <row r="333" spans="1:5" x14ac:dyDescent="0.25">
      <c r="A333"/>
      <c r="B333" t="s">
        <v>259</v>
      </c>
      <c r="C333" t="s">
        <v>272</v>
      </c>
      <c r="D333" s="18">
        <v>9</v>
      </c>
      <c r="E333" s="19">
        <v>933.53</v>
      </c>
    </row>
    <row r="334" spans="1:5" x14ac:dyDescent="0.25">
      <c r="A334"/>
      <c r="B334" t="s">
        <v>261</v>
      </c>
      <c r="C334" t="s">
        <v>267</v>
      </c>
      <c r="D334" s="18">
        <v>1</v>
      </c>
      <c r="E334" s="19">
        <v>103.73</v>
      </c>
    </row>
    <row r="335" spans="1:5" x14ac:dyDescent="0.25">
      <c r="A335"/>
      <c r="B335" t="s">
        <v>270</v>
      </c>
      <c r="C335" t="s">
        <v>282</v>
      </c>
      <c r="D335" s="18">
        <v>42</v>
      </c>
      <c r="E335" s="19">
        <v>4356.49</v>
      </c>
    </row>
    <row r="336" spans="1:5" x14ac:dyDescent="0.25">
      <c r="A336"/>
      <c r="C336" t="s">
        <v>274</v>
      </c>
      <c r="D336" s="18">
        <v>15</v>
      </c>
      <c r="E336" s="19">
        <v>1555.89</v>
      </c>
    </row>
    <row r="337" spans="1:5" x14ac:dyDescent="0.25">
      <c r="A337">
        <v>300674</v>
      </c>
      <c r="B337" t="s">
        <v>259</v>
      </c>
      <c r="C337" t="s">
        <v>286</v>
      </c>
      <c r="D337" s="18">
        <v>38</v>
      </c>
      <c r="E337" s="19">
        <v>1121.3499999999999</v>
      </c>
    </row>
    <row r="338" spans="1:5" x14ac:dyDescent="0.25">
      <c r="A338"/>
      <c r="C338" t="s">
        <v>287</v>
      </c>
      <c r="D338" s="18">
        <v>60</v>
      </c>
      <c r="E338" s="19">
        <v>1770.55</v>
      </c>
    </row>
    <row r="339" spans="1:5" x14ac:dyDescent="0.25">
      <c r="A339"/>
      <c r="C339" t="s">
        <v>265</v>
      </c>
      <c r="D339" s="18">
        <v>28</v>
      </c>
      <c r="E339" s="19">
        <v>826.26</v>
      </c>
    </row>
    <row r="340" spans="1:5" x14ac:dyDescent="0.25">
      <c r="A340"/>
      <c r="C340" t="s">
        <v>272</v>
      </c>
      <c r="D340" s="18">
        <v>4</v>
      </c>
      <c r="E340" s="19">
        <v>118.04</v>
      </c>
    </row>
    <row r="341" spans="1:5" x14ac:dyDescent="0.25">
      <c r="A341"/>
      <c r="B341" t="s">
        <v>261</v>
      </c>
      <c r="C341" t="s">
        <v>267</v>
      </c>
      <c r="D341" s="18">
        <v>8</v>
      </c>
      <c r="E341" s="19">
        <v>236.07000000000002</v>
      </c>
    </row>
    <row r="342" spans="1:5" x14ac:dyDescent="0.25">
      <c r="A342"/>
      <c r="C342" t="s">
        <v>284</v>
      </c>
      <c r="D342" s="18">
        <v>54</v>
      </c>
      <c r="E342" s="19">
        <v>1593.49</v>
      </c>
    </row>
    <row r="343" spans="1:5" x14ac:dyDescent="0.25">
      <c r="A343"/>
      <c r="B343" t="s">
        <v>288</v>
      </c>
      <c r="C343" t="s">
        <v>289</v>
      </c>
      <c r="D343" s="18">
        <v>240</v>
      </c>
      <c r="E343" s="19">
        <v>7082.19</v>
      </c>
    </row>
    <row r="344" spans="1:5" x14ac:dyDescent="0.25">
      <c r="A344"/>
      <c r="C344" t="s">
        <v>290</v>
      </c>
      <c r="D344" s="18">
        <v>6</v>
      </c>
      <c r="E344" s="19">
        <v>177.05</v>
      </c>
    </row>
    <row r="345" spans="1:5" x14ac:dyDescent="0.25">
      <c r="A345"/>
      <c r="C345" t="s">
        <v>291</v>
      </c>
      <c r="D345" s="18">
        <v>28</v>
      </c>
      <c r="E345" s="19">
        <v>826.26</v>
      </c>
    </row>
    <row r="346" spans="1:5" x14ac:dyDescent="0.25">
      <c r="A346"/>
      <c r="C346" t="s">
        <v>292</v>
      </c>
      <c r="D346" s="18">
        <v>2</v>
      </c>
      <c r="E346" s="19">
        <v>59.02</v>
      </c>
    </row>
    <row r="347" spans="1:5" x14ac:dyDescent="0.25">
      <c r="A347"/>
      <c r="C347" t="s">
        <v>293</v>
      </c>
      <c r="D347" s="18">
        <v>94</v>
      </c>
      <c r="E347" s="19">
        <v>2773.86</v>
      </c>
    </row>
    <row r="348" spans="1:5" x14ac:dyDescent="0.25">
      <c r="A348"/>
      <c r="C348" t="s">
        <v>294</v>
      </c>
      <c r="D348" s="18">
        <v>60</v>
      </c>
      <c r="E348" s="19">
        <v>1770.55</v>
      </c>
    </row>
    <row r="349" spans="1:5" x14ac:dyDescent="0.25">
      <c r="A349"/>
      <c r="C349" t="s">
        <v>295</v>
      </c>
      <c r="D349" s="18">
        <v>80</v>
      </c>
      <c r="E349" s="19">
        <v>2360.73</v>
      </c>
    </row>
    <row r="350" spans="1:5" x14ac:dyDescent="0.25">
      <c r="A350"/>
      <c r="B350" t="s">
        <v>270</v>
      </c>
      <c r="C350" t="s">
        <v>281</v>
      </c>
      <c r="D350" s="18">
        <v>46</v>
      </c>
      <c r="E350" s="19">
        <v>1357.42</v>
      </c>
    </row>
    <row r="351" spans="1:5" x14ac:dyDescent="0.25">
      <c r="A351"/>
      <c r="C351" t="s">
        <v>285</v>
      </c>
      <c r="D351" s="18">
        <v>14</v>
      </c>
      <c r="E351" s="19">
        <v>413.13</v>
      </c>
    </row>
    <row r="352" spans="1:5" x14ac:dyDescent="0.25">
      <c r="A352"/>
      <c r="C352" t="s">
        <v>273</v>
      </c>
      <c r="D352" s="18">
        <v>32</v>
      </c>
      <c r="E352" s="19">
        <v>944.29</v>
      </c>
    </row>
    <row r="353" spans="1:5" x14ac:dyDescent="0.25">
      <c r="A353"/>
      <c r="C353" t="s">
        <v>282</v>
      </c>
      <c r="D353" s="18">
        <v>50</v>
      </c>
      <c r="E353" s="19">
        <v>1475.46</v>
      </c>
    </row>
    <row r="354" spans="1:5" x14ac:dyDescent="0.25">
      <c r="A354"/>
      <c r="C354" t="s">
        <v>283</v>
      </c>
      <c r="D354" s="18">
        <v>93</v>
      </c>
      <c r="E354" s="19">
        <v>2744.35</v>
      </c>
    </row>
    <row r="355" spans="1:5" x14ac:dyDescent="0.25">
      <c r="A355"/>
      <c r="C355" t="s">
        <v>274</v>
      </c>
      <c r="D355" s="18">
        <v>222</v>
      </c>
      <c r="E355" s="19">
        <v>6551.02</v>
      </c>
    </row>
    <row r="356" spans="1:5" x14ac:dyDescent="0.25">
      <c r="A356">
        <v>300676</v>
      </c>
      <c r="B356" t="s">
        <v>288</v>
      </c>
      <c r="C356" t="s">
        <v>296</v>
      </c>
      <c r="D356" s="18">
        <v>1000</v>
      </c>
      <c r="E356" s="19">
        <v>821.74</v>
      </c>
    </row>
    <row r="357" spans="1:5" x14ac:dyDescent="0.25">
      <c r="A357">
        <v>300684</v>
      </c>
      <c r="B357" t="s">
        <v>288</v>
      </c>
      <c r="C357" t="s">
        <v>290</v>
      </c>
      <c r="D357" s="18">
        <v>395</v>
      </c>
      <c r="E357" s="19">
        <v>175.74</v>
      </c>
    </row>
    <row r="358" spans="1:5" x14ac:dyDescent="0.25">
      <c r="A358"/>
      <c r="C358" t="s">
        <v>292</v>
      </c>
      <c r="D358" s="18">
        <v>760</v>
      </c>
      <c r="E358" s="19">
        <v>338.14</v>
      </c>
    </row>
    <row r="359" spans="1:5" x14ac:dyDescent="0.25">
      <c r="A359"/>
      <c r="C359" t="s">
        <v>296</v>
      </c>
      <c r="D359" s="18">
        <v>3634</v>
      </c>
      <c r="E359" s="19">
        <v>1616.82</v>
      </c>
    </row>
    <row r="360" spans="1:5" x14ac:dyDescent="0.25">
      <c r="A360"/>
      <c r="C360" t="s">
        <v>293</v>
      </c>
      <c r="D360" s="18">
        <v>200</v>
      </c>
      <c r="E360" s="19">
        <v>88.98</v>
      </c>
    </row>
    <row r="361" spans="1:5" x14ac:dyDescent="0.25">
      <c r="A361">
        <v>300729</v>
      </c>
      <c r="B361" t="s">
        <v>288</v>
      </c>
      <c r="C361" t="s">
        <v>290</v>
      </c>
      <c r="D361" s="18">
        <v>110</v>
      </c>
      <c r="E361" s="19">
        <v>3805.5</v>
      </c>
    </row>
    <row r="362" spans="1:5" x14ac:dyDescent="0.25">
      <c r="A362"/>
      <c r="C362" t="s">
        <v>292</v>
      </c>
      <c r="D362" s="18">
        <v>24</v>
      </c>
      <c r="E362" s="19">
        <v>830.29</v>
      </c>
    </row>
    <row r="363" spans="1:5" x14ac:dyDescent="0.25">
      <c r="A363"/>
      <c r="C363" t="s">
        <v>296</v>
      </c>
      <c r="D363" s="18">
        <v>3</v>
      </c>
      <c r="E363" s="19">
        <v>103.79</v>
      </c>
    </row>
    <row r="364" spans="1:5" x14ac:dyDescent="0.25">
      <c r="A364">
        <v>300730</v>
      </c>
      <c r="B364" t="s">
        <v>261</v>
      </c>
      <c r="C364" t="s">
        <v>284</v>
      </c>
      <c r="D364" s="18">
        <v>2</v>
      </c>
      <c r="E364" s="19">
        <v>73.28</v>
      </c>
    </row>
    <row r="365" spans="1:5" x14ac:dyDescent="0.25">
      <c r="A365"/>
      <c r="C365" t="s">
        <v>264</v>
      </c>
      <c r="D365" s="18">
        <v>2</v>
      </c>
      <c r="E365" s="19">
        <v>73.28</v>
      </c>
    </row>
    <row r="366" spans="1:5" x14ac:dyDescent="0.25">
      <c r="A366"/>
      <c r="B366" t="s">
        <v>288</v>
      </c>
      <c r="C366" t="s">
        <v>290</v>
      </c>
      <c r="D366" s="18">
        <v>32</v>
      </c>
      <c r="E366" s="19">
        <v>1172.49</v>
      </c>
    </row>
    <row r="367" spans="1:5" x14ac:dyDescent="0.25">
      <c r="A367"/>
      <c r="C367" t="s">
        <v>297</v>
      </c>
      <c r="D367" s="18">
        <v>2</v>
      </c>
      <c r="E367" s="19">
        <v>73.28</v>
      </c>
    </row>
    <row r="368" spans="1:5" x14ac:dyDescent="0.25">
      <c r="A368"/>
      <c r="C368" t="s">
        <v>292</v>
      </c>
      <c r="D368" s="18">
        <v>12</v>
      </c>
      <c r="E368" s="19">
        <v>439.68</v>
      </c>
    </row>
    <row r="369" spans="1:5" x14ac:dyDescent="0.25">
      <c r="A369"/>
      <c r="C369" t="s">
        <v>296</v>
      </c>
      <c r="D369" s="18">
        <v>4</v>
      </c>
      <c r="E369" s="19">
        <v>146.56</v>
      </c>
    </row>
    <row r="370" spans="1:5" x14ac:dyDescent="0.25">
      <c r="A370"/>
      <c r="C370" t="s">
        <v>293</v>
      </c>
      <c r="D370" s="18">
        <v>2</v>
      </c>
      <c r="E370" s="19">
        <v>73.28</v>
      </c>
    </row>
    <row r="371" spans="1:5" x14ac:dyDescent="0.25">
      <c r="A371"/>
      <c r="C371" t="s">
        <v>295</v>
      </c>
      <c r="D371" s="18">
        <v>4</v>
      </c>
      <c r="E371" s="19">
        <v>146.56</v>
      </c>
    </row>
    <row r="372" spans="1:5" x14ac:dyDescent="0.25">
      <c r="A372"/>
      <c r="B372" t="s">
        <v>270</v>
      </c>
      <c r="C372" t="s">
        <v>282</v>
      </c>
      <c r="D372" s="18">
        <v>4</v>
      </c>
      <c r="E372" s="19">
        <v>146.56</v>
      </c>
    </row>
    <row r="373" spans="1:5" x14ac:dyDescent="0.25">
      <c r="A373">
        <v>300740</v>
      </c>
      <c r="B373" t="s">
        <v>288</v>
      </c>
      <c r="C373" t="s">
        <v>290</v>
      </c>
      <c r="D373" s="18">
        <v>6</v>
      </c>
      <c r="E373" s="19">
        <v>4928.62</v>
      </c>
    </row>
    <row r="374" spans="1:5" x14ac:dyDescent="0.25">
      <c r="A374"/>
      <c r="C374" t="s">
        <v>296</v>
      </c>
      <c r="D374" s="18">
        <v>2</v>
      </c>
      <c r="E374" s="19">
        <v>1642.87</v>
      </c>
    </row>
    <row r="375" spans="1:5" x14ac:dyDescent="0.25">
      <c r="A375">
        <v>300743</v>
      </c>
      <c r="B375" t="s">
        <v>288</v>
      </c>
      <c r="C375" t="s">
        <v>296</v>
      </c>
      <c r="D375" s="18">
        <v>6</v>
      </c>
      <c r="E375" s="19">
        <v>5924.54</v>
      </c>
    </row>
    <row r="376" spans="1:5" x14ac:dyDescent="0.25">
      <c r="A376">
        <v>300747</v>
      </c>
      <c r="B376" t="s">
        <v>288</v>
      </c>
      <c r="C376" t="s">
        <v>290</v>
      </c>
      <c r="D376" s="18">
        <v>6</v>
      </c>
      <c r="E376" s="19">
        <v>717.93</v>
      </c>
    </row>
    <row r="377" spans="1:5" x14ac:dyDescent="0.25">
      <c r="A377"/>
      <c r="C377" t="s">
        <v>292</v>
      </c>
      <c r="D377" s="18">
        <v>8</v>
      </c>
      <c r="E377" s="19">
        <v>957.24</v>
      </c>
    </row>
    <row r="378" spans="1:5" x14ac:dyDescent="0.25">
      <c r="A378"/>
      <c r="C378" t="s">
        <v>296</v>
      </c>
      <c r="D378" s="18">
        <v>11</v>
      </c>
      <c r="E378" s="19">
        <v>1316.2</v>
      </c>
    </row>
    <row r="379" spans="1:5" x14ac:dyDescent="0.25">
      <c r="A379">
        <v>300748</v>
      </c>
      <c r="B379" t="s">
        <v>288</v>
      </c>
      <c r="C379" t="s">
        <v>292</v>
      </c>
      <c r="D379" s="18">
        <v>5</v>
      </c>
      <c r="E379" s="19">
        <v>1168.93</v>
      </c>
    </row>
    <row r="380" spans="1:5" x14ac:dyDescent="0.25">
      <c r="A380"/>
      <c r="C380" t="s">
        <v>296</v>
      </c>
      <c r="D380" s="18">
        <v>5</v>
      </c>
      <c r="E380" s="19">
        <v>1168.93</v>
      </c>
    </row>
    <row r="381" spans="1:5" x14ac:dyDescent="0.25">
      <c r="A381">
        <v>300752</v>
      </c>
      <c r="B381" t="s">
        <v>259</v>
      </c>
      <c r="C381" t="s">
        <v>298</v>
      </c>
      <c r="D381" s="18">
        <v>34</v>
      </c>
      <c r="E381" s="19">
        <v>4628.9799999999996</v>
      </c>
    </row>
    <row r="382" spans="1:5" x14ac:dyDescent="0.25">
      <c r="A382"/>
      <c r="C382" t="s">
        <v>286</v>
      </c>
      <c r="D382" s="18">
        <v>52</v>
      </c>
      <c r="E382" s="19">
        <v>7079.62</v>
      </c>
    </row>
    <row r="383" spans="1:5" x14ac:dyDescent="0.25">
      <c r="A383"/>
      <c r="C383" t="s">
        <v>287</v>
      </c>
      <c r="D383" s="18">
        <v>58</v>
      </c>
      <c r="E383" s="19">
        <v>7896.5</v>
      </c>
    </row>
    <row r="384" spans="1:5" x14ac:dyDescent="0.25">
      <c r="A384"/>
      <c r="C384" t="s">
        <v>265</v>
      </c>
      <c r="D384" s="18">
        <v>18</v>
      </c>
      <c r="E384" s="19">
        <v>2450.64</v>
      </c>
    </row>
    <row r="385" spans="1:5" x14ac:dyDescent="0.25">
      <c r="A385"/>
      <c r="B385" t="s">
        <v>261</v>
      </c>
      <c r="C385" t="s">
        <v>269</v>
      </c>
      <c r="D385" s="18">
        <v>2</v>
      </c>
      <c r="E385" s="19">
        <v>272.29000000000002</v>
      </c>
    </row>
    <row r="386" spans="1:5" x14ac:dyDescent="0.25">
      <c r="A386"/>
      <c r="B386" t="s">
        <v>270</v>
      </c>
      <c r="C386" t="s">
        <v>273</v>
      </c>
      <c r="D386" s="18">
        <v>28</v>
      </c>
      <c r="E386" s="19">
        <v>3812.1</v>
      </c>
    </row>
    <row r="387" spans="1:5" x14ac:dyDescent="0.25">
      <c r="A387">
        <v>300756</v>
      </c>
      <c r="B387" t="s">
        <v>259</v>
      </c>
      <c r="C387" t="s">
        <v>298</v>
      </c>
      <c r="D387" s="18">
        <v>13</v>
      </c>
      <c r="E387" s="19">
        <v>2099.5700000000002</v>
      </c>
    </row>
    <row r="388" spans="1:5" x14ac:dyDescent="0.25">
      <c r="A388"/>
      <c r="C388" t="s">
        <v>286</v>
      </c>
      <c r="D388" s="18">
        <v>5</v>
      </c>
      <c r="E388" s="19">
        <v>807.53</v>
      </c>
    </row>
    <row r="389" spans="1:5" x14ac:dyDescent="0.25">
      <c r="A389"/>
      <c r="C389" t="s">
        <v>287</v>
      </c>
      <c r="D389" s="18">
        <v>9</v>
      </c>
      <c r="E389" s="19">
        <v>1453.55</v>
      </c>
    </row>
    <row r="390" spans="1:5" x14ac:dyDescent="0.25">
      <c r="A390"/>
      <c r="B390" t="s">
        <v>261</v>
      </c>
      <c r="C390" t="s">
        <v>268</v>
      </c>
      <c r="D390" s="18">
        <v>2</v>
      </c>
      <c r="E390" s="19">
        <v>323.01</v>
      </c>
    </row>
    <row r="391" spans="1:5" x14ac:dyDescent="0.25">
      <c r="A391"/>
      <c r="B391" t="s">
        <v>270</v>
      </c>
      <c r="C391" t="s">
        <v>273</v>
      </c>
      <c r="D391" s="18">
        <v>2</v>
      </c>
      <c r="E391" s="19">
        <v>323.01</v>
      </c>
    </row>
    <row r="392" spans="1:5" x14ac:dyDescent="0.25">
      <c r="A392">
        <v>300767</v>
      </c>
      <c r="B392" t="s">
        <v>259</v>
      </c>
      <c r="C392" t="s">
        <v>298</v>
      </c>
      <c r="D392" s="18">
        <v>5</v>
      </c>
      <c r="E392" s="19">
        <v>751.95</v>
      </c>
    </row>
    <row r="393" spans="1:5" x14ac:dyDescent="0.25">
      <c r="A393"/>
      <c r="C393" t="s">
        <v>287</v>
      </c>
      <c r="D393" s="18">
        <v>5</v>
      </c>
      <c r="E393" s="19">
        <v>751.95</v>
      </c>
    </row>
    <row r="394" spans="1:5" x14ac:dyDescent="0.25">
      <c r="A394"/>
      <c r="C394" t="s">
        <v>265</v>
      </c>
      <c r="D394" s="18">
        <v>2</v>
      </c>
      <c r="E394" s="19">
        <v>300.77999999999997</v>
      </c>
    </row>
    <row r="395" spans="1:5" x14ac:dyDescent="0.25">
      <c r="A395">
        <v>300768</v>
      </c>
      <c r="B395" t="s">
        <v>259</v>
      </c>
      <c r="C395" t="s">
        <v>287</v>
      </c>
      <c r="D395" s="18">
        <v>24</v>
      </c>
      <c r="E395" s="19">
        <v>4098.04</v>
      </c>
    </row>
    <row r="396" spans="1:5" x14ac:dyDescent="0.25">
      <c r="A396"/>
      <c r="C396" t="s">
        <v>260</v>
      </c>
      <c r="D396" s="18">
        <v>22</v>
      </c>
      <c r="E396" s="19">
        <v>3756.54</v>
      </c>
    </row>
    <row r="397" spans="1:5" x14ac:dyDescent="0.25">
      <c r="A397"/>
      <c r="B397" t="s">
        <v>261</v>
      </c>
      <c r="C397" t="s">
        <v>269</v>
      </c>
      <c r="D397" s="18">
        <v>1</v>
      </c>
      <c r="E397" s="19">
        <v>170.75</v>
      </c>
    </row>
    <row r="398" spans="1:5" x14ac:dyDescent="0.25">
      <c r="A398">
        <v>300773</v>
      </c>
      <c r="B398" t="s">
        <v>259</v>
      </c>
      <c r="C398" t="s">
        <v>298</v>
      </c>
      <c r="D398" s="18">
        <v>1.4</v>
      </c>
      <c r="E398" s="19">
        <v>27.05</v>
      </c>
    </row>
    <row r="399" spans="1:5" x14ac:dyDescent="0.25">
      <c r="A399"/>
      <c r="C399" t="s">
        <v>287</v>
      </c>
      <c r="D399" s="18">
        <v>38</v>
      </c>
      <c r="E399" s="19">
        <v>734.11</v>
      </c>
    </row>
    <row r="400" spans="1:5" x14ac:dyDescent="0.25">
      <c r="A400"/>
      <c r="C400" t="s">
        <v>259</v>
      </c>
      <c r="D400" s="18">
        <v>20</v>
      </c>
      <c r="E400" s="19">
        <v>386.38</v>
      </c>
    </row>
    <row r="401" spans="1:5" x14ac:dyDescent="0.25">
      <c r="A401"/>
      <c r="B401" t="s">
        <v>261</v>
      </c>
      <c r="C401" t="s">
        <v>269</v>
      </c>
      <c r="D401" s="18">
        <v>10</v>
      </c>
      <c r="E401" s="19">
        <v>193.19</v>
      </c>
    </row>
    <row r="402" spans="1:5" x14ac:dyDescent="0.25">
      <c r="A402"/>
      <c r="B402" t="s">
        <v>270</v>
      </c>
      <c r="C402" t="s">
        <v>271</v>
      </c>
      <c r="D402" s="18">
        <v>0.6</v>
      </c>
      <c r="E402" s="19">
        <v>11.59</v>
      </c>
    </row>
    <row r="403" spans="1:5" x14ac:dyDescent="0.25">
      <c r="A403">
        <v>300778</v>
      </c>
      <c r="B403" t="s">
        <v>259</v>
      </c>
      <c r="C403" t="s">
        <v>286</v>
      </c>
      <c r="D403" s="18">
        <v>13</v>
      </c>
      <c r="E403" s="19">
        <v>191.58</v>
      </c>
    </row>
    <row r="404" spans="1:5" x14ac:dyDescent="0.25">
      <c r="A404"/>
      <c r="B404" t="s">
        <v>261</v>
      </c>
      <c r="C404" t="s">
        <v>267</v>
      </c>
      <c r="D404" s="18">
        <v>2</v>
      </c>
      <c r="E404" s="19">
        <v>29.47</v>
      </c>
    </row>
    <row r="405" spans="1:5" x14ac:dyDescent="0.25">
      <c r="A405"/>
      <c r="C405" t="s">
        <v>269</v>
      </c>
      <c r="D405" s="18">
        <v>8</v>
      </c>
      <c r="E405" s="19">
        <v>117.9</v>
      </c>
    </row>
    <row r="406" spans="1:5" x14ac:dyDescent="0.25">
      <c r="A406"/>
      <c r="B406" t="s">
        <v>270</v>
      </c>
      <c r="C406" t="s">
        <v>283</v>
      </c>
      <c r="D406" s="18">
        <v>13</v>
      </c>
      <c r="E406" s="19">
        <v>191.58</v>
      </c>
    </row>
    <row r="407" spans="1:5" x14ac:dyDescent="0.25">
      <c r="A407">
        <v>300779</v>
      </c>
      <c r="B407" t="s">
        <v>261</v>
      </c>
      <c r="C407" t="s">
        <v>266</v>
      </c>
      <c r="D407" s="18">
        <v>15</v>
      </c>
      <c r="E407" s="19">
        <v>184.03</v>
      </c>
    </row>
    <row r="408" spans="1:5" x14ac:dyDescent="0.25">
      <c r="A408"/>
      <c r="C408" t="s">
        <v>267</v>
      </c>
      <c r="D408" s="18">
        <v>33</v>
      </c>
      <c r="E408" s="19">
        <v>404.87</v>
      </c>
    </row>
    <row r="409" spans="1:5" x14ac:dyDescent="0.25">
      <c r="A409">
        <v>300789</v>
      </c>
      <c r="B409" t="s">
        <v>261</v>
      </c>
      <c r="C409" t="s">
        <v>264</v>
      </c>
      <c r="D409" s="18">
        <v>2</v>
      </c>
      <c r="E409" s="19">
        <v>2751.44</v>
      </c>
    </row>
    <row r="410" spans="1:5" x14ac:dyDescent="0.25">
      <c r="A410">
        <v>300792</v>
      </c>
      <c r="B410" t="s">
        <v>261</v>
      </c>
      <c r="C410" t="s">
        <v>267</v>
      </c>
      <c r="D410" s="18">
        <v>3</v>
      </c>
      <c r="E410" s="19">
        <v>487.3</v>
      </c>
    </row>
    <row r="411" spans="1:5" x14ac:dyDescent="0.25">
      <c r="A411">
        <v>300798</v>
      </c>
      <c r="B411" t="s">
        <v>275</v>
      </c>
      <c r="C411" t="s">
        <v>276</v>
      </c>
      <c r="D411" s="18">
        <v>402</v>
      </c>
      <c r="E411" s="19">
        <v>222.28</v>
      </c>
    </row>
    <row r="412" spans="1:5" x14ac:dyDescent="0.25">
      <c r="A412"/>
      <c r="B412" t="s">
        <v>259</v>
      </c>
      <c r="C412" t="s">
        <v>272</v>
      </c>
      <c r="D412" s="18">
        <v>280</v>
      </c>
      <c r="E412" s="19">
        <v>154.82</v>
      </c>
    </row>
    <row r="413" spans="1:5" x14ac:dyDescent="0.25">
      <c r="A413"/>
      <c r="B413" t="s">
        <v>270</v>
      </c>
      <c r="C413" t="s">
        <v>282</v>
      </c>
      <c r="D413" s="18">
        <v>328</v>
      </c>
      <c r="E413" s="19">
        <v>181.36</v>
      </c>
    </row>
    <row r="414" spans="1:5" x14ac:dyDescent="0.25">
      <c r="A414"/>
      <c r="C414" t="s">
        <v>283</v>
      </c>
      <c r="D414" s="18">
        <v>38</v>
      </c>
      <c r="E414" s="19">
        <v>21.01</v>
      </c>
    </row>
    <row r="415" spans="1:5" x14ac:dyDescent="0.25">
      <c r="A415"/>
      <c r="C415" t="s">
        <v>274</v>
      </c>
      <c r="D415" s="18">
        <v>89</v>
      </c>
      <c r="E415" s="19">
        <v>49.21</v>
      </c>
    </row>
    <row r="416" spans="1:5" x14ac:dyDescent="0.25">
      <c r="A416">
        <v>300838</v>
      </c>
      <c r="B416" t="s">
        <v>261</v>
      </c>
      <c r="C416" t="s">
        <v>267</v>
      </c>
      <c r="D416" s="18">
        <v>25</v>
      </c>
      <c r="E416" s="19">
        <v>279.8</v>
      </c>
    </row>
    <row r="417" spans="1:5" x14ac:dyDescent="0.25">
      <c r="A417">
        <v>300876</v>
      </c>
      <c r="B417" t="s">
        <v>288</v>
      </c>
      <c r="C417" t="s">
        <v>296</v>
      </c>
      <c r="D417" s="18">
        <v>8266</v>
      </c>
      <c r="E417" s="19">
        <v>5099.08</v>
      </c>
    </row>
    <row r="418" spans="1:5" x14ac:dyDescent="0.25">
      <c r="A418">
        <v>300940</v>
      </c>
      <c r="B418" t="s">
        <v>261</v>
      </c>
      <c r="C418" t="s">
        <v>262</v>
      </c>
      <c r="D418" s="18">
        <v>929</v>
      </c>
      <c r="E418" s="19">
        <v>968.6</v>
      </c>
    </row>
    <row r="419" spans="1:5" x14ac:dyDescent="0.25">
      <c r="A419"/>
      <c r="C419" t="s">
        <v>263</v>
      </c>
      <c r="D419" s="18">
        <v>2162</v>
      </c>
      <c r="E419" s="19">
        <v>2254.1600000000003</v>
      </c>
    </row>
    <row r="420" spans="1:5" x14ac:dyDescent="0.25">
      <c r="A420"/>
      <c r="C420" t="s">
        <v>264</v>
      </c>
      <c r="D420" s="18">
        <v>549</v>
      </c>
      <c r="E420" s="19">
        <v>572.4</v>
      </c>
    </row>
    <row r="421" spans="1:5" x14ac:dyDescent="0.25">
      <c r="A421"/>
      <c r="B421" t="s">
        <v>270</v>
      </c>
      <c r="C421" t="s">
        <v>277</v>
      </c>
      <c r="D421" s="18">
        <v>900</v>
      </c>
      <c r="E421" s="19">
        <v>938.37</v>
      </c>
    </row>
    <row r="422" spans="1:5" x14ac:dyDescent="0.25">
      <c r="A422"/>
      <c r="C422" t="s">
        <v>282</v>
      </c>
      <c r="D422" s="18">
        <v>847</v>
      </c>
      <c r="E422" s="19">
        <v>883.11</v>
      </c>
    </row>
    <row r="423" spans="1:5" x14ac:dyDescent="0.25">
      <c r="A423">
        <v>301013</v>
      </c>
      <c r="B423" t="s">
        <v>275</v>
      </c>
      <c r="C423" t="s">
        <v>276</v>
      </c>
      <c r="D423" s="18">
        <v>118</v>
      </c>
      <c r="E423" s="19">
        <v>34.869999999999997</v>
      </c>
    </row>
    <row r="424" spans="1:5" x14ac:dyDescent="0.25">
      <c r="A424"/>
      <c r="B424" t="s">
        <v>261</v>
      </c>
      <c r="C424" t="s">
        <v>262</v>
      </c>
      <c r="D424" s="18">
        <v>45</v>
      </c>
      <c r="E424" s="19">
        <v>13.3</v>
      </c>
    </row>
    <row r="425" spans="1:5" x14ac:dyDescent="0.25">
      <c r="A425">
        <v>301056</v>
      </c>
      <c r="B425" t="s">
        <v>259</v>
      </c>
      <c r="C425" t="s">
        <v>272</v>
      </c>
      <c r="D425" s="18">
        <v>994</v>
      </c>
      <c r="E425" s="19">
        <v>34929.160000000003</v>
      </c>
    </row>
    <row r="426" spans="1:5" x14ac:dyDescent="0.25">
      <c r="A426"/>
      <c r="B426" t="s">
        <v>261</v>
      </c>
      <c r="C426" t="s">
        <v>268</v>
      </c>
      <c r="D426" s="18">
        <v>63</v>
      </c>
      <c r="E426" s="19">
        <v>2213.8200000000002</v>
      </c>
    </row>
    <row r="427" spans="1:5" x14ac:dyDescent="0.25">
      <c r="A427"/>
      <c r="C427" t="s">
        <v>262</v>
      </c>
      <c r="D427" s="18">
        <v>300</v>
      </c>
      <c r="E427" s="19">
        <v>10542</v>
      </c>
    </row>
    <row r="428" spans="1:5" x14ac:dyDescent="0.25">
      <c r="A428">
        <v>301161</v>
      </c>
      <c r="B428" t="s">
        <v>275</v>
      </c>
      <c r="C428" t="s">
        <v>276</v>
      </c>
      <c r="D428" s="18">
        <v>4</v>
      </c>
      <c r="E428" s="19">
        <v>416.22</v>
      </c>
    </row>
    <row r="429" spans="1:5" x14ac:dyDescent="0.25">
      <c r="A429">
        <v>301186</v>
      </c>
      <c r="B429" t="s">
        <v>275</v>
      </c>
      <c r="C429" t="s">
        <v>276</v>
      </c>
      <c r="D429" s="18">
        <v>1</v>
      </c>
      <c r="E429" s="19">
        <v>129.47999999999999</v>
      </c>
    </row>
    <row r="430" spans="1:5" x14ac:dyDescent="0.25">
      <c r="A430">
        <v>301193</v>
      </c>
      <c r="B430" t="s">
        <v>275</v>
      </c>
      <c r="C430" t="s">
        <v>276</v>
      </c>
      <c r="D430" s="18">
        <v>55</v>
      </c>
      <c r="E430" s="19">
        <v>7986.32</v>
      </c>
    </row>
    <row r="431" spans="1:5" x14ac:dyDescent="0.25">
      <c r="A431">
        <v>301194</v>
      </c>
      <c r="B431" t="s">
        <v>275</v>
      </c>
      <c r="C431" t="s">
        <v>276</v>
      </c>
      <c r="D431" s="18">
        <v>396</v>
      </c>
      <c r="E431" s="19">
        <v>16665.2</v>
      </c>
    </row>
    <row r="432" spans="1:5" x14ac:dyDescent="0.25">
      <c r="A432">
        <v>301196</v>
      </c>
      <c r="B432" t="s">
        <v>275</v>
      </c>
      <c r="C432" t="s">
        <v>276</v>
      </c>
      <c r="D432" s="18">
        <v>725</v>
      </c>
      <c r="E432" s="19">
        <v>60098.23</v>
      </c>
    </row>
    <row r="433" spans="1:5" x14ac:dyDescent="0.25">
      <c r="A433">
        <v>301197</v>
      </c>
      <c r="B433" t="s">
        <v>275</v>
      </c>
      <c r="C433" t="s">
        <v>276</v>
      </c>
      <c r="D433" s="18">
        <v>495</v>
      </c>
      <c r="E433" s="19">
        <v>30784.35</v>
      </c>
    </row>
    <row r="434" spans="1:5" x14ac:dyDescent="0.25">
      <c r="A434">
        <v>301198</v>
      </c>
      <c r="B434" t="s">
        <v>275</v>
      </c>
      <c r="C434" t="s">
        <v>276</v>
      </c>
      <c r="D434" s="18">
        <v>335</v>
      </c>
      <c r="E434" s="19">
        <v>35225.300000000003</v>
      </c>
    </row>
    <row r="435" spans="1:5" x14ac:dyDescent="0.25">
      <c r="A435">
        <v>301202</v>
      </c>
      <c r="B435" t="s">
        <v>275</v>
      </c>
      <c r="C435" t="s">
        <v>276</v>
      </c>
      <c r="D435" s="18">
        <v>4</v>
      </c>
      <c r="E435" s="19">
        <v>578.42999999999995</v>
      </c>
    </row>
    <row r="436" spans="1:5" x14ac:dyDescent="0.25">
      <c r="A436">
        <v>301209</v>
      </c>
      <c r="B436" t="s">
        <v>275</v>
      </c>
      <c r="C436" t="s">
        <v>276</v>
      </c>
      <c r="D436" s="18">
        <v>2</v>
      </c>
      <c r="E436" s="19">
        <v>83.29</v>
      </c>
    </row>
    <row r="437" spans="1:5" x14ac:dyDescent="0.25">
      <c r="A437">
        <v>301210</v>
      </c>
      <c r="B437" t="s">
        <v>275</v>
      </c>
      <c r="C437" t="s">
        <v>276</v>
      </c>
      <c r="D437" s="18">
        <v>15</v>
      </c>
      <c r="E437" s="19">
        <v>1600.05</v>
      </c>
    </row>
    <row r="438" spans="1:5" x14ac:dyDescent="0.25">
      <c r="A438">
        <v>301212</v>
      </c>
      <c r="B438" t="s">
        <v>275</v>
      </c>
      <c r="C438" t="s">
        <v>276</v>
      </c>
      <c r="D438" s="18">
        <v>20</v>
      </c>
      <c r="E438" s="19">
        <v>1236.03</v>
      </c>
    </row>
    <row r="439" spans="1:5" x14ac:dyDescent="0.25">
      <c r="A439">
        <v>301217</v>
      </c>
      <c r="B439" t="s">
        <v>261</v>
      </c>
      <c r="C439" t="s">
        <v>266</v>
      </c>
      <c r="D439" s="18">
        <v>3939</v>
      </c>
      <c r="E439" s="19">
        <v>4364.4399999999996</v>
      </c>
    </row>
    <row r="440" spans="1:5" x14ac:dyDescent="0.25">
      <c r="A440"/>
      <c r="C440" t="s">
        <v>262</v>
      </c>
      <c r="D440" s="18">
        <v>8700</v>
      </c>
      <c r="E440" s="19">
        <v>9639.67</v>
      </c>
    </row>
    <row r="441" spans="1:5" x14ac:dyDescent="0.25">
      <c r="A441"/>
      <c r="C441" t="s">
        <v>263</v>
      </c>
      <c r="D441" s="18">
        <v>32486</v>
      </c>
      <c r="E441" s="19">
        <v>35994.75</v>
      </c>
    </row>
    <row r="442" spans="1:5" x14ac:dyDescent="0.25">
      <c r="A442"/>
      <c r="C442" t="s">
        <v>264</v>
      </c>
      <c r="D442" s="18">
        <v>7936</v>
      </c>
      <c r="E442" s="19">
        <v>8793.15</v>
      </c>
    </row>
    <row r="443" spans="1:5" x14ac:dyDescent="0.25">
      <c r="A443">
        <v>301218</v>
      </c>
      <c r="B443" t="s">
        <v>288</v>
      </c>
      <c r="C443" t="s">
        <v>292</v>
      </c>
      <c r="D443" s="18">
        <v>10</v>
      </c>
      <c r="E443" s="19">
        <v>1769.73</v>
      </c>
    </row>
    <row r="444" spans="1:5" x14ac:dyDescent="0.25">
      <c r="A444">
        <v>301462</v>
      </c>
      <c r="B444" t="s">
        <v>275</v>
      </c>
      <c r="C444" t="s">
        <v>276</v>
      </c>
      <c r="D444" s="18">
        <v>3</v>
      </c>
      <c r="E444" s="19">
        <v>3500.37</v>
      </c>
    </row>
    <row r="445" spans="1:5" x14ac:dyDescent="0.25">
      <c r="A445">
        <v>301566</v>
      </c>
      <c r="B445" t="s">
        <v>259</v>
      </c>
      <c r="C445" t="s">
        <v>265</v>
      </c>
      <c r="D445" s="18">
        <v>459</v>
      </c>
      <c r="E445" s="19">
        <v>2401.85</v>
      </c>
    </row>
    <row r="446" spans="1:5" x14ac:dyDescent="0.25">
      <c r="A446"/>
      <c r="B446" t="s">
        <v>261</v>
      </c>
      <c r="C446" t="s">
        <v>268</v>
      </c>
      <c r="D446" s="18">
        <v>825</v>
      </c>
      <c r="E446" s="19">
        <v>4317.0600000000004</v>
      </c>
    </row>
    <row r="447" spans="1:5" x14ac:dyDescent="0.25">
      <c r="A447">
        <v>301577</v>
      </c>
      <c r="B447" t="s">
        <v>259</v>
      </c>
      <c r="C447" t="s">
        <v>280</v>
      </c>
      <c r="D447" s="18">
        <v>84</v>
      </c>
      <c r="E447" s="19">
        <v>845.99</v>
      </c>
    </row>
    <row r="448" spans="1:5" x14ac:dyDescent="0.25">
      <c r="A448"/>
      <c r="C448" t="s">
        <v>272</v>
      </c>
      <c r="D448" s="18">
        <v>6</v>
      </c>
      <c r="E448" s="19">
        <v>60.43</v>
      </c>
    </row>
    <row r="449" spans="1:5" x14ac:dyDescent="0.25">
      <c r="A449"/>
      <c r="B449" t="s">
        <v>261</v>
      </c>
      <c r="C449" t="s">
        <v>266</v>
      </c>
      <c r="D449" s="18">
        <v>24</v>
      </c>
      <c r="E449" s="19">
        <v>241.71</v>
      </c>
    </row>
    <row r="450" spans="1:5" x14ac:dyDescent="0.25">
      <c r="A450"/>
      <c r="B450" t="s">
        <v>270</v>
      </c>
      <c r="C450" t="s">
        <v>282</v>
      </c>
      <c r="D450" s="18">
        <v>543</v>
      </c>
      <c r="E450" s="19">
        <v>5468.75</v>
      </c>
    </row>
    <row r="451" spans="1:5" x14ac:dyDescent="0.25">
      <c r="A451">
        <v>301586</v>
      </c>
      <c r="B451" t="s">
        <v>259</v>
      </c>
      <c r="C451" t="s">
        <v>286</v>
      </c>
      <c r="D451" s="18">
        <v>20</v>
      </c>
      <c r="E451" s="19">
        <v>145.38999999999999</v>
      </c>
    </row>
    <row r="452" spans="1:5" x14ac:dyDescent="0.25">
      <c r="A452"/>
      <c r="C452" t="s">
        <v>287</v>
      </c>
      <c r="D452" s="18">
        <v>59</v>
      </c>
      <c r="E452" s="19">
        <v>428.91</v>
      </c>
    </row>
    <row r="453" spans="1:5" x14ac:dyDescent="0.25">
      <c r="A453"/>
      <c r="C453" t="s">
        <v>260</v>
      </c>
      <c r="D453" s="18">
        <v>38</v>
      </c>
      <c r="E453" s="19">
        <v>276.25</v>
      </c>
    </row>
    <row r="454" spans="1:5" x14ac:dyDescent="0.25">
      <c r="A454"/>
      <c r="B454" t="s">
        <v>261</v>
      </c>
      <c r="C454" t="s">
        <v>267</v>
      </c>
      <c r="D454" s="18">
        <v>320</v>
      </c>
      <c r="E454" s="19">
        <v>2326.31</v>
      </c>
    </row>
    <row r="455" spans="1:5" x14ac:dyDescent="0.25">
      <c r="A455">
        <v>301871</v>
      </c>
      <c r="B455" t="s">
        <v>261</v>
      </c>
      <c r="C455" t="s">
        <v>267</v>
      </c>
      <c r="D455" s="18">
        <v>9</v>
      </c>
      <c r="E455" s="19">
        <v>6708.82</v>
      </c>
    </row>
    <row r="456" spans="1:5" x14ac:dyDescent="0.25">
      <c r="A456"/>
      <c r="C456" t="s">
        <v>261</v>
      </c>
      <c r="D456" s="18">
        <v>5</v>
      </c>
      <c r="E456" s="19">
        <v>3727.12</v>
      </c>
    </row>
    <row r="457" spans="1:5" x14ac:dyDescent="0.25">
      <c r="A457">
        <v>301874</v>
      </c>
      <c r="B457" t="s">
        <v>261</v>
      </c>
      <c r="C457" t="s">
        <v>267</v>
      </c>
      <c r="D457" s="18">
        <v>1</v>
      </c>
      <c r="E457" s="19">
        <v>1094.07</v>
      </c>
    </row>
    <row r="458" spans="1:5" x14ac:dyDescent="0.25">
      <c r="A458">
        <v>303249</v>
      </c>
      <c r="B458" t="s">
        <v>288</v>
      </c>
      <c r="C458" t="s">
        <v>296</v>
      </c>
      <c r="D458" s="18">
        <v>6000</v>
      </c>
      <c r="E458" s="19">
        <v>4293.58</v>
      </c>
    </row>
    <row r="459" spans="1:5" x14ac:dyDescent="0.25">
      <c r="A459">
        <v>304506</v>
      </c>
      <c r="B459" t="s">
        <v>259</v>
      </c>
      <c r="C459" t="s">
        <v>286</v>
      </c>
      <c r="D459" s="18">
        <v>40</v>
      </c>
      <c r="E459" s="19">
        <v>239.72</v>
      </c>
    </row>
    <row r="460" spans="1:5" x14ac:dyDescent="0.25">
      <c r="A460"/>
      <c r="C460" t="s">
        <v>287</v>
      </c>
      <c r="D460" s="18">
        <v>20</v>
      </c>
      <c r="E460" s="19">
        <v>119.86</v>
      </c>
    </row>
    <row r="461" spans="1:5" x14ac:dyDescent="0.25">
      <c r="A461"/>
      <c r="C461" t="s">
        <v>259</v>
      </c>
      <c r="D461" s="18">
        <v>20</v>
      </c>
      <c r="E461" s="19">
        <v>119.86</v>
      </c>
    </row>
    <row r="462" spans="1:5" x14ac:dyDescent="0.25">
      <c r="A462"/>
      <c r="C462" t="s">
        <v>272</v>
      </c>
      <c r="D462" s="18">
        <v>50</v>
      </c>
      <c r="E462" s="19">
        <v>299.64999999999998</v>
      </c>
    </row>
    <row r="463" spans="1:5" x14ac:dyDescent="0.25">
      <c r="A463"/>
      <c r="B463" t="s">
        <v>261</v>
      </c>
      <c r="C463" t="s">
        <v>266</v>
      </c>
      <c r="D463" s="18">
        <v>4</v>
      </c>
      <c r="E463" s="19">
        <v>23.97</v>
      </c>
    </row>
    <row r="464" spans="1:5" x14ac:dyDescent="0.25">
      <c r="A464"/>
      <c r="C464" t="s">
        <v>262</v>
      </c>
      <c r="D464" s="18">
        <v>68</v>
      </c>
      <c r="E464" s="19">
        <v>407.53</v>
      </c>
    </row>
    <row r="465" spans="1:5" x14ac:dyDescent="0.25">
      <c r="A465"/>
      <c r="C465" t="s">
        <v>263</v>
      </c>
      <c r="D465" s="18">
        <v>313</v>
      </c>
      <c r="E465" s="19">
        <v>1875.84</v>
      </c>
    </row>
    <row r="466" spans="1:5" x14ac:dyDescent="0.25">
      <c r="A466"/>
      <c r="C466" t="s">
        <v>269</v>
      </c>
      <c r="D466" s="18">
        <v>507</v>
      </c>
      <c r="E466" s="19">
        <v>3038.5</v>
      </c>
    </row>
    <row r="467" spans="1:5" x14ac:dyDescent="0.25">
      <c r="A467"/>
      <c r="B467" t="s">
        <v>270</v>
      </c>
      <c r="C467" t="s">
        <v>281</v>
      </c>
      <c r="D467" s="18">
        <v>20</v>
      </c>
      <c r="E467" s="19">
        <v>119.86</v>
      </c>
    </row>
    <row r="468" spans="1:5" x14ac:dyDescent="0.25">
      <c r="A468"/>
      <c r="C468" t="s">
        <v>271</v>
      </c>
      <c r="D468" s="18">
        <v>52</v>
      </c>
      <c r="E468" s="19">
        <v>311.64</v>
      </c>
    </row>
    <row r="469" spans="1:5" x14ac:dyDescent="0.25">
      <c r="A469"/>
      <c r="C469" t="s">
        <v>283</v>
      </c>
      <c r="D469" s="18">
        <v>100</v>
      </c>
      <c r="E469" s="19">
        <v>599.30999999999995</v>
      </c>
    </row>
    <row r="470" spans="1:5" x14ac:dyDescent="0.25">
      <c r="A470">
        <v>312222</v>
      </c>
      <c r="B470" t="s">
        <v>261</v>
      </c>
      <c r="C470" t="s">
        <v>267</v>
      </c>
      <c r="D470" s="18">
        <v>1995</v>
      </c>
      <c r="E470" s="19">
        <v>18293.23</v>
      </c>
    </row>
    <row r="471" spans="1:5" x14ac:dyDescent="0.25">
      <c r="A471"/>
      <c r="C471" t="s">
        <v>269</v>
      </c>
      <c r="D471" s="18">
        <v>4000</v>
      </c>
      <c r="E471" s="19">
        <v>36678.160000000003</v>
      </c>
    </row>
    <row r="472" spans="1:5" x14ac:dyDescent="0.25">
      <c r="A472">
        <v>312461</v>
      </c>
      <c r="B472" t="s">
        <v>288</v>
      </c>
      <c r="C472" t="s">
        <v>296</v>
      </c>
      <c r="D472" s="18">
        <v>340</v>
      </c>
      <c r="E472" s="19">
        <v>148.29</v>
      </c>
    </row>
    <row r="473" spans="1:5" x14ac:dyDescent="0.25">
      <c r="A473">
        <v>312481</v>
      </c>
      <c r="B473" t="s">
        <v>259</v>
      </c>
      <c r="C473" t="s">
        <v>286</v>
      </c>
      <c r="D473" s="18">
        <v>6</v>
      </c>
      <c r="E473" s="19">
        <v>851.2</v>
      </c>
    </row>
    <row r="474" spans="1:5" x14ac:dyDescent="0.25">
      <c r="A474">
        <v>312642</v>
      </c>
      <c r="B474" t="s">
        <v>275</v>
      </c>
      <c r="C474" t="s">
        <v>276</v>
      </c>
      <c r="D474" s="18">
        <v>1704</v>
      </c>
      <c r="E474" s="19">
        <v>163.99</v>
      </c>
    </row>
    <row r="475" spans="1:5" x14ac:dyDescent="0.25">
      <c r="A475"/>
      <c r="B475" t="s">
        <v>259</v>
      </c>
      <c r="C475" t="s">
        <v>299</v>
      </c>
      <c r="D475" s="18">
        <v>804</v>
      </c>
      <c r="E475" s="19">
        <v>77.38</v>
      </c>
    </row>
    <row r="476" spans="1:5" x14ac:dyDescent="0.25">
      <c r="A476"/>
      <c r="C476" t="s">
        <v>298</v>
      </c>
      <c r="D476" s="18">
        <v>291.2</v>
      </c>
      <c r="E476" s="19">
        <v>28.03</v>
      </c>
    </row>
    <row r="477" spans="1:5" x14ac:dyDescent="0.25">
      <c r="A477"/>
      <c r="C477" t="s">
        <v>286</v>
      </c>
      <c r="D477" s="18">
        <v>196</v>
      </c>
      <c r="E477" s="19">
        <v>18.86</v>
      </c>
    </row>
    <row r="478" spans="1:5" x14ac:dyDescent="0.25">
      <c r="A478"/>
      <c r="C478" t="s">
        <v>287</v>
      </c>
      <c r="D478" s="18">
        <v>198</v>
      </c>
      <c r="E478" s="19">
        <v>19.059999999999999</v>
      </c>
    </row>
    <row r="479" spans="1:5" x14ac:dyDescent="0.25">
      <c r="A479"/>
      <c r="C479" t="s">
        <v>259</v>
      </c>
      <c r="D479" s="18">
        <v>500</v>
      </c>
      <c r="E479" s="19">
        <v>48.12</v>
      </c>
    </row>
    <row r="480" spans="1:5" x14ac:dyDescent="0.25">
      <c r="A480"/>
      <c r="C480" t="s">
        <v>260</v>
      </c>
      <c r="D480" s="18">
        <v>268</v>
      </c>
      <c r="E480" s="19">
        <v>25.79</v>
      </c>
    </row>
    <row r="481" spans="1:5" x14ac:dyDescent="0.25">
      <c r="A481"/>
      <c r="C481" t="s">
        <v>265</v>
      </c>
      <c r="D481" s="18">
        <v>330</v>
      </c>
      <c r="E481" s="19">
        <v>31.76</v>
      </c>
    </row>
    <row r="482" spans="1:5" x14ac:dyDescent="0.25">
      <c r="A482"/>
      <c r="C482" t="s">
        <v>272</v>
      </c>
      <c r="D482" s="18">
        <v>2061</v>
      </c>
      <c r="E482" s="19">
        <v>198.36</v>
      </c>
    </row>
    <row r="483" spans="1:5" x14ac:dyDescent="0.25">
      <c r="A483"/>
      <c r="B483" t="s">
        <v>261</v>
      </c>
      <c r="C483" t="s">
        <v>266</v>
      </c>
      <c r="D483" s="18">
        <v>1637</v>
      </c>
      <c r="E483" s="19">
        <v>157.54999999999998</v>
      </c>
    </row>
    <row r="484" spans="1:5" x14ac:dyDescent="0.25">
      <c r="A484"/>
      <c r="C484" t="s">
        <v>267</v>
      </c>
      <c r="D484" s="18">
        <v>679</v>
      </c>
      <c r="E484" s="19">
        <v>65.34</v>
      </c>
    </row>
    <row r="485" spans="1:5" x14ac:dyDescent="0.25">
      <c r="A485"/>
      <c r="C485" t="s">
        <v>268</v>
      </c>
      <c r="D485" s="18">
        <v>825</v>
      </c>
      <c r="E485" s="19">
        <v>79.400000000000006</v>
      </c>
    </row>
    <row r="486" spans="1:5" x14ac:dyDescent="0.25">
      <c r="A486"/>
      <c r="C486" t="s">
        <v>262</v>
      </c>
      <c r="D486" s="18">
        <v>8</v>
      </c>
      <c r="E486" s="19">
        <v>0.77</v>
      </c>
    </row>
    <row r="487" spans="1:5" x14ac:dyDescent="0.25">
      <c r="A487"/>
      <c r="C487" t="s">
        <v>284</v>
      </c>
      <c r="D487" s="18">
        <v>704</v>
      </c>
      <c r="E487" s="19">
        <v>67.75</v>
      </c>
    </row>
    <row r="488" spans="1:5" x14ac:dyDescent="0.25">
      <c r="A488"/>
      <c r="C488" t="s">
        <v>261</v>
      </c>
      <c r="D488" s="18">
        <v>212</v>
      </c>
      <c r="E488" s="19">
        <v>20.399999999999999</v>
      </c>
    </row>
    <row r="489" spans="1:5" x14ac:dyDescent="0.25">
      <c r="A489"/>
      <c r="C489" t="s">
        <v>263</v>
      </c>
      <c r="D489" s="18">
        <v>2</v>
      </c>
      <c r="E489" s="19">
        <v>0.2</v>
      </c>
    </row>
    <row r="490" spans="1:5" x14ac:dyDescent="0.25">
      <c r="A490"/>
      <c r="C490" t="s">
        <v>269</v>
      </c>
      <c r="D490" s="18">
        <v>400</v>
      </c>
      <c r="E490" s="19">
        <v>38.5</v>
      </c>
    </row>
    <row r="491" spans="1:5" x14ac:dyDescent="0.25">
      <c r="A491"/>
      <c r="C491" t="s">
        <v>264</v>
      </c>
      <c r="D491" s="18">
        <v>19</v>
      </c>
      <c r="E491" s="19">
        <v>1.83</v>
      </c>
    </row>
    <row r="492" spans="1:5" x14ac:dyDescent="0.25">
      <c r="A492"/>
      <c r="B492" t="s">
        <v>270</v>
      </c>
      <c r="C492" t="s">
        <v>281</v>
      </c>
      <c r="D492" s="18">
        <v>1</v>
      </c>
      <c r="E492" s="19">
        <v>0.1</v>
      </c>
    </row>
    <row r="493" spans="1:5" x14ac:dyDescent="0.25">
      <c r="A493"/>
      <c r="C493" t="s">
        <v>277</v>
      </c>
      <c r="D493" s="18">
        <v>4012</v>
      </c>
      <c r="E493" s="19">
        <v>386.12</v>
      </c>
    </row>
    <row r="494" spans="1:5" x14ac:dyDescent="0.25">
      <c r="A494"/>
      <c r="C494" t="s">
        <v>271</v>
      </c>
      <c r="D494" s="18">
        <v>4.8</v>
      </c>
      <c r="E494" s="19">
        <v>0.46</v>
      </c>
    </row>
    <row r="495" spans="1:5" x14ac:dyDescent="0.25">
      <c r="A495"/>
      <c r="C495" t="s">
        <v>273</v>
      </c>
      <c r="D495" s="18">
        <v>2</v>
      </c>
      <c r="E495" s="19">
        <v>0.19</v>
      </c>
    </row>
    <row r="496" spans="1:5" x14ac:dyDescent="0.25">
      <c r="A496"/>
      <c r="C496" t="s">
        <v>274</v>
      </c>
      <c r="D496" s="18">
        <v>4</v>
      </c>
      <c r="E496" s="19">
        <v>0.38</v>
      </c>
    </row>
    <row r="497" spans="1:5" x14ac:dyDescent="0.25">
      <c r="A497"/>
      <c r="B497" t="s">
        <v>278</v>
      </c>
      <c r="C497" t="s">
        <v>278</v>
      </c>
      <c r="D497" s="18">
        <v>36</v>
      </c>
      <c r="E497" s="19">
        <v>3.46</v>
      </c>
    </row>
    <row r="498" spans="1:5" x14ac:dyDescent="0.25">
      <c r="A498">
        <v>312643</v>
      </c>
      <c r="B498" t="s">
        <v>259</v>
      </c>
      <c r="C498" t="s">
        <v>280</v>
      </c>
      <c r="D498" s="18">
        <v>74</v>
      </c>
      <c r="E498" s="19">
        <v>10.01</v>
      </c>
    </row>
    <row r="499" spans="1:5" x14ac:dyDescent="0.25">
      <c r="A499">
        <v>312644</v>
      </c>
      <c r="B499" t="s">
        <v>261</v>
      </c>
      <c r="C499" t="s">
        <v>266</v>
      </c>
      <c r="D499" s="18">
        <v>8</v>
      </c>
      <c r="E499" s="19">
        <v>5.72</v>
      </c>
    </row>
    <row r="500" spans="1:5" x14ac:dyDescent="0.25">
      <c r="A500">
        <v>312723</v>
      </c>
      <c r="B500" t="s">
        <v>259</v>
      </c>
      <c r="C500" t="s">
        <v>265</v>
      </c>
      <c r="D500" s="18">
        <v>6</v>
      </c>
      <c r="E500" s="19">
        <v>1008.61</v>
      </c>
    </row>
    <row r="501" spans="1:5" x14ac:dyDescent="0.25">
      <c r="A501"/>
      <c r="B501" t="s">
        <v>270</v>
      </c>
      <c r="C501" t="s">
        <v>273</v>
      </c>
      <c r="D501" s="18">
        <v>6</v>
      </c>
      <c r="E501" s="19">
        <v>1008.61</v>
      </c>
    </row>
    <row r="502" spans="1:5" x14ac:dyDescent="0.25">
      <c r="A502">
        <v>312724</v>
      </c>
      <c r="B502" t="s">
        <v>259</v>
      </c>
      <c r="C502" t="s">
        <v>272</v>
      </c>
      <c r="D502" s="18">
        <v>4</v>
      </c>
      <c r="E502" s="19">
        <v>1239.18</v>
      </c>
    </row>
    <row r="503" spans="1:5" x14ac:dyDescent="0.25">
      <c r="A503"/>
      <c r="B503" t="s">
        <v>261</v>
      </c>
      <c r="C503" t="s">
        <v>268</v>
      </c>
      <c r="D503" s="18">
        <v>9</v>
      </c>
      <c r="E503" s="19">
        <v>2788.15</v>
      </c>
    </row>
    <row r="504" spans="1:5" x14ac:dyDescent="0.25">
      <c r="A504"/>
      <c r="C504" t="s">
        <v>269</v>
      </c>
      <c r="D504" s="18">
        <v>2</v>
      </c>
      <c r="E504" s="19">
        <v>619.59</v>
      </c>
    </row>
    <row r="505" spans="1:5" x14ac:dyDescent="0.25">
      <c r="A505"/>
      <c r="B505" t="s">
        <v>270</v>
      </c>
      <c r="C505" t="s">
        <v>300</v>
      </c>
      <c r="D505" s="18">
        <v>2</v>
      </c>
      <c r="E505" s="19">
        <v>619.59</v>
      </c>
    </row>
    <row r="506" spans="1:5" x14ac:dyDescent="0.25">
      <c r="A506">
        <v>312801</v>
      </c>
      <c r="B506" t="s">
        <v>261</v>
      </c>
      <c r="C506" t="s">
        <v>268</v>
      </c>
      <c r="D506" s="18">
        <v>2</v>
      </c>
      <c r="E506" s="19">
        <v>93.42</v>
      </c>
    </row>
    <row r="507" spans="1:5" x14ac:dyDescent="0.25">
      <c r="A507">
        <v>313762</v>
      </c>
      <c r="B507" t="s">
        <v>288</v>
      </c>
      <c r="C507" t="s">
        <v>289</v>
      </c>
      <c r="D507" s="18">
        <v>100</v>
      </c>
      <c r="E507" s="19">
        <v>159.36000000000001</v>
      </c>
    </row>
    <row r="508" spans="1:5" x14ac:dyDescent="0.25">
      <c r="A508"/>
      <c r="C508" t="s">
        <v>301</v>
      </c>
      <c r="D508" s="18">
        <v>12</v>
      </c>
      <c r="E508" s="19">
        <v>19.12</v>
      </c>
    </row>
    <row r="509" spans="1:5" x14ac:dyDescent="0.25">
      <c r="A509"/>
      <c r="C509" t="s">
        <v>295</v>
      </c>
      <c r="D509" s="18">
        <v>250</v>
      </c>
      <c r="E509" s="19">
        <v>398.4</v>
      </c>
    </row>
    <row r="510" spans="1:5" x14ac:dyDescent="0.25">
      <c r="A510">
        <v>314003</v>
      </c>
      <c r="B510" t="s">
        <v>259</v>
      </c>
      <c r="C510" t="s">
        <v>298</v>
      </c>
      <c r="D510" s="18">
        <v>92</v>
      </c>
      <c r="E510" s="19">
        <v>1252.06</v>
      </c>
    </row>
    <row r="511" spans="1:5" x14ac:dyDescent="0.25">
      <c r="A511"/>
      <c r="C511" t="s">
        <v>286</v>
      </c>
      <c r="D511" s="18">
        <v>156</v>
      </c>
      <c r="E511" s="19">
        <v>2123.06</v>
      </c>
    </row>
    <row r="512" spans="1:5" x14ac:dyDescent="0.25">
      <c r="A512"/>
      <c r="C512" t="s">
        <v>287</v>
      </c>
      <c r="D512" s="18">
        <v>74</v>
      </c>
      <c r="E512" s="19">
        <v>1007.09</v>
      </c>
    </row>
    <row r="513" spans="1:5" x14ac:dyDescent="0.25">
      <c r="A513"/>
      <c r="C513" t="s">
        <v>265</v>
      </c>
      <c r="D513" s="18">
        <v>43</v>
      </c>
      <c r="E513" s="19">
        <v>585.20000000000005</v>
      </c>
    </row>
    <row r="514" spans="1:5" x14ac:dyDescent="0.25">
      <c r="A514"/>
      <c r="C514" t="s">
        <v>272</v>
      </c>
      <c r="D514" s="18">
        <v>40</v>
      </c>
      <c r="E514" s="19">
        <v>544.37</v>
      </c>
    </row>
    <row r="515" spans="1:5" x14ac:dyDescent="0.25">
      <c r="A515"/>
      <c r="B515" t="s">
        <v>261</v>
      </c>
      <c r="C515" t="s">
        <v>266</v>
      </c>
      <c r="D515" s="18">
        <v>249</v>
      </c>
      <c r="E515" s="19">
        <v>3388.7200000000003</v>
      </c>
    </row>
    <row r="516" spans="1:5" x14ac:dyDescent="0.25">
      <c r="A516"/>
      <c r="C516" t="s">
        <v>267</v>
      </c>
      <c r="D516" s="18">
        <v>156</v>
      </c>
      <c r="E516" s="19">
        <v>2123.06</v>
      </c>
    </row>
    <row r="517" spans="1:5" x14ac:dyDescent="0.25">
      <c r="A517"/>
      <c r="C517" t="s">
        <v>268</v>
      </c>
      <c r="D517" s="18">
        <v>385</v>
      </c>
      <c r="E517" s="19">
        <v>5239.6000000000004</v>
      </c>
    </row>
    <row r="518" spans="1:5" x14ac:dyDescent="0.25">
      <c r="A518"/>
      <c r="C518" t="s">
        <v>262</v>
      </c>
      <c r="D518" s="18">
        <v>120</v>
      </c>
      <c r="E518" s="19">
        <v>1633.12</v>
      </c>
    </row>
    <row r="519" spans="1:5" x14ac:dyDescent="0.25">
      <c r="A519"/>
      <c r="C519" t="s">
        <v>284</v>
      </c>
      <c r="D519" s="18">
        <v>125</v>
      </c>
      <c r="E519" s="19">
        <v>1701.17</v>
      </c>
    </row>
    <row r="520" spans="1:5" x14ac:dyDescent="0.25">
      <c r="A520"/>
      <c r="C520" t="s">
        <v>261</v>
      </c>
      <c r="D520" s="18">
        <v>120</v>
      </c>
      <c r="E520" s="19">
        <v>1633.12</v>
      </c>
    </row>
    <row r="521" spans="1:5" x14ac:dyDescent="0.25">
      <c r="A521"/>
      <c r="B521" t="s">
        <v>270</v>
      </c>
      <c r="C521" t="s">
        <v>273</v>
      </c>
      <c r="D521" s="18">
        <v>149</v>
      </c>
      <c r="E521" s="19">
        <v>2027.79</v>
      </c>
    </row>
    <row r="522" spans="1:5" x14ac:dyDescent="0.25">
      <c r="A522"/>
      <c r="C522" t="s">
        <v>282</v>
      </c>
      <c r="D522" s="18">
        <v>124</v>
      </c>
      <c r="E522" s="19">
        <v>1687.56</v>
      </c>
    </row>
    <row r="523" spans="1:5" x14ac:dyDescent="0.25">
      <c r="A523">
        <v>318809</v>
      </c>
      <c r="B523" t="s">
        <v>261</v>
      </c>
      <c r="C523" t="s">
        <v>266</v>
      </c>
      <c r="D523" s="18">
        <v>327</v>
      </c>
      <c r="E523" s="19">
        <v>457.89</v>
      </c>
    </row>
    <row r="524" spans="1:5" x14ac:dyDescent="0.25">
      <c r="A524"/>
      <c r="C524" t="s">
        <v>267</v>
      </c>
      <c r="D524" s="18">
        <v>28</v>
      </c>
      <c r="E524" s="19">
        <v>39.21</v>
      </c>
    </row>
    <row r="525" spans="1:5" x14ac:dyDescent="0.25">
      <c r="A525"/>
      <c r="C525" t="s">
        <v>268</v>
      </c>
      <c r="D525" s="18">
        <v>5400</v>
      </c>
      <c r="E525" s="19">
        <v>7561.48</v>
      </c>
    </row>
    <row r="526" spans="1:5" x14ac:dyDescent="0.25">
      <c r="A526"/>
      <c r="C526" t="s">
        <v>269</v>
      </c>
      <c r="D526" s="18">
        <v>1287</v>
      </c>
      <c r="E526" s="19">
        <v>1802.15</v>
      </c>
    </row>
    <row r="527" spans="1:5" x14ac:dyDescent="0.25">
      <c r="A527">
        <v>319013</v>
      </c>
      <c r="B527" t="s">
        <v>259</v>
      </c>
      <c r="C527" t="s">
        <v>298</v>
      </c>
      <c r="D527" s="18">
        <v>3980</v>
      </c>
      <c r="E527" s="19">
        <v>6288.89</v>
      </c>
    </row>
    <row r="528" spans="1:5" x14ac:dyDescent="0.25">
      <c r="A528"/>
      <c r="C528" t="s">
        <v>286</v>
      </c>
      <c r="D528" s="18">
        <v>1854</v>
      </c>
      <c r="E528" s="19">
        <v>2929.55</v>
      </c>
    </row>
    <row r="529" spans="1:5" x14ac:dyDescent="0.25">
      <c r="A529"/>
      <c r="C529" t="s">
        <v>287</v>
      </c>
      <c r="D529" s="18">
        <v>4429</v>
      </c>
      <c r="E529" s="19">
        <v>6998.37</v>
      </c>
    </row>
    <row r="530" spans="1:5" x14ac:dyDescent="0.25">
      <c r="A530"/>
      <c r="C530" t="s">
        <v>260</v>
      </c>
      <c r="D530" s="18">
        <v>2767</v>
      </c>
      <c r="E530" s="19">
        <v>4372.2</v>
      </c>
    </row>
    <row r="531" spans="1:5" x14ac:dyDescent="0.25">
      <c r="A531"/>
      <c r="C531" t="s">
        <v>265</v>
      </c>
      <c r="D531" s="18">
        <v>3675</v>
      </c>
      <c r="E531" s="19">
        <v>5806.95</v>
      </c>
    </row>
    <row r="532" spans="1:5" x14ac:dyDescent="0.25">
      <c r="A532"/>
      <c r="C532" t="s">
        <v>272</v>
      </c>
      <c r="D532" s="18">
        <v>11850</v>
      </c>
      <c r="E532" s="19">
        <v>18724.47</v>
      </c>
    </row>
    <row r="533" spans="1:5" x14ac:dyDescent="0.25">
      <c r="A533"/>
      <c r="B533" t="s">
        <v>261</v>
      </c>
      <c r="C533" t="s">
        <v>266</v>
      </c>
      <c r="D533" s="18">
        <v>0.9</v>
      </c>
      <c r="E533" s="19">
        <v>1.42</v>
      </c>
    </row>
    <row r="534" spans="1:5" x14ac:dyDescent="0.25">
      <c r="A534"/>
      <c r="C534" t="s">
        <v>267</v>
      </c>
      <c r="D534" s="18">
        <v>7040</v>
      </c>
      <c r="E534" s="19">
        <v>11124.07</v>
      </c>
    </row>
    <row r="535" spans="1:5" x14ac:dyDescent="0.25">
      <c r="A535"/>
      <c r="C535" t="s">
        <v>262</v>
      </c>
      <c r="D535" s="18">
        <v>498</v>
      </c>
      <c r="E535" s="19">
        <v>786.9</v>
      </c>
    </row>
    <row r="536" spans="1:5" x14ac:dyDescent="0.25">
      <c r="A536"/>
      <c r="C536" t="s">
        <v>269</v>
      </c>
      <c r="D536" s="18">
        <v>5317</v>
      </c>
      <c r="E536" s="19">
        <v>8401.52</v>
      </c>
    </row>
    <row r="537" spans="1:5" x14ac:dyDescent="0.25">
      <c r="A537"/>
      <c r="B537" t="s">
        <v>270</v>
      </c>
      <c r="C537" t="s">
        <v>273</v>
      </c>
      <c r="D537" s="18">
        <v>5000</v>
      </c>
      <c r="E537" s="19">
        <v>7900.62</v>
      </c>
    </row>
    <row r="538" spans="1:5" x14ac:dyDescent="0.25">
      <c r="A538"/>
      <c r="C538" t="s">
        <v>274</v>
      </c>
      <c r="D538" s="18">
        <v>35</v>
      </c>
      <c r="E538" s="19">
        <v>55.3</v>
      </c>
    </row>
    <row r="539" spans="1:5" x14ac:dyDescent="0.25">
      <c r="A539">
        <v>319014</v>
      </c>
      <c r="B539" t="s">
        <v>259</v>
      </c>
      <c r="C539" t="s">
        <v>298</v>
      </c>
      <c r="D539" s="18">
        <v>830</v>
      </c>
      <c r="E539" s="19">
        <v>7236.11</v>
      </c>
    </row>
    <row r="540" spans="1:5" x14ac:dyDescent="0.25">
      <c r="A540"/>
      <c r="C540" t="s">
        <v>280</v>
      </c>
      <c r="D540" s="18">
        <v>100</v>
      </c>
      <c r="E540" s="19">
        <v>871.82</v>
      </c>
    </row>
    <row r="541" spans="1:5" x14ac:dyDescent="0.25">
      <c r="A541"/>
      <c r="C541" t="s">
        <v>286</v>
      </c>
      <c r="D541" s="18">
        <v>630</v>
      </c>
      <c r="E541" s="19">
        <v>5492.47</v>
      </c>
    </row>
    <row r="542" spans="1:5" x14ac:dyDescent="0.25">
      <c r="A542"/>
      <c r="C542" t="s">
        <v>287</v>
      </c>
      <c r="D542" s="18">
        <v>514</v>
      </c>
      <c r="E542" s="19">
        <v>4481.1499999999996</v>
      </c>
    </row>
    <row r="543" spans="1:5" x14ac:dyDescent="0.25">
      <c r="A543"/>
      <c r="C543" t="s">
        <v>259</v>
      </c>
      <c r="D543" s="18">
        <v>610</v>
      </c>
      <c r="E543" s="19">
        <v>5318.1</v>
      </c>
    </row>
    <row r="544" spans="1:5" x14ac:dyDescent="0.25">
      <c r="A544"/>
      <c r="C544" t="s">
        <v>260</v>
      </c>
      <c r="D544" s="18">
        <v>758</v>
      </c>
      <c r="E544" s="19">
        <v>6608.4</v>
      </c>
    </row>
    <row r="545" spans="1:5" x14ac:dyDescent="0.25">
      <c r="A545"/>
      <c r="C545" t="s">
        <v>265</v>
      </c>
      <c r="D545" s="18">
        <v>629</v>
      </c>
      <c r="E545" s="19">
        <v>5483.75</v>
      </c>
    </row>
    <row r="546" spans="1:5" x14ac:dyDescent="0.25">
      <c r="A546"/>
      <c r="C546" t="s">
        <v>272</v>
      </c>
      <c r="D546" s="18">
        <v>100</v>
      </c>
      <c r="E546" s="19">
        <v>871.82</v>
      </c>
    </row>
    <row r="547" spans="1:5" x14ac:dyDescent="0.25">
      <c r="A547"/>
      <c r="B547" t="s">
        <v>261</v>
      </c>
      <c r="C547" t="s">
        <v>266</v>
      </c>
      <c r="D547" s="18">
        <v>401</v>
      </c>
      <c r="E547" s="19">
        <v>3496</v>
      </c>
    </row>
    <row r="548" spans="1:5" x14ac:dyDescent="0.25">
      <c r="A548"/>
      <c r="C548" t="s">
        <v>267</v>
      </c>
      <c r="D548" s="18">
        <v>99</v>
      </c>
      <c r="E548" s="19">
        <v>863.1</v>
      </c>
    </row>
    <row r="549" spans="1:5" x14ac:dyDescent="0.25">
      <c r="A549"/>
      <c r="C549" t="s">
        <v>268</v>
      </c>
      <c r="D549" s="18">
        <v>503</v>
      </c>
      <c r="E549" s="19">
        <v>4385.25</v>
      </c>
    </row>
    <row r="550" spans="1:5" x14ac:dyDescent="0.25">
      <c r="A550"/>
      <c r="C550" t="s">
        <v>262</v>
      </c>
      <c r="D550" s="18">
        <v>381</v>
      </c>
      <c r="E550" s="19">
        <v>3321.64</v>
      </c>
    </row>
    <row r="551" spans="1:5" x14ac:dyDescent="0.25">
      <c r="A551"/>
      <c r="C551" t="s">
        <v>284</v>
      </c>
      <c r="D551" s="18">
        <v>314</v>
      </c>
      <c r="E551" s="19">
        <v>2737.51</v>
      </c>
    </row>
    <row r="552" spans="1:5" x14ac:dyDescent="0.25">
      <c r="A552"/>
      <c r="C552" t="s">
        <v>263</v>
      </c>
      <c r="D552" s="18">
        <v>161</v>
      </c>
      <c r="E552" s="19">
        <v>1403.63</v>
      </c>
    </row>
    <row r="553" spans="1:5" x14ac:dyDescent="0.25">
      <c r="A553"/>
      <c r="C553" t="s">
        <v>269</v>
      </c>
      <c r="D553" s="18">
        <v>60</v>
      </c>
      <c r="E553" s="19">
        <v>523.09</v>
      </c>
    </row>
    <row r="554" spans="1:5" x14ac:dyDescent="0.25">
      <c r="A554"/>
      <c r="C554" t="s">
        <v>264</v>
      </c>
      <c r="D554" s="18">
        <v>471</v>
      </c>
      <c r="E554" s="19">
        <v>4106.2699999999995</v>
      </c>
    </row>
    <row r="555" spans="1:5" x14ac:dyDescent="0.25">
      <c r="A555"/>
      <c r="B555" t="s">
        <v>302</v>
      </c>
      <c r="C555" t="s">
        <v>303</v>
      </c>
      <c r="D555" s="18">
        <v>157</v>
      </c>
      <c r="E555" s="19">
        <v>1368.76</v>
      </c>
    </row>
    <row r="556" spans="1:5" x14ac:dyDescent="0.25">
      <c r="A556"/>
      <c r="B556" t="s">
        <v>270</v>
      </c>
      <c r="C556" t="s">
        <v>273</v>
      </c>
      <c r="D556" s="18">
        <v>593</v>
      </c>
      <c r="E556" s="19">
        <v>5169.8900000000003</v>
      </c>
    </row>
    <row r="557" spans="1:5" x14ac:dyDescent="0.25">
      <c r="A557"/>
      <c r="C557" t="s">
        <v>274</v>
      </c>
      <c r="D557" s="18">
        <v>1</v>
      </c>
      <c r="E557" s="19">
        <v>8.7200000000000006</v>
      </c>
    </row>
    <row r="558" spans="1:5" x14ac:dyDescent="0.25">
      <c r="A558">
        <v>319911</v>
      </c>
      <c r="B558" t="s">
        <v>259</v>
      </c>
      <c r="C558" t="s">
        <v>272</v>
      </c>
      <c r="D558" s="18">
        <v>7250</v>
      </c>
      <c r="E558" s="19">
        <v>125808.48999999999</v>
      </c>
    </row>
    <row r="559" spans="1:5" x14ac:dyDescent="0.25">
      <c r="A559"/>
      <c r="B559" t="s">
        <v>261</v>
      </c>
      <c r="C559" t="s">
        <v>266</v>
      </c>
      <c r="D559" s="18">
        <v>5010</v>
      </c>
      <c r="E559" s="19">
        <v>86938</v>
      </c>
    </row>
    <row r="560" spans="1:5" x14ac:dyDescent="0.25">
      <c r="A560"/>
      <c r="C560" t="s">
        <v>262</v>
      </c>
      <c r="D560" s="18">
        <v>1575</v>
      </c>
      <c r="E560" s="19">
        <v>27330.81</v>
      </c>
    </row>
    <row r="561" spans="1:5" x14ac:dyDescent="0.25">
      <c r="A561"/>
      <c r="C561" t="s">
        <v>269</v>
      </c>
      <c r="D561" s="18">
        <v>1700</v>
      </c>
      <c r="E561" s="19">
        <v>29499.919999999998</v>
      </c>
    </row>
    <row r="562" spans="1:5" x14ac:dyDescent="0.25">
      <c r="A562"/>
      <c r="B562" t="s">
        <v>270</v>
      </c>
      <c r="C562" t="s">
        <v>285</v>
      </c>
      <c r="D562" s="18">
        <v>450</v>
      </c>
      <c r="E562" s="19">
        <v>7808.8</v>
      </c>
    </row>
    <row r="563" spans="1:5" x14ac:dyDescent="0.25">
      <c r="A563"/>
      <c r="C563" t="s">
        <v>283</v>
      </c>
      <c r="D563" s="18">
        <v>2307</v>
      </c>
      <c r="E563" s="19">
        <v>40033.129999999997</v>
      </c>
    </row>
    <row r="564" spans="1:5" x14ac:dyDescent="0.25">
      <c r="A564"/>
      <c r="C564" t="s">
        <v>274</v>
      </c>
      <c r="D564" s="18">
        <v>2701</v>
      </c>
      <c r="E564" s="19">
        <v>46870.17</v>
      </c>
    </row>
    <row r="565" spans="1:5" x14ac:dyDescent="0.25">
      <c r="A565">
        <v>319913</v>
      </c>
      <c r="B565" t="s">
        <v>261</v>
      </c>
      <c r="C565" t="s">
        <v>266</v>
      </c>
      <c r="D565" s="18">
        <v>4245.8</v>
      </c>
      <c r="E565" s="19">
        <v>8354.2900000000009</v>
      </c>
    </row>
    <row r="566" spans="1:5" x14ac:dyDescent="0.25">
      <c r="A566">
        <v>319914</v>
      </c>
      <c r="B566" t="s">
        <v>261</v>
      </c>
      <c r="C566" t="s">
        <v>266</v>
      </c>
      <c r="D566" s="18">
        <v>28186</v>
      </c>
      <c r="E566" s="19">
        <v>75764.179999999993</v>
      </c>
    </row>
    <row r="567" spans="1:5" x14ac:dyDescent="0.25">
      <c r="A567"/>
      <c r="C567" t="s">
        <v>268</v>
      </c>
      <c r="D567" s="18">
        <v>1434</v>
      </c>
      <c r="E567" s="19">
        <v>3854.6</v>
      </c>
    </row>
    <row r="568" spans="1:5" x14ac:dyDescent="0.25">
      <c r="A568"/>
      <c r="C568" t="s">
        <v>262</v>
      </c>
      <c r="D568" s="18">
        <v>300</v>
      </c>
      <c r="E568" s="19">
        <v>806.4</v>
      </c>
    </row>
    <row r="569" spans="1:5" x14ac:dyDescent="0.25">
      <c r="A569"/>
      <c r="C569" t="s">
        <v>284</v>
      </c>
      <c r="D569" s="18">
        <v>124</v>
      </c>
      <c r="E569" s="19">
        <v>333.31</v>
      </c>
    </row>
    <row r="570" spans="1:5" x14ac:dyDescent="0.25">
      <c r="A570">
        <v>319915</v>
      </c>
      <c r="B570" t="s">
        <v>261</v>
      </c>
      <c r="C570" t="s">
        <v>268</v>
      </c>
      <c r="D570" s="18">
        <v>1111</v>
      </c>
      <c r="E570" s="19">
        <v>4012.97</v>
      </c>
    </row>
    <row r="571" spans="1:5" x14ac:dyDescent="0.25">
      <c r="A571">
        <v>319936</v>
      </c>
      <c r="B571" t="s">
        <v>259</v>
      </c>
      <c r="C571" t="s">
        <v>286</v>
      </c>
      <c r="D571" s="18">
        <v>37</v>
      </c>
      <c r="E571" s="19">
        <v>1142.47</v>
      </c>
    </row>
    <row r="572" spans="1:5" x14ac:dyDescent="0.25">
      <c r="A572">
        <v>319953</v>
      </c>
      <c r="B572" t="s">
        <v>259</v>
      </c>
      <c r="C572" t="s">
        <v>272</v>
      </c>
      <c r="D572" s="18">
        <v>2000</v>
      </c>
      <c r="E572" s="19">
        <v>1977.43</v>
      </c>
    </row>
    <row r="573" spans="1:5" x14ac:dyDescent="0.25">
      <c r="A573"/>
      <c r="B573" t="s">
        <v>261</v>
      </c>
      <c r="C573" t="s">
        <v>266</v>
      </c>
      <c r="D573" s="18">
        <v>1427</v>
      </c>
      <c r="E573" s="19">
        <v>1410.9</v>
      </c>
    </row>
    <row r="574" spans="1:5" x14ac:dyDescent="0.25">
      <c r="A574"/>
      <c r="C574" t="s">
        <v>267</v>
      </c>
      <c r="D574" s="18">
        <v>800</v>
      </c>
      <c r="E574" s="19">
        <v>790.97</v>
      </c>
    </row>
    <row r="575" spans="1:5" x14ac:dyDescent="0.25">
      <c r="A575"/>
      <c r="C575" t="s">
        <v>262</v>
      </c>
      <c r="D575" s="18">
        <v>38531</v>
      </c>
      <c r="E575" s="19">
        <v>38096.270000000004</v>
      </c>
    </row>
    <row r="576" spans="1:5" x14ac:dyDescent="0.25">
      <c r="A576"/>
      <c r="C576" t="s">
        <v>263</v>
      </c>
      <c r="D576" s="18">
        <v>27549</v>
      </c>
      <c r="E576" s="19">
        <v>27238.16</v>
      </c>
    </row>
    <row r="577" spans="1:5" x14ac:dyDescent="0.25">
      <c r="A577"/>
      <c r="C577" t="s">
        <v>264</v>
      </c>
      <c r="D577" s="18">
        <v>29661</v>
      </c>
      <c r="E577" s="19">
        <v>29326.340000000004</v>
      </c>
    </row>
    <row r="578" spans="1:5" x14ac:dyDescent="0.25">
      <c r="A578"/>
      <c r="B578" t="s">
        <v>270</v>
      </c>
      <c r="C578" t="s">
        <v>271</v>
      </c>
      <c r="D578" s="18">
        <v>565</v>
      </c>
      <c r="E578" s="19">
        <v>558.63</v>
      </c>
    </row>
    <row r="579" spans="1:5" x14ac:dyDescent="0.25">
      <c r="A579">
        <v>319956</v>
      </c>
      <c r="B579" t="s">
        <v>275</v>
      </c>
      <c r="C579" t="s">
        <v>276</v>
      </c>
      <c r="D579" s="18">
        <v>17485</v>
      </c>
      <c r="E579" s="19">
        <v>5846.76</v>
      </c>
    </row>
    <row r="580" spans="1:5" x14ac:dyDescent="0.25">
      <c r="A580">
        <v>319958</v>
      </c>
      <c r="B580" t="s">
        <v>259</v>
      </c>
      <c r="C580" t="s">
        <v>272</v>
      </c>
      <c r="D580" s="18">
        <v>63</v>
      </c>
      <c r="E580" s="19">
        <v>534.70000000000005</v>
      </c>
    </row>
    <row r="581" spans="1:5" x14ac:dyDescent="0.25">
      <c r="A581">
        <v>320251</v>
      </c>
      <c r="B581" t="s">
        <v>259</v>
      </c>
      <c r="C581" t="s">
        <v>298</v>
      </c>
      <c r="D581" s="18">
        <v>87</v>
      </c>
      <c r="E581" s="19">
        <v>3410.34</v>
      </c>
    </row>
    <row r="582" spans="1:5" x14ac:dyDescent="0.25">
      <c r="A582"/>
      <c r="C582" t="s">
        <v>286</v>
      </c>
      <c r="D582" s="18">
        <v>86</v>
      </c>
      <c r="E582" s="19">
        <v>3371.14</v>
      </c>
    </row>
    <row r="583" spans="1:5" x14ac:dyDescent="0.25">
      <c r="A583"/>
      <c r="C583" t="s">
        <v>287</v>
      </c>
      <c r="D583" s="18">
        <v>82</v>
      </c>
      <c r="E583" s="19">
        <v>3214.35</v>
      </c>
    </row>
    <row r="584" spans="1:5" x14ac:dyDescent="0.25">
      <c r="A584"/>
      <c r="C584" t="s">
        <v>259</v>
      </c>
      <c r="D584" s="18">
        <v>80</v>
      </c>
      <c r="E584" s="19">
        <v>3135.95</v>
      </c>
    </row>
    <row r="585" spans="1:5" x14ac:dyDescent="0.25">
      <c r="A585"/>
      <c r="C585" t="s">
        <v>260</v>
      </c>
      <c r="D585" s="18">
        <v>87</v>
      </c>
      <c r="E585" s="19">
        <v>3410.34</v>
      </c>
    </row>
    <row r="586" spans="1:5" x14ac:dyDescent="0.25">
      <c r="A586"/>
      <c r="C586" t="s">
        <v>265</v>
      </c>
      <c r="D586" s="18">
        <v>83</v>
      </c>
      <c r="E586" s="19">
        <v>3253.54</v>
      </c>
    </row>
    <row r="587" spans="1:5" x14ac:dyDescent="0.25">
      <c r="A587"/>
      <c r="C587" t="s">
        <v>272</v>
      </c>
      <c r="D587" s="18">
        <v>13</v>
      </c>
      <c r="E587" s="19">
        <v>509.59</v>
      </c>
    </row>
    <row r="588" spans="1:5" x14ac:dyDescent="0.25">
      <c r="A588"/>
      <c r="B588" t="s">
        <v>261</v>
      </c>
      <c r="C588" t="s">
        <v>266</v>
      </c>
      <c r="D588" s="18">
        <v>274</v>
      </c>
      <c r="E588" s="19">
        <v>10740.62</v>
      </c>
    </row>
    <row r="589" spans="1:5" x14ac:dyDescent="0.25">
      <c r="A589"/>
      <c r="C589" t="s">
        <v>268</v>
      </c>
      <c r="D589" s="18">
        <v>70</v>
      </c>
      <c r="E589" s="19">
        <v>2743.9500000000003</v>
      </c>
    </row>
    <row r="590" spans="1:5" x14ac:dyDescent="0.25">
      <c r="A590"/>
      <c r="C590" t="s">
        <v>284</v>
      </c>
      <c r="D590" s="18">
        <v>24</v>
      </c>
      <c r="E590" s="19">
        <v>940.78</v>
      </c>
    </row>
    <row r="591" spans="1:5" x14ac:dyDescent="0.25">
      <c r="A591"/>
      <c r="C591" t="s">
        <v>264</v>
      </c>
      <c r="D591" s="18">
        <v>120</v>
      </c>
      <c r="E591" s="19">
        <v>4703.92</v>
      </c>
    </row>
    <row r="592" spans="1:5" x14ac:dyDescent="0.25">
      <c r="A592"/>
      <c r="B592" t="s">
        <v>270</v>
      </c>
      <c r="C592" t="s">
        <v>281</v>
      </c>
      <c r="D592" s="18">
        <v>42</v>
      </c>
      <c r="E592" s="19">
        <v>1646.37</v>
      </c>
    </row>
    <row r="593" spans="1:5" x14ac:dyDescent="0.25">
      <c r="A593"/>
      <c r="C593" t="s">
        <v>285</v>
      </c>
      <c r="D593" s="18">
        <v>93</v>
      </c>
      <c r="E593" s="19">
        <v>3645.54</v>
      </c>
    </row>
    <row r="594" spans="1:5" x14ac:dyDescent="0.25">
      <c r="A594"/>
      <c r="C594" t="s">
        <v>271</v>
      </c>
      <c r="D594" s="18">
        <v>41</v>
      </c>
      <c r="E594" s="19">
        <v>1607.17</v>
      </c>
    </row>
    <row r="595" spans="1:5" x14ac:dyDescent="0.25">
      <c r="A595"/>
      <c r="C595" t="s">
        <v>273</v>
      </c>
      <c r="D595" s="18">
        <v>87</v>
      </c>
      <c r="E595" s="19">
        <v>3410.34</v>
      </c>
    </row>
    <row r="596" spans="1:5" x14ac:dyDescent="0.25">
      <c r="A596"/>
      <c r="C596" t="s">
        <v>283</v>
      </c>
      <c r="D596" s="18">
        <v>31</v>
      </c>
      <c r="E596" s="19">
        <v>1215.18</v>
      </c>
    </row>
    <row r="597" spans="1:5" x14ac:dyDescent="0.25">
      <c r="A597"/>
      <c r="C597" t="s">
        <v>274</v>
      </c>
      <c r="D597" s="18">
        <v>80</v>
      </c>
      <c r="E597" s="19">
        <v>3135.95</v>
      </c>
    </row>
    <row r="598" spans="1:5" x14ac:dyDescent="0.25">
      <c r="A598">
        <v>320252</v>
      </c>
      <c r="B598" t="s">
        <v>259</v>
      </c>
      <c r="C598" t="s">
        <v>298</v>
      </c>
      <c r="D598" s="18">
        <v>6</v>
      </c>
      <c r="E598" s="19">
        <v>172.91</v>
      </c>
    </row>
    <row r="599" spans="1:5" x14ac:dyDescent="0.25">
      <c r="A599"/>
      <c r="C599" t="s">
        <v>286</v>
      </c>
      <c r="D599" s="18">
        <v>7</v>
      </c>
      <c r="E599" s="19">
        <v>201.72</v>
      </c>
    </row>
    <row r="600" spans="1:5" x14ac:dyDescent="0.25">
      <c r="A600"/>
      <c r="C600" t="s">
        <v>287</v>
      </c>
      <c r="D600" s="18">
        <v>2</v>
      </c>
      <c r="E600" s="19">
        <v>57.63</v>
      </c>
    </row>
    <row r="601" spans="1:5" x14ac:dyDescent="0.25">
      <c r="A601"/>
      <c r="C601" t="s">
        <v>259</v>
      </c>
      <c r="D601" s="18">
        <v>6</v>
      </c>
      <c r="E601" s="19">
        <v>172.91</v>
      </c>
    </row>
    <row r="602" spans="1:5" x14ac:dyDescent="0.25">
      <c r="A602"/>
      <c r="C602" t="s">
        <v>260</v>
      </c>
      <c r="D602" s="18">
        <v>2</v>
      </c>
      <c r="E602" s="19">
        <v>57.63</v>
      </c>
    </row>
    <row r="603" spans="1:5" x14ac:dyDescent="0.25">
      <c r="A603"/>
      <c r="C603" t="s">
        <v>265</v>
      </c>
      <c r="D603" s="18">
        <v>6</v>
      </c>
      <c r="E603" s="19">
        <v>172.91</v>
      </c>
    </row>
    <row r="604" spans="1:5" x14ac:dyDescent="0.25">
      <c r="A604"/>
      <c r="B604" t="s">
        <v>261</v>
      </c>
      <c r="C604" t="s">
        <v>266</v>
      </c>
      <c r="D604" s="18">
        <v>145</v>
      </c>
      <c r="E604" s="19">
        <v>4178.54</v>
      </c>
    </row>
    <row r="605" spans="1:5" x14ac:dyDescent="0.25">
      <c r="A605"/>
      <c r="B605" t="s">
        <v>270</v>
      </c>
      <c r="C605" t="s">
        <v>281</v>
      </c>
      <c r="D605" s="18">
        <v>6</v>
      </c>
      <c r="E605" s="19">
        <v>172.91</v>
      </c>
    </row>
    <row r="606" spans="1:5" x14ac:dyDescent="0.25">
      <c r="A606"/>
      <c r="C606" t="s">
        <v>285</v>
      </c>
      <c r="D606" s="18">
        <v>12</v>
      </c>
      <c r="E606" s="19">
        <v>345.81</v>
      </c>
    </row>
    <row r="607" spans="1:5" x14ac:dyDescent="0.25">
      <c r="A607"/>
      <c r="C607" t="s">
        <v>271</v>
      </c>
      <c r="D607" s="18">
        <v>40</v>
      </c>
      <c r="E607" s="19">
        <v>1152.7</v>
      </c>
    </row>
    <row r="608" spans="1:5" x14ac:dyDescent="0.25">
      <c r="A608"/>
      <c r="C608" t="s">
        <v>273</v>
      </c>
      <c r="D608" s="18">
        <v>6</v>
      </c>
      <c r="E608" s="19">
        <v>172.91</v>
      </c>
    </row>
    <row r="609" spans="1:5" x14ac:dyDescent="0.25">
      <c r="A609"/>
      <c r="C609" t="s">
        <v>283</v>
      </c>
      <c r="D609" s="18">
        <v>7</v>
      </c>
      <c r="E609" s="19">
        <v>201.72</v>
      </c>
    </row>
    <row r="610" spans="1:5" x14ac:dyDescent="0.25">
      <c r="A610"/>
      <c r="C610" t="s">
        <v>274</v>
      </c>
      <c r="D610" s="18">
        <v>21</v>
      </c>
      <c r="E610" s="19">
        <v>605.16999999999996</v>
      </c>
    </row>
    <row r="611" spans="1:5" x14ac:dyDescent="0.25">
      <c r="A611">
        <v>320355</v>
      </c>
      <c r="B611" t="s">
        <v>275</v>
      </c>
      <c r="C611" t="s">
        <v>276</v>
      </c>
      <c r="D611" s="18">
        <v>120</v>
      </c>
      <c r="E611" s="19">
        <v>1944.54</v>
      </c>
    </row>
    <row r="612" spans="1:5" x14ac:dyDescent="0.25">
      <c r="A612"/>
      <c r="B612" t="s">
        <v>270</v>
      </c>
      <c r="C612" t="s">
        <v>281</v>
      </c>
      <c r="D612" s="18">
        <v>20</v>
      </c>
      <c r="E612" s="19">
        <v>324.08999999999997</v>
      </c>
    </row>
    <row r="613" spans="1:5" x14ac:dyDescent="0.25">
      <c r="A613">
        <v>320426</v>
      </c>
      <c r="B613" t="s">
        <v>259</v>
      </c>
      <c r="C613" t="s">
        <v>298</v>
      </c>
      <c r="D613" s="18">
        <v>17</v>
      </c>
      <c r="E613" s="19">
        <v>255</v>
      </c>
    </row>
    <row r="614" spans="1:5" x14ac:dyDescent="0.25">
      <c r="A614"/>
      <c r="C614" t="s">
        <v>286</v>
      </c>
      <c r="D614" s="18">
        <v>20</v>
      </c>
      <c r="E614" s="19">
        <v>300</v>
      </c>
    </row>
    <row r="615" spans="1:5" x14ac:dyDescent="0.25">
      <c r="A615"/>
      <c r="C615" t="s">
        <v>287</v>
      </c>
      <c r="D615" s="18">
        <v>20</v>
      </c>
      <c r="E615" s="19">
        <v>300</v>
      </c>
    </row>
    <row r="616" spans="1:5" x14ac:dyDescent="0.25">
      <c r="A616"/>
      <c r="C616" t="s">
        <v>259</v>
      </c>
      <c r="D616" s="18">
        <v>38</v>
      </c>
      <c r="E616" s="19">
        <v>569.99</v>
      </c>
    </row>
    <row r="617" spans="1:5" x14ac:dyDescent="0.25">
      <c r="A617"/>
      <c r="C617" t="s">
        <v>260</v>
      </c>
      <c r="D617" s="18">
        <v>33</v>
      </c>
      <c r="E617" s="19">
        <v>494.99</v>
      </c>
    </row>
    <row r="618" spans="1:5" x14ac:dyDescent="0.25">
      <c r="A618"/>
      <c r="C618" t="s">
        <v>265</v>
      </c>
      <c r="D618" s="18">
        <v>20</v>
      </c>
      <c r="E618" s="19">
        <v>300</v>
      </c>
    </row>
    <row r="619" spans="1:5" x14ac:dyDescent="0.25">
      <c r="A619"/>
      <c r="C619" t="s">
        <v>272</v>
      </c>
      <c r="D619" s="18">
        <v>79</v>
      </c>
      <c r="E619" s="19">
        <v>1184.98</v>
      </c>
    </row>
    <row r="620" spans="1:5" x14ac:dyDescent="0.25">
      <c r="A620"/>
      <c r="B620" t="s">
        <v>261</v>
      </c>
      <c r="C620" t="s">
        <v>266</v>
      </c>
      <c r="D620" s="18">
        <v>65</v>
      </c>
      <c r="E620" s="19">
        <v>974.99</v>
      </c>
    </row>
    <row r="621" spans="1:5" x14ac:dyDescent="0.25">
      <c r="A621"/>
      <c r="C621" t="s">
        <v>267</v>
      </c>
      <c r="D621" s="18">
        <v>79</v>
      </c>
      <c r="E621" s="19">
        <v>1184.99</v>
      </c>
    </row>
    <row r="622" spans="1:5" x14ac:dyDescent="0.25">
      <c r="A622"/>
      <c r="C622" t="s">
        <v>268</v>
      </c>
      <c r="D622" s="18">
        <v>20</v>
      </c>
      <c r="E622" s="19">
        <v>300</v>
      </c>
    </row>
    <row r="623" spans="1:5" x14ac:dyDescent="0.25">
      <c r="A623"/>
      <c r="C623" t="s">
        <v>262</v>
      </c>
      <c r="D623" s="18">
        <v>75</v>
      </c>
      <c r="E623" s="19">
        <v>1124.99</v>
      </c>
    </row>
    <row r="624" spans="1:5" x14ac:dyDescent="0.25">
      <c r="A624"/>
      <c r="C624" t="s">
        <v>284</v>
      </c>
      <c r="D624" s="18">
        <v>73</v>
      </c>
      <c r="E624" s="19">
        <v>1094.99</v>
      </c>
    </row>
    <row r="625" spans="1:5" x14ac:dyDescent="0.25">
      <c r="A625"/>
      <c r="C625" t="s">
        <v>263</v>
      </c>
      <c r="D625" s="18">
        <v>58</v>
      </c>
      <c r="E625" s="19">
        <v>869.99</v>
      </c>
    </row>
    <row r="626" spans="1:5" x14ac:dyDescent="0.25">
      <c r="A626"/>
      <c r="C626" t="s">
        <v>269</v>
      </c>
      <c r="D626" s="18">
        <v>16</v>
      </c>
      <c r="E626" s="19">
        <v>240</v>
      </c>
    </row>
    <row r="627" spans="1:5" x14ac:dyDescent="0.25">
      <c r="A627"/>
      <c r="C627" t="s">
        <v>264</v>
      </c>
      <c r="D627" s="18">
        <v>68</v>
      </c>
      <c r="E627" s="19">
        <v>1019.99</v>
      </c>
    </row>
    <row r="628" spans="1:5" x14ac:dyDescent="0.25">
      <c r="A628"/>
      <c r="B628" t="s">
        <v>270</v>
      </c>
      <c r="C628" t="s">
        <v>273</v>
      </c>
      <c r="D628" s="18">
        <v>32</v>
      </c>
      <c r="E628" s="19">
        <v>479.99</v>
      </c>
    </row>
    <row r="629" spans="1:5" x14ac:dyDescent="0.25">
      <c r="A629">
        <v>320601</v>
      </c>
      <c r="B629" t="s">
        <v>259</v>
      </c>
      <c r="C629" t="s">
        <v>272</v>
      </c>
      <c r="D629" s="18">
        <v>49</v>
      </c>
      <c r="E629" s="19">
        <v>7066.27</v>
      </c>
    </row>
    <row r="630" spans="1:5" x14ac:dyDescent="0.25">
      <c r="A630"/>
      <c r="B630" t="s">
        <v>261</v>
      </c>
      <c r="C630" t="s">
        <v>269</v>
      </c>
      <c r="D630" s="18">
        <v>4</v>
      </c>
      <c r="E630" s="19">
        <v>576.84</v>
      </c>
    </row>
    <row r="631" spans="1:5" x14ac:dyDescent="0.25">
      <c r="A631"/>
      <c r="B631" t="s">
        <v>270</v>
      </c>
      <c r="C631" t="s">
        <v>281</v>
      </c>
      <c r="D631" s="18">
        <v>4</v>
      </c>
      <c r="E631" s="19">
        <v>576.84</v>
      </c>
    </row>
    <row r="632" spans="1:5" x14ac:dyDescent="0.25">
      <c r="A632"/>
      <c r="C632" t="s">
        <v>277</v>
      </c>
      <c r="D632" s="18">
        <v>6</v>
      </c>
      <c r="E632" s="19">
        <v>865.26</v>
      </c>
    </row>
    <row r="633" spans="1:5" x14ac:dyDescent="0.25">
      <c r="A633"/>
      <c r="C633" t="s">
        <v>283</v>
      </c>
      <c r="D633" s="18">
        <v>9</v>
      </c>
      <c r="E633" s="19">
        <v>1297.8900000000001</v>
      </c>
    </row>
    <row r="634" spans="1:5" x14ac:dyDescent="0.25">
      <c r="A634">
        <v>320602</v>
      </c>
      <c r="B634" t="s">
        <v>259</v>
      </c>
      <c r="C634" t="s">
        <v>286</v>
      </c>
      <c r="D634" s="18">
        <v>1</v>
      </c>
      <c r="E634" s="19">
        <v>935.62</v>
      </c>
    </row>
    <row r="635" spans="1:5" x14ac:dyDescent="0.25">
      <c r="A635"/>
      <c r="B635" t="s">
        <v>261</v>
      </c>
      <c r="C635" t="s">
        <v>266</v>
      </c>
      <c r="D635" s="18">
        <v>1</v>
      </c>
      <c r="E635" s="19">
        <v>935.62</v>
      </c>
    </row>
    <row r="636" spans="1:5" x14ac:dyDescent="0.25">
      <c r="A636"/>
      <c r="C636" t="s">
        <v>268</v>
      </c>
      <c r="D636" s="18">
        <v>1</v>
      </c>
      <c r="E636" s="19">
        <v>935.62</v>
      </c>
    </row>
    <row r="637" spans="1:5" x14ac:dyDescent="0.25">
      <c r="A637"/>
      <c r="C637" t="s">
        <v>262</v>
      </c>
      <c r="D637" s="18">
        <v>2</v>
      </c>
      <c r="E637" s="19">
        <v>1871.24</v>
      </c>
    </row>
    <row r="638" spans="1:5" x14ac:dyDescent="0.25">
      <c r="A638"/>
      <c r="C638" t="s">
        <v>261</v>
      </c>
      <c r="D638" s="18">
        <v>4</v>
      </c>
      <c r="E638" s="19">
        <v>3742.48</v>
      </c>
    </row>
    <row r="639" spans="1:5" x14ac:dyDescent="0.25">
      <c r="A639"/>
      <c r="C639" t="s">
        <v>263</v>
      </c>
      <c r="D639" s="18">
        <v>3</v>
      </c>
      <c r="E639" s="19">
        <v>2806.86</v>
      </c>
    </row>
    <row r="640" spans="1:5" x14ac:dyDescent="0.25">
      <c r="A640"/>
      <c r="C640" t="s">
        <v>264</v>
      </c>
      <c r="D640" s="18">
        <v>2</v>
      </c>
      <c r="E640" s="19">
        <v>1871.24</v>
      </c>
    </row>
    <row r="641" spans="1:5" x14ac:dyDescent="0.25">
      <c r="A641"/>
      <c r="B641" t="s">
        <v>288</v>
      </c>
      <c r="C641" t="s">
        <v>289</v>
      </c>
      <c r="D641" s="18">
        <v>3</v>
      </c>
      <c r="E641" s="19">
        <v>2806.86</v>
      </c>
    </row>
    <row r="642" spans="1:5" x14ac:dyDescent="0.25">
      <c r="A642"/>
      <c r="C642" t="s">
        <v>304</v>
      </c>
      <c r="D642" s="18">
        <v>1</v>
      </c>
      <c r="E642" s="19">
        <v>935.62</v>
      </c>
    </row>
    <row r="643" spans="1:5" x14ac:dyDescent="0.25">
      <c r="A643"/>
      <c r="C643" t="s">
        <v>291</v>
      </c>
      <c r="D643" s="18">
        <v>1</v>
      </c>
      <c r="E643" s="19">
        <v>935.62</v>
      </c>
    </row>
    <row r="644" spans="1:5" x14ac:dyDescent="0.25">
      <c r="A644"/>
      <c r="C644" t="s">
        <v>296</v>
      </c>
      <c r="D644" s="18">
        <v>3</v>
      </c>
      <c r="E644" s="19">
        <v>2806.86</v>
      </c>
    </row>
    <row r="645" spans="1:5" x14ac:dyDescent="0.25">
      <c r="A645"/>
      <c r="C645" t="s">
        <v>295</v>
      </c>
      <c r="D645" s="18">
        <v>1</v>
      </c>
      <c r="E645" s="19">
        <v>935.62</v>
      </c>
    </row>
    <row r="646" spans="1:5" x14ac:dyDescent="0.25">
      <c r="A646"/>
      <c r="B646" t="s">
        <v>302</v>
      </c>
      <c r="C646" t="s">
        <v>303</v>
      </c>
      <c r="D646" s="18">
        <v>23</v>
      </c>
      <c r="E646" s="19">
        <v>21519.29</v>
      </c>
    </row>
    <row r="647" spans="1:5" x14ac:dyDescent="0.25">
      <c r="A647"/>
      <c r="B647" t="s">
        <v>305</v>
      </c>
      <c r="C647" t="s">
        <v>306</v>
      </c>
      <c r="D647" s="18">
        <v>1</v>
      </c>
      <c r="E647" s="19">
        <v>935.62</v>
      </c>
    </row>
    <row r="648" spans="1:5" x14ac:dyDescent="0.25">
      <c r="A648"/>
      <c r="B648" t="s">
        <v>270</v>
      </c>
      <c r="C648" t="s">
        <v>281</v>
      </c>
      <c r="D648" s="18">
        <v>6</v>
      </c>
      <c r="E648" s="19">
        <v>5613.73</v>
      </c>
    </row>
    <row r="649" spans="1:5" x14ac:dyDescent="0.25">
      <c r="A649"/>
      <c r="C649" t="s">
        <v>285</v>
      </c>
      <c r="D649" s="18">
        <v>1</v>
      </c>
      <c r="E649" s="19">
        <v>935.62</v>
      </c>
    </row>
    <row r="650" spans="1:5" x14ac:dyDescent="0.25">
      <c r="A650"/>
      <c r="C650" t="s">
        <v>282</v>
      </c>
      <c r="D650" s="18">
        <v>6</v>
      </c>
      <c r="E650" s="19">
        <v>5613.73</v>
      </c>
    </row>
    <row r="651" spans="1:5" x14ac:dyDescent="0.25">
      <c r="A651"/>
      <c r="C651" t="s">
        <v>270</v>
      </c>
      <c r="D651" s="18">
        <v>1</v>
      </c>
      <c r="E651" s="19">
        <v>935.62</v>
      </c>
    </row>
    <row r="652" spans="1:5" x14ac:dyDescent="0.25">
      <c r="A652"/>
      <c r="C652" t="s">
        <v>283</v>
      </c>
      <c r="D652" s="18">
        <v>3</v>
      </c>
      <c r="E652" s="19">
        <v>2806.86</v>
      </c>
    </row>
    <row r="653" spans="1:5" x14ac:dyDescent="0.25">
      <c r="A653"/>
      <c r="C653" t="s">
        <v>274</v>
      </c>
      <c r="D653" s="18">
        <v>3</v>
      </c>
      <c r="E653" s="19">
        <v>2806.86</v>
      </c>
    </row>
    <row r="654" spans="1:5" x14ac:dyDescent="0.25">
      <c r="A654">
        <v>321380</v>
      </c>
      <c r="B654" t="s">
        <v>259</v>
      </c>
      <c r="C654" t="s">
        <v>286</v>
      </c>
      <c r="D654" s="18">
        <v>116</v>
      </c>
      <c r="E654" s="19">
        <v>569.21</v>
      </c>
    </row>
    <row r="655" spans="1:5" x14ac:dyDescent="0.25">
      <c r="A655">
        <v>321408</v>
      </c>
      <c r="B655" t="s">
        <v>261</v>
      </c>
      <c r="C655" t="s">
        <v>269</v>
      </c>
      <c r="D655" s="18">
        <v>1</v>
      </c>
      <c r="E655" s="19">
        <v>553.61</v>
      </c>
    </row>
    <row r="656" spans="1:5" x14ac:dyDescent="0.25">
      <c r="A656">
        <v>321413</v>
      </c>
      <c r="B656" t="s">
        <v>259</v>
      </c>
      <c r="C656" t="s">
        <v>272</v>
      </c>
      <c r="D656" s="18">
        <v>159</v>
      </c>
      <c r="E656" s="19">
        <v>692.03</v>
      </c>
    </row>
    <row r="657" spans="1:5" x14ac:dyDescent="0.25">
      <c r="A657"/>
      <c r="B657" t="s">
        <v>261</v>
      </c>
      <c r="C657" t="s">
        <v>262</v>
      </c>
      <c r="D657" s="18">
        <v>100</v>
      </c>
      <c r="E657" s="19">
        <v>435.24</v>
      </c>
    </row>
    <row r="658" spans="1:5" x14ac:dyDescent="0.25">
      <c r="A658"/>
      <c r="C658" t="s">
        <v>269</v>
      </c>
      <c r="D658" s="18">
        <v>66</v>
      </c>
      <c r="E658" s="19">
        <v>287.26</v>
      </c>
    </row>
    <row r="659" spans="1:5" x14ac:dyDescent="0.25">
      <c r="A659"/>
      <c r="B659" t="s">
        <v>270</v>
      </c>
      <c r="C659" t="s">
        <v>273</v>
      </c>
      <c r="D659" s="18">
        <v>77</v>
      </c>
      <c r="E659" s="19">
        <v>335.13</v>
      </c>
    </row>
    <row r="660" spans="1:5" x14ac:dyDescent="0.25">
      <c r="A660">
        <v>321415</v>
      </c>
      <c r="B660" t="s">
        <v>270</v>
      </c>
      <c r="C660" t="s">
        <v>274</v>
      </c>
      <c r="D660" s="18">
        <v>1</v>
      </c>
      <c r="E660" s="19">
        <v>6.02</v>
      </c>
    </row>
    <row r="661" spans="1:5" x14ac:dyDescent="0.25">
      <c r="A661">
        <v>321427</v>
      </c>
      <c r="B661" t="s">
        <v>259</v>
      </c>
      <c r="C661" t="s">
        <v>280</v>
      </c>
      <c r="D661" s="18">
        <v>4</v>
      </c>
      <c r="E661" s="19">
        <v>442.98</v>
      </c>
    </row>
    <row r="662" spans="1:5" x14ac:dyDescent="0.25">
      <c r="A662">
        <v>321429</v>
      </c>
      <c r="B662" t="s">
        <v>261</v>
      </c>
      <c r="C662" t="s">
        <v>267</v>
      </c>
      <c r="D662" s="18">
        <v>5</v>
      </c>
      <c r="E662" s="19">
        <v>1731.42</v>
      </c>
    </row>
    <row r="663" spans="1:5" x14ac:dyDescent="0.25">
      <c r="A663">
        <v>321446</v>
      </c>
      <c r="B663" t="s">
        <v>275</v>
      </c>
      <c r="C663" t="s">
        <v>276</v>
      </c>
      <c r="D663" s="18">
        <v>2</v>
      </c>
      <c r="E663" s="19">
        <v>258.47000000000003</v>
      </c>
    </row>
    <row r="664" spans="1:5" x14ac:dyDescent="0.25">
      <c r="A664">
        <v>321533</v>
      </c>
      <c r="B664" t="s">
        <v>259</v>
      </c>
      <c r="C664" t="s">
        <v>298</v>
      </c>
      <c r="D664" s="18">
        <v>420</v>
      </c>
      <c r="E664" s="19">
        <v>5542.87</v>
      </c>
    </row>
    <row r="665" spans="1:5" x14ac:dyDescent="0.25">
      <c r="A665"/>
      <c r="C665" t="s">
        <v>286</v>
      </c>
      <c r="D665" s="18">
        <v>25</v>
      </c>
      <c r="E665" s="19">
        <v>329.93</v>
      </c>
    </row>
    <row r="666" spans="1:5" x14ac:dyDescent="0.25">
      <c r="A666"/>
      <c r="C666" t="s">
        <v>287</v>
      </c>
      <c r="D666" s="18">
        <v>36</v>
      </c>
      <c r="E666" s="19">
        <v>475.1</v>
      </c>
    </row>
    <row r="667" spans="1:5" x14ac:dyDescent="0.25">
      <c r="A667"/>
      <c r="C667" t="s">
        <v>260</v>
      </c>
      <c r="D667" s="18">
        <v>124</v>
      </c>
      <c r="E667" s="19">
        <v>1636.47</v>
      </c>
    </row>
    <row r="668" spans="1:5" x14ac:dyDescent="0.25">
      <c r="A668"/>
      <c r="C668" t="s">
        <v>265</v>
      </c>
      <c r="D668" s="18">
        <v>45</v>
      </c>
      <c r="E668" s="19">
        <v>593.88</v>
      </c>
    </row>
    <row r="669" spans="1:5" x14ac:dyDescent="0.25">
      <c r="A669"/>
      <c r="C669" t="s">
        <v>272</v>
      </c>
      <c r="D669" s="18">
        <v>196</v>
      </c>
      <c r="E669" s="19">
        <v>2586.67</v>
      </c>
    </row>
    <row r="670" spans="1:5" x14ac:dyDescent="0.25">
      <c r="A670"/>
      <c r="B670" t="s">
        <v>261</v>
      </c>
      <c r="C670" t="s">
        <v>266</v>
      </c>
      <c r="D670" s="18">
        <v>690</v>
      </c>
      <c r="E670" s="19">
        <v>9106.15</v>
      </c>
    </row>
    <row r="671" spans="1:5" x14ac:dyDescent="0.25">
      <c r="A671"/>
      <c r="C671" t="s">
        <v>267</v>
      </c>
      <c r="D671" s="18">
        <v>206</v>
      </c>
      <c r="E671" s="19">
        <v>2718.66</v>
      </c>
    </row>
    <row r="672" spans="1:5" x14ac:dyDescent="0.25">
      <c r="A672"/>
      <c r="C672" t="s">
        <v>268</v>
      </c>
      <c r="D672" s="18">
        <v>464</v>
      </c>
      <c r="E672" s="19">
        <v>6123.55</v>
      </c>
    </row>
    <row r="673" spans="1:5" x14ac:dyDescent="0.25">
      <c r="A673"/>
      <c r="C673" t="s">
        <v>262</v>
      </c>
      <c r="D673" s="18">
        <v>4</v>
      </c>
      <c r="E673" s="19">
        <v>52.790000000000006</v>
      </c>
    </row>
    <row r="674" spans="1:5" x14ac:dyDescent="0.25">
      <c r="A674"/>
      <c r="C674" t="s">
        <v>284</v>
      </c>
      <c r="D674" s="18">
        <v>132</v>
      </c>
      <c r="E674" s="19">
        <v>1742.05</v>
      </c>
    </row>
    <row r="675" spans="1:5" x14ac:dyDescent="0.25">
      <c r="A675"/>
      <c r="C675" t="s">
        <v>261</v>
      </c>
      <c r="D675" s="18">
        <v>70</v>
      </c>
      <c r="E675" s="19">
        <v>923.81</v>
      </c>
    </row>
    <row r="676" spans="1:5" x14ac:dyDescent="0.25">
      <c r="A676"/>
      <c r="C676" t="s">
        <v>263</v>
      </c>
      <c r="D676" s="18">
        <v>2</v>
      </c>
      <c r="E676" s="19">
        <v>26.39</v>
      </c>
    </row>
    <row r="677" spans="1:5" x14ac:dyDescent="0.25">
      <c r="A677"/>
      <c r="C677" t="s">
        <v>269</v>
      </c>
      <c r="D677" s="18">
        <v>60</v>
      </c>
      <c r="E677" s="19">
        <v>791.84</v>
      </c>
    </row>
    <row r="678" spans="1:5" x14ac:dyDescent="0.25">
      <c r="A678"/>
      <c r="C678" t="s">
        <v>264</v>
      </c>
      <c r="D678" s="18">
        <v>34</v>
      </c>
      <c r="E678" s="19">
        <v>448.71</v>
      </c>
    </row>
    <row r="679" spans="1:5" x14ac:dyDescent="0.25">
      <c r="A679"/>
      <c r="B679" t="s">
        <v>270</v>
      </c>
      <c r="C679" t="s">
        <v>277</v>
      </c>
      <c r="D679" s="18">
        <v>200</v>
      </c>
      <c r="E679" s="19">
        <v>2639.46</v>
      </c>
    </row>
    <row r="680" spans="1:5" x14ac:dyDescent="0.25">
      <c r="A680"/>
      <c r="C680" t="s">
        <v>273</v>
      </c>
      <c r="D680" s="18">
        <v>35</v>
      </c>
      <c r="E680" s="19">
        <v>461.91</v>
      </c>
    </row>
    <row r="681" spans="1:5" x14ac:dyDescent="0.25">
      <c r="A681"/>
      <c r="C681" t="s">
        <v>282</v>
      </c>
      <c r="D681" s="18">
        <v>138</v>
      </c>
      <c r="E681" s="19">
        <v>1821.23</v>
      </c>
    </row>
    <row r="682" spans="1:5" x14ac:dyDescent="0.25">
      <c r="A682"/>
      <c r="B682" t="s">
        <v>278</v>
      </c>
      <c r="C682" t="s">
        <v>279</v>
      </c>
      <c r="D682" s="18">
        <v>100</v>
      </c>
      <c r="E682" s="19">
        <v>1319.73</v>
      </c>
    </row>
    <row r="683" spans="1:5" x14ac:dyDescent="0.25">
      <c r="A683">
        <v>321829</v>
      </c>
      <c r="B683" t="s">
        <v>275</v>
      </c>
      <c r="C683" t="s">
        <v>276</v>
      </c>
      <c r="D683" s="18">
        <v>23</v>
      </c>
      <c r="E683" s="19">
        <v>25456.58</v>
      </c>
    </row>
    <row r="684" spans="1:5" x14ac:dyDescent="0.25">
      <c r="A684">
        <v>321834</v>
      </c>
      <c r="B684" t="s">
        <v>275</v>
      </c>
      <c r="C684" t="s">
        <v>276</v>
      </c>
      <c r="D684" s="18">
        <v>23</v>
      </c>
      <c r="E684" s="19">
        <v>1255.3699999999999</v>
      </c>
    </row>
    <row r="685" spans="1:5" x14ac:dyDescent="0.25">
      <c r="A685">
        <v>321836</v>
      </c>
      <c r="B685" t="s">
        <v>275</v>
      </c>
      <c r="C685" t="s">
        <v>276</v>
      </c>
      <c r="D685" s="18">
        <v>15</v>
      </c>
      <c r="E685" s="19">
        <v>970.19</v>
      </c>
    </row>
    <row r="686" spans="1:5" x14ac:dyDescent="0.25">
      <c r="A686">
        <v>321919</v>
      </c>
      <c r="B686" t="s">
        <v>259</v>
      </c>
      <c r="C686" t="s">
        <v>298</v>
      </c>
      <c r="D686" s="18">
        <v>2</v>
      </c>
      <c r="E686" s="19">
        <v>48.03</v>
      </c>
    </row>
    <row r="687" spans="1:5" x14ac:dyDescent="0.25">
      <c r="A687"/>
      <c r="C687" t="s">
        <v>272</v>
      </c>
      <c r="D687" s="18">
        <v>13</v>
      </c>
      <c r="E687" s="19">
        <v>312.18</v>
      </c>
    </row>
    <row r="688" spans="1:5" x14ac:dyDescent="0.25">
      <c r="A688"/>
      <c r="B688" t="s">
        <v>261</v>
      </c>
      <c r="C688" t="s">
        <v>266</v>
      </c>
      <c r="D688" s="18">
        <v>440</v>
      </c>
      <c r="E688" s="19">
        <v>10565.99</v>
      </c>
    </row>
    <row r="689" spans="1:5" x14ac:dyDescent="0.25">
      <c r="A689"/>
      <c r="C689" t="s">
        <v>268</v>
      </c>
      <c r="D689" s="18">
        <v>12</v>
      </c>
      <c r="E689" s="19">
        <v>288.16000000000003</v>
      </c>
    </row>
    <row r="690" spans="1:5" x14ac:dyDescent="0.25">
      <c r="A690"/>
      <c r="C690" t="s">
        <v>262</v>
      </c>
      <c r="D690" s="18">
        <v>14</v>
      </c>
      <c r="E690" s="19">
        <v>336.19</v>
      </c>
    </row>
    <row r="691" spans="1:5" x14ac:dyDescent="0.25">
      <c r="A691"/>
      <c r="C691" t="s">
        <v>263</v>
      </c>
      <c r="D691" s="18">
        <v>14</v>
      </c>
      <c r="E691" s="19">
        <v>336.19</v>
      </c>
    </row>
    <row r="692" spans="1:5" x14ac:dyDescent="0.25">
      <c r="A692"/>
      <c r="C692" t="s">
        <v>264</v>
      </c>
      <c r="D692" s="18">
        <v>14</v>
      </c>
      <c r="E692" s="19">
        <v>336.19</v>
      </c>
    </row>
    <row r="693" spans="1:5" x14ac:dyDescent="0.25">
      <c r="A693"/>
      <c r="B693" t="s">
        <v>270</v>
      </c>
      <c r="C693" t="s">
        <v>281</v>
      </c>
      <c r="D693" s="18">
        <v>54</v>
      </c>
      <c r="E693" s="19">
        <v>1296.74</v>
      </c>
    </row>
    <row r="694" spans="1:5" x14ac:dyDescent="0.25">
      <c r="A694"/>
      <c r="C694" t="s">
        <v>285</v>
      </c>
      <c r="D694" s="18">
        <v>87</v>
      </c>
      <c r="E694" s="19">
        <v>2089.1799999999998</v>
      </c>
    </row>
    <row r="695" spans="1:5" x14ac:dyDescent="0.25">
      <c r="A695"/>
      <c r="C695" t="s">
        <v>283</v>
      </c>
      <c r="D695" s="18">
        <v>77</v>
      </c>
      <c r="E695" s="19">
        <v>1849.05</v>
      </c>
    </row>
    <row r="696" spans="1:5" x14ac:dyDescent="0.25">
      <c r="A696"/>
      <c r="C696" t="s">
        <v>274</v>
      </c>
      <c r="D696" s="18">
        <v>128</v>
      </c>
      <c r="E696" s="19">
        <v>3073.74</v>
      </c>
    </row>
    <row r="697" spans="1:5" x14ac:dyDescent="0.25">
      <c r="A697">
        <v>321933</v>
      </c>
      <c r="B697" t="s">
        <v>259</v>
      </c>
      <c r="C697" t="s">
        <v>298</v>
      </c>
      <c r="D697" s="18">
        <v>10</v>
      </c>
      <c r="E697" s="19">
        <v>2716.84</v>
      </c>
    </row>
    <row r="698" spans="1:5" x14ac:dyDescent="0.25">
      <c r="A698"/>
      <c r="C698" t="s">
        <v>286</v>
      </c>
      <c r="D698" s="18">
        <v>10</v>
      </c>
      <c r="E698" s="19">
        <v>2716.84</v>
      </c>
    </row>
    <row r="699" spans="1:5" x14ac:dyDescent="0.25">
      <c r="A699"/>
      <c r="B699" t="s">
        <v>261</v>
      </c>
      <c r="C699" t="s">
        <v>267</v>
      </c>
      <c r="D699" s="18">
        <v>77</v>
      </c>
      <c r="E699" s="19">
        <v>20919.689999999999</v>
      </c>
    </row>
    <row r="700" spans="1:5" x14ac:dyDescent="0.25">
      <c r="A700"/>
      <c r="C700" t="s">
        <v>268</v>
      </c>
      <c r="D700" s="18">
        <v>60</v>
      </c>
      <c r="E700" s="19">
        <v>16301.06</v>
      </c>
    </row>
    <row r="701" spans="1:5" x14ac:dyDescent="0.25">
      <c r="A701"/>
      <c r="B701" t="s">
        <v>270</v>
      </c>
      <c r="C701" t="s">
        <v>281</v>
      </c>
      <c r="D701" s="18">
        <v>10</v>
      </c>
      <c r="E701" s="19">
        <v>2716.84</v>
      </c>
    </row>
    <row r="702" spans="1:5" x14ac:dyDescent="0.25">
      <c r="A702">
        <v>322149</v>
      </c>
      <c r="B702" t="s">
        <v>261</v>
      </c>
      <c r="C702" t="s">
        <v>267</v>
      </c>
      <c r="D702" s="18">
        <v>2</v>
      </c>
      <c r="E702" s="19">
        <v>261.29000000000002</v>
      </c>
    </row>
    <row r="703" spans="1:5" x14ac:dyDescent="0.25">
      <c r="A703">
        <v>322223</v>
      </c>
      <c r="B703" t="s">
        <v>259</v>
      </c>
      <c r="C703" t="s">
        <v>298</v>
      </c>
      <c r="D703" s="18">
        <v>115</v>
      </c>
      <c r="E703" s="19">
        <v>1716.95</v>
      </c>
    </row>
    <row r="704" spans="1:5" x14ac:dyDescent="0.25">
      <c r="A704"/>
      <c r="C704" t="s">
        <v>287</v>
      </c>
      <c r="D704" s="18">
        <v>30</v>
      </c>
      <c r="E704" s="19">
        <v>447.9</v>
      </c>
    </row>
    <row r="705" spans="1:5" x14ac:dyDescent="0.25">
      <c r="A705"/>
      <c r="C705" t="s">
        <v>260</v>
      </c>
      <c r="D705" s="18">
        <v>1</v>
      </c>
      <c r="E705" s="19">
        <v>14.93</v>
      </c>
    </row>
    <row r="706" spans="1:5" x14ac:dyDescent="0.25">
      <c r="A706"/>
      <c r="C706" t="s">
        <v>265</v>
      </c>
      <c r="D706" s="18">
        <v>15</v>
      </c>
      <c r="E706" s="19">
        <v>223.95</v>
      </c>
    </row>
    <row r="707" spans="1:5" x14ac:dyDescent="0.25">
      <c r="A707"/>
      <c r="B707" t="s">
        <v>261</v>
      </c>
      <c r="C707" t="s">
        <v>267</v>
      </c>
      <c r="D707" s="18">
        <v>1042</v>
      </c>
      <c r="E707" s="19">
        <v>15557.02</v>
      </c>
    </row>
    <row r="708" spans="1:5" x14ac:dyDescent="0.25">
      <c r="A708"/>
      <c r="C708" t="s">
        <v>268</v>
      </c>
      <c r="D708" s="18">
        <v>660</v>
      </c>
      <c r="E708" s="19">
        <v>9853.77</v>
      </c>
    </row>
    <row r="709" spans="1:5" x14ac:dyDescent="0.25">
      <c r="A709"/>
      <c r="C709" t="s">
        <v>284</v>
      </c>
      <c r="D709" s="18">
        <v>101</v>
      </c>
      <c r="E709" s="19">
        <v>1507.93</v>
      </c>
    </row>
    <row r="710" spans="1:5" x14ac:dyDescent="0.25">
      <c r="A710"/>
      <c r="B710" t="s">
        <v>270</v>
      </c>
      <c r="C710" t="s">
        <v>282</v>
      </c>
      <c r="D710" s="18">
        <v>107</v>
      </c>
      <c r="E710" s="19">
        <v>1597.51</v>
      </c>
    </row>
    <row r="711" spans="1:5" x14ac:dyDescent="0.25">
      <c r="A711">
        <v>322226</v>
      </c>
      <c r="B711" t="s">
        <v>259</v>
      </c>
      <c r="C711" t="s">
        <v>265</v>
      </c>
      <c r="D711" s="18">
        <v>110</v>
      </c>
      <c r="E711" s="19">
        <v>3063.44</v>
      </c>
    </row>
    <row r="712" spans="1:5" x14ac:dyDescent="0.25">
      <c r="A712"/>
      <c r="B712" t="s">
        <v>270</v>
      </c>
      <c r="C712" t="s">
        <v>273</v>
      </c>
      <c r="D712" s="18">
        <v>5</v>
      </c>
      <c r="E712" s="19">
        <v>139.25</v>
      </c>
    </row>
    <row r="713" spans="1:5" x14ac:dyDescent="0.25">
      <c r="A713">
        <v>322244</v>
      </c>
      <c r="B713" t="s">
        <v>259</v>
      </c>
      <c r="C713" t="s">
        <v>298</v>
      </c>
      <c r="D713" s="18">
        <v>89</v>
      </c>
      <c r="E713" s="19">
        <v>312.89</v>
      </c>
    </row>
    <row r="714" spans="1:5" x14ac:dyDescent="0.25">
      <c r="A714"/>
      <c r="C714" t="s">
        <v>286</v>
      </c>
      <c r="D714" s="18">
        <v>5550</v>
      </c>
      <c r="E714" s="19">
        <v>19511.47</v>
      </c>
    </row>
    <row r="715" spans="1:5" x14ac:dyDescent="0.25">
      <c r="A715"/>
      <c r="C715" t="s">
        <v>287</v>
      </c>
      <c r="D715" s="18">
        <v>4000</v>
      </c>
      <c r="E715" s="19">
        <v>14062.32</v>
      </c>
    </row>
    <row r="716" spans="1:5" x14ac:dyDescent="0.25">
      <c r="A716"/>
      <c r="C716" t="s">
        <v>265</v>
      </c>
      <c r="D716" s="18">
        <v>3230</v>
      </c>
      <c r="E716" s="19">
        <v>11355.33</v>
      </c>
    </row>
    <row r="717" spans="1:5" x14ac:dyDescent="0.25">
      <c r="A717"/>
      <c r="B717" t="s">
        <v>261</v>
      </c>
      <c r="C717" t="s">
        <v>268</v>
      </c>
      <c r="D717" s="18">
        <v>1741</v>
      </c>
      <c r="E717" s="19">
        <v>6120.63</v>
      </c>
    </row>
    <row r="718" spans="1:5" x14ac:dyDescent="0.25">
      <c r="A718">
        <v>322245</v>
      </c>
      <c r="B718" t="s">
        <v>261</v>
      </c>
      <c r="C718" t="s">
        <v>266</v>
      </c>
      <c r="D718" s="18">
        <v>36.6</v>
      </c>
      <c r="E718" s="19">
        <v>175.62</v>
      </c>
    </row>
    <row r="719" spans="1:5" x14ac:dyDescent="0.25">
      <c r="A719">
        <v>322247</v>
      </c>
      <c r="B719" t="s">
        <v>259</v>
      </c>
      <c r="C719" t="s">
        <v>298</v>
      </c>
      <c r="D719" s="18">
        <v>251</v>
      </c>
      <c r="E719" s="19">
        <v>2342.34</v>
      </c>
    </row>
    <row r="720" spans="1:5" x14ac:dyDescent="0.25">
      <c r="A720"/>
      <c r="C720" t="s">
        <v>260</v>
      </c>
      <c r="D720" s="18">
        <v>771</v>
      </c>
      <c r="E720" s="19">
        <v>7195</v>
      </c>
    </row>
    <row r="721" spans="1:5" x14ac:dyDescent="0.25">
      <c r="A721"/>
      <c r="B721" t="s">
        <v>261</v>
      </c>
      <c r="C721" t="s">
        <v>268</v>
      </c>
      <c r="D721" s="18">
        <v>9319</v>
      </c>
      <c r="E721" s="19">
        <v>86965.2</v>
      </c>
    </row>
    <row r="722" spans="1:5" x14ac:dyDescent="0.25">
      <c r="A722">
        <v>322251</v>
      </c>
      <c r="B722" t="s">
        <v>259</v>
      </c>
      <c r="C722" t="s">
        <v>287</v>
      </c>
      <c r="D722" s="18">
        <v>12</v>
      </c>
      <c r="E722" s="19">
        <v>32.61</v>
      </c>
    </row>
    <row r="723" spans="1:5" x14ac:dyDescent="0.25">
      <c r="A723">
        <v>322252</v>
      </c>
      <c r="B723" t="s">
        <v>259</v>
      </c>
      <c r="C723" t="s">
        <v>286</v>
      </c>
      <c r="D723" s="18">
        <v>3112</v>
      </c>
      <c r="E723" s="19">
        <v>9856.93</v>
      </c>
    </row>
    <row r="724" spans="1:5" x14ac:dyDescent="0.25">
      <c r="A724"/>
      <c r="C724" t="s">
        <v>287</v>
      </c>
      <c r="D724" s="18">
        <v>27</v>
      </c>
      <c r="E724" s="19">
        <v>85.52</v>
      </c>
    </row>
    <row r="725" spans="1:5" x14ac:dyDescent="0.25">
      <c r="A725"/>
      <c r="C725" t="s">
        <v>272</v>
      </c>
      <c r="D725" s="18">
        <v>7987</v>
      </c>
      <c r="E725" s="19">
        <v>25297.989999999998</v>
      </c>
    </row>
    <row r="726" spans="1:5" x14ac:dyDescent="0.25">
      <c r="A726"/>
      <c r="B726" t="s">
        <v>261</v>
      </c>
      <c r="C726" t="s">
        <v>266</v>
      </c>
      <c r="D726" s="18">
        <v>9604</v>
      </c>
      <c r="E726" s="19">
        <v>30419.66</v>
      </c>
    </row>
    <row r="727" spans="1:5" x14ac:dyDescent="0.25">
      <c r="A727"/>
      <c r="C727" t="s">
        <v>267</v>
      </c>
      <c r="D727" s="18">
        <v>5624</v>
      </c>
      <c r="E727" s="19">
        <v>17813.43</v>
      </c>
    </row>
    <row r="728" spans="1:5" x14ac:dyDescent="0.25">
      <c r="A728"/>
      <c r="C728" t="s">
        <v>268</v>
      </c>
      <c r="D728" s="18">
        <v>2652</v>
      </c>
      <c r="E728" s="19">
        <v>8399.93</v>
      </c>
    </row>
    <row r="729" spans="1:5" x14ac:dyDescent="0.25">
      <c r="A729"/>
      <c r="C729" t="s">
        <v>262</v>
      </c>
      <c r="D729" s="18">
        <v>3807</v>
      </c>
      <c r="E729" s="19">
        <v>12058.27</v>
      </c>
    </row>
    <row r="730" spans="1:5" x14ac:dyDescent="0.25">
      <c r="A730"/>
      <c r="C730" t="s">
        <v>261</v>
      </c>
      <c r="D730" s="18">
        <v>1551</v>
      </c>
      <c r="E730" s="19">
        <v>4912.63</v>
      </c>
    </row>
    <row r="731" spans="1:5" x14ac:dyDescent="0.25">
      <c r="A731">
        <v>322261</v>
      </c>
      <c r="B731" t="s">
        <v>259</v>
      </c>
      <c r="C731" t="s">
        <v>298</v>
      </c>
      <c r="D731" s="18">
        <v>100</v>
      </c>
      <c r="E731" s="19">
        <v>406.8</v>
      </c>
    </row>
    <row r="732" spans="1:5" x14ac:dyDescent="0.25">
      <c r="A732"/>
      <c r="B732" t="s">
        <v>261</v>
      </c>
      <c r="C732" t="s">
        <v>267</v>
      </c>
      <c r="D732" s="18">
        <v>12000</v>
      </c>
      <c r="E732" s="19">
        <v>48816.43</v>
      </c>
    </row>
    <row r="733" spans="1:5" x14ac:dyDescent="0.25">
      <c r="A733"/>
      <c r="C733" t="s">
        <v>268</v>
      </c>
      <c r="D733" s="18">
        <v>12000</v>
      </c>
      <c r="E733" s="19">
        <v>48816.43</v>
      </c>
    </row>
    <row r="734" spans="1:5" x14ac:dyDescent="0.25">
      <c r="A734">
        <v>323164</v>
      </c>
      <c r="B734" t="s">
        <v>261</v>
      </c>
      <c r="C734" t="s">
        <v>266</v>
      </c>
      <c r="D734" s="18">
        <v>2800</v>
      </c>
      <c r="E734" s="19">
        <v>4002.88</v>
      </c>
    </row>
    <row r="735" spans="1:5" x14ac:dyDescent="0.25">
      <c r="A735"/>
      <c r="C735" t="s">
        <v>267</v>
      </c>
      <c r="D735" s="18">
        <v>8720</v>
      </c>
      <c r="E735" s="19">
        <v>12466.11</v>
      </c>
    </row>
    <row r="736" spans="1:5" x14ac:dyDescent="0.25">
      <c r="A736"/>
      <c r="C736" t="s">
        <v>268</v>
      </c>
      <c r="D736" s="18">
        <v>100</v>
      </c>
      <c r="E736" s="19">
        <v>142.96</v>
      </c>
    </row>
    <row r="737" spans="1:5" x14ac:dyDescent="0.25">
      <c r="A737">
        <v>323289</v>
      </c>
      <c r="B737" t="s">
        <v>275</v>
      </c>
      <c r="C737" t="s">
        <v>276</v>
      </c>
      <c r="D737" s="18">
        <v>12</v>
      </c>
      <c r="E737" s="19">
        <v>15420.79</v>
      </c>
    </row>
    <row r="738" spans="1:5" x14ac:dyDescent="0.25">
      <c r="A738">
        <v>323310</v>
      </c>
      <c r="B738" t="s">
        <v>275</v>
      </c>
      <c r="C738" t="s">
        <v>276</v>
      </c>
      <c r="D738" s="18">
        <v>9</v>
      </c>
      <c r="E738" s="19">
        <v>505.83</v>
      </c>
    </row>
    <row r="739" spans="1:5" x14ac:dyDescent="0.25">
      <c r="A739">
        <v>323314</v>
      </c>
      <c r="B739" t="s">
        <v>275</v>
      </c>
      <c r="C739" t="s">
        <v>276</v>
      </c>
      <c r="D739" s="18">
        <v>4</v>
      </c>
      <c r="E739" s="19">
        <v>1072.22</v>
      </c>
    </row>
    <row r="740" spans="1:5" x14ac:dyDescent="0.25">
      <c r="A740">
        <v>323315</v>
      </c>
      <c r="B740" t="s">
        <v>275</v>
      </c>
      <c r="C740" t="s">
        <v>276</v>
      </c>
      <c r="D740" s="18">
        <v>10</v>
      </c>
      <c r="E740" s="19">
        <v>1971.76</v>
      </c>
    </row>
    <row r="741" spans="1:5" x14ac:dyDescent="0.25">
      <c r="A741">
        <v>323345</v>
      </c>
      <c r="B741" t="s">
        <v>302</v>
      </c>
      <c r="C741" t="s">
        <v>303</v>
      </c>
      <c r="D741" s="18">
        <v>1760</v>
      </c>
      <c r="E741" s="19">
        <v>23392.37</v>
      </c>
    </row>
    <row r="742" spans="1:5" x14ac:dyDescent="0.25">
      <c r="A742">
        <v>324604</v>
      </c>
      <c r="B742" t="s">
        <v>259</v>
      </c>
      <c r="C742" t="s">
        <v>298</v>
      </c>
      <c r="D742" s="18">
        <v>20</v>
      </c>
      <c r="E742" s="19">
        <v>2588.5</v>
      </c>
    </row>
    <row r="743" spans="1:5" x14ac:dyDescent="0.25">
      <c r="A743"/>
      <c r="C743" t="s">
        <v>286</v>
      </c>
      <c r="D743" s="18">
        <v>16</v>
      </c>
      <c r="E743" s="19">
        <v>2070.8000000000002</v>
      </c>
    </row>
    <row r="744" spans="1:5" x14ac:dyDescent="0.25">
      <c r="A744"/>
      <c r="C744" t="s">
        <v>287</v>
      </c>
      <c r="D744" s="18">
        <v>20</v>
      </c>
      <c r="E744" s="19">
        <v>2588.5</v>
      </c>
    </row>
    <row r="745" spans="1:5" x14ac:dyDescent="0.25">
      <c r="A745"/>
      <c r="C745" t="s">
        <v>259</v>
      </c>
      <c r="D745" s="18">
        <v>20</v>
      </c>
      <c r="E745" s="19">
        <v>2588.5</v>
      </c>
    </row>
    <row r="746" spans="1:5" x14ac:dyDescent="0.25">
      <c r="A746"/>
      <c r="C746" t="s">
        <v>260</v>
      </c>
      <c r="D746" s="18">
        <v>18</v>
      </c>
      <c r="E746" s="19">
        <v>2329.65</v>
      </c>
    </row>
    <row r="747" spans="1:5" x14ac:dyDescent="0.25">
      <c r="A747"/>
      <c r="C747" t="s">
        <v>265</v>
      </c>
      <c r="D747" s="18">
        <v>20</v>
      </c>
      <c r="E747" s="19">
        <v>2588.5</v>
      </c>
    </row>
    <row r="748" spans="1:5" x14ac:dyDescent="0.25">
      <c r="A748"/>
      <c r="B748" t="s">
        <v>261</v>
      </c>
      <c r="C748" t="s">
        <v>266</v>
      </c>
      <c r="D748" s="18">
        <v>855</v>
      </c>
      <c r="E748" s="19">
        <v>110658.37</v>
      </c>
    </row>
    <row r="749" spans="1:5" x14ac:dyDescent="0.25">
      <c r="A749"/>
      <c r="C749" t="s">
        <v>261</v>
      </c>
      <c r="D749" s="18">
        <v>6</v>
      </c>
      <c r="E749" s="19">
        <v>776.55</v>
      </c>
    </row>
    <row r="750" spans="1:5" x14ac:dyDescent="0.25">
      <c r="A750"/>
      <c r="B750" t="s">
        <v>270</v>
      </c>
      <c r="C750" t="s">
        <v>281</v>
      </c>
      <c r="D750" s="18">
        <v>10</v>
      </c>
      <c r="E750" s="19">
        <v>1294.25</v>
      </c>
    </row>
    <row r="751" spans="1:5" x14ac:dyDescent="0.25">
      <c r="A751"/>
      <c r="C751" t="s">
        <v>271</v>
      </c>
      <c r="D751" s="18">
        <v>15</v>
      </c>
      <c r="E751" s="19">
        <v>1941.37</v>
      </c>
    </row>
    <row r="752" spans="1:5" x14ac:dyDescent="0.25">
      <c r="A752"/>
      <c r="C752" t="s">
        <v>273</v>
      </c>
      <c r="D752" s="18">
        <v>20</v>
      </c>
      <c r="E752" s="19">
        <v>2588.5</v>
      </c>
    </row>
    <row r="753" spans="1:5" x14ac:dyDescent="0.25">
      <c r="A753"/>
      <c r="C753" t="s">
        <v>283</v>
      </c>
      <c r="D753" s="18">
        <v>9</v>
      </c>
      <c r="E753" s="19">
        <v>1164.82</v>
      </c>
    </row>
    <row r="754" spans="1:5" x14ac:dyDescent="0.25">
      <c r="A754"/>
      <c r="C754" t="s">
        <v>274</v>
      </c>
      <c r="D754" s="18">
        <v>21</v>
      </c>
      <c r="E754" s="19">
        <v>2717.92</v>
      </c>
    </row>
    <row r="755" spans="1:5" x14ac:dyDescent="0.25">
      <c r="A755">
        <v>324605</v>
      </c>
      <c r="B755" t="s">
        <v>261</v>
      </c>
      <c r="C755" t="s">
        <v>262</v>
      </c>
      <c r="D755" s="18">
        <v>4</v>
      </c>
      <c r="E755" s="19">
        <v>679.08</v>
      </c>
    </row>
    <row r="756" spans="1:5" x14ac:dyDescent="0.25">
      <c r="A756"/>
      <c r="B756" t="s">
        <v>270</v>
      </c>
      <c r="C756" t="s">
        <v>281</v>
      </c>
      <c r="D756" s="18">
        <v>7</v>
      </c>
      <c r="E756" s="19">
        <v>1188.4000000000001</v>
      </c>
    </row>
    <row r="757" spans="1:5" x14ac:dyDescent="0.25">
      <c r="A757">
        <v>324607</v>
      </c>
      <c r="B757" t="s">
        <v>270</v>
      </c>
      <c r="C757" t="s">
        <v>283</v>
      </c>
      <c r="D757" s="18">
        <v>5</v>
      </c>
      <c r="E757" s="19">
        <v>1378.96</v>
      </c>
    </row>
    <row r="758" spans="1:5" x14ac:dyDescent="0.25">
      <c r="A758">
        <v>324608</v>
      </c>
      <c r="B758" t="s">
        <v>270</v>
      </c>
      <c r="C758" t="s">
        <v>274</v>
      </c>
      <c r="D758" s="18">
        <v>2</v>
      </c>
      <c r="E758" s="19">
        <v>1616.55</v>
      </c>
    </row>
    <row r="759" spans="1:5" x14ac:dyDescent="0.25">
      <c r="A759">
        <v>324610</v>
      </c>
      <c r="B759" t="s">
        <v>261</v>
      </c>
      <c r="C759" t="s">
        <v>266</v>
      </c>
      <c r="D759" s="18">
        <v>279</v>
      </c>
      <c r="E759" s="19">
        <v>38987.78</v>
      </c>
    </row>
    <row r="760" spans="1:5" x14ac:dyDescent="0.25">
      <c r="A760"/>
      <c r="C760" t="s">
        <v>268</v>
      </c>
      <c r="D760" s="18">
        <v>1</v>
      </c>
      <c r="E760" s="19">
        <v>139.74</v>
      </c>
    </row>
    <row r="761" spans="1:5" x14ac:dyDescent="0.25">
      <c r="A761">
        <v>324624</v>
      </c>
      <c r="B761" t="s">
        <v>259</v>
      </c>
      <c r="C761" t="s">
        <v>298</v>
      </c>
      <c r="D761" s="18">
        <v>18</v>
      </c>
      <c r="E761" s="19">
        <v>1631.91</v>
      </c>
    </row>
    <row r="762" spans="1:5" x14ac:dyDescent="0.25">
      <c r="A762"/>
      <c r="C762" t="s">
        <v>280</v>
      </c>
      <c r="D762" s="18">
        <v>3</v>
      </c>
      <c r="E762" s="19">
        <v>271.98</v>
      </c>
    </row>
    <row r="763" spans="1:5" x14ac:dyDescent="0.25">
      <c r="A763"/>
      <c r="C763" t="s">
        <v>307</v>
      </c>
      <c r="D763" s="18">
        <v>2</v>
      </c>
      <c r="E763" s="19">
        <v>181.32</v>
      </c>
    </row>
    <row r="764" spans="1:5" x14ac:dyDescent="0.25">
      <c r="A764"/>
      <c r="C764" t="s">
        <v>286</v>
      </c>
      <c r="D764" s="18">
        <v>14</v>
      </c>
      <c r="E764" s="19">
        <v>1269.26</v>
      </c>
    </row>
    <row r="765" spans="1:5" x14ac:dyDescent="0.25">
      <c r="A765"/>
      <c r="C765" t="s">
        <v>287</v>
      </c>
      <c r="D765" s="18">
        <v>14</v>
      </c>
      <c r="E765" s="19">
        <v>1269.26</v>
      </c>
    </row>
    <row r="766" spans="1:5" x14ac:dyDescent="0.25">
      <c r="A766"/>
      <c r="C766" t="s">
        <v>259</v>
      </c>
      <c r="D766" s="18">
        <v>18</v>
      </c>
      <c r="E766" s="19">
        <v>1631.91</v>
      </c>
    </row>
    <row r="767" spans="1:5" x14ac:dyDescent="0.25">
      <c r="A767"/>
      <c r="C767" t="s">
        <v>260</v>
      </c>
      <c r="D767" s="18">
        <v>18</v>
      </c>
      <c r="E767" s="19">
        <v>1631.91</v>
      </c>
    </row>
    <row r="768" spans="1:5" x14ac:dyDescent="0.25">
      <c r="A768"/>
      <c r="C768" t="s">
        <v>265</v>
      </c>
      <c r="D768" s="18">
        <v>18</v>
      </c>
      <c r="E768" s="19">
        <v>1631.91</v>
      </c>
    </row>
    <row r="769" spans="1:5" x14ac:dyDescent="0.25">
      <c r="A769"/>
      <c r="C769" t="s">
        <v>272</v>
      </c>
      <c r="D769" s="18">
        <v>61</v>
      </c>
      <c r="E769" s="19">
        <v>5530.36</v>
      </c>
    </row>
    <row r="770" spans="1:5" x14ac:dyDescent="0.25">
      <c r="A770"/>
      <c r="B770" t="s">
        <v>261</v>
      </c>
      <c r="C770" t="s">
        <v>266</v>
      </c>
      <c r="D770" s="18">
        <v>206</v>
      </c>
      <c r="E770" s="19">
        <v>18676.29</v>
      </c>
    </row>
    <row r="771" spans="1:5" x14ac:dyDescent="0.25">
      <c r="A771"/>
      <c r="C771" t="s">
        <v>267</v>
      </c>
      <c r="D771" s="18">
        <v>34</v>
      </c>
      <c r="E771" s="19">
        <v>3082.5</v>
      </c>
    </row>
    <row r="772" spans="1:5" x14ac:dyDescent="0.25">
      <c r="A772"/>
      <c r="C772" t="s">
        <v>268</v>
      </c>
      <c r="D772" s="18">
        <v>36</v>
      </c>
      <c r="E772" s="19">
        <v>3263.82</v>
      </c>
    </row>
    <row r="773" spans="1:5" x14ac:dyDescent="0.25">
      <c r="A773"/>
      <c r="C773" t="s">
        <v>262</v>
      </c>
      <c r="D773" s="18">
        <v>32</v>
      </c>
      <c r="E773" s="19">
        <v>2901.17</v>
      </c>
    </row>
    <row r="774" spans="1:5" x14ac:dyDescent="0.25">
      <c r="A774"/>
      <c r="C774" t="s">
        <v>284</v>
      </c>
      <c r="D774" s="18">
        <v>40</v>
      </c>
      <c r="E774" s="19">
        <v>3626.46</v>
      </c>
    </row>
    <row r="775" spans="1:5" x14ac:dyDescent="0.25">
      <c r="A775"/>
      <c r="C775" t="s">
        <v>263</v>
      </c>
      <c r="D775" s="18">
        <v>30</v>
      </c>
      <c r="E775" s="19">
        <v>2719.85</v>
      </c>
    </row>
    <row r="776" spans="1:5" x14ac:dyDescent="0.25">
      <c r="A776"/>
      <c r="C776" t="s">
        <v>264</v>
      </c>
      <c r="D776" s="18">
        <v>32</v>
      </c>
      <c r="E776" s="19">
        <v>2901.17</v>
      </c>
    </row>
    <row r="777" spans="1:5" x14ac:dyDescent="0.25">
      <c r="A777"/>
      <c r="B777" t="s">
        <v>270</v>
      </c>
      <c r="C777" t="s">
        <v>281</v>
      </c>
      <c r="D777" s="18">
        <v>103</v>
      </c>
      <c r="E777" s="19">
        <v>9338.15</v>
      </c>
    </row>
    <row r="778" spans="1:5" x14ac:dyDescent="0.25">
      <c r="A778"/>
      <c r="C778" t="s">
        <v>285</v>
      </c>
      <c r="D778" s="18">
        <v>58</v>
      </c>
      <c r="E778" s="19">
        <v>5258.37</v>
      </c>
    </row>
    <row r="779" spans="1:5" x14ac:dyDescent="0.25">
      <c r="A779"/>
      <c r="C779" t="s">
        <v>271</v>
      </c>
      <c r="D779" s="18">
        <v>57</v>
      </c>
      <c r="E779" s="19">
        <v>5167.71</v>
      </c>
    </row>
    <row r="780" spans="1:5" x14ac:dyDescent="0.25">
      <c r="A780"/>
      <c r="C780" t="s">
        <v>273</v>
      </c>
      <c r="D780" s="18">
        <v>18</v>
      </c>
      <c r="E780" s="19">
        <v>1631.91</v>
      </c>
    </row>
    <row r="781" spans="1:5" x14ac:dyDescent="0.25">
      <c r="A781"/>
      <c r="C781" t="s">
        <v>283</v>
      </c>
      <c r="D781" s="18">
        <v>20</v>
      </c>
      <c r="E781" s="19">
        <v>1813.23</v>
      </c>
    </row>
    <row r="782" spans="1:5" x14ac:dyDescent="0.25">
      <c r="A782"/>
      <c r="C782" t="s">
        <v>274</v>
      </c>
      <c r="D782" s="18">
        <v>80</v>
      </c>
      <c r="E782" s="19">
        <v>7252.93</v>
      </c>
    </row>
    <row r="783" spans="1:5" x14ac:dyDescent="0.25">
      <c r="A783">
        <v>326049</v>
      </c>
      <c r="B783" t="s">
        <v>261</v>
      </c>
      <c r="C783" t="s">
        <v>266</v>
      </c>
      <c r="D783" s="18">
        <v>1</v>
      </c>
      <c r="E783" s="19">
        <v>195.01</v>
      </c>
    </row>
    <row r="784" spans="1:5" x14ac:dyDescent="0.25">
      <c r="A784">
        <v>326051</v>
      </c>
      <c r="B784" t="s">
        <v>259</v>
      </c>
      <c r="C784" t="s">
        <v>272</v>
      </c>
      <c r="D784" s="18">
        <v>8</v>
      </c>
      <c r="E784" s="19">
        <v>1052.8800000000001</v>
      </c>
    </row>
    <row r="785" spans="1:5" x14ac:dyDescent="0.25">
      <c r="A785"/>
      <c r="B785" t="s">
        <v>261</v>
      </c>
      <c r="C785" t="s">
        <v>267</v>
      </c>
      <c r="D785" s="18">
        <v>10</v>
      </c>
      <c r="E785" s="19">
        <v>1316.1</v>
      </c>
    </row>
    <row r="786" spans="1:5" x14ac:dyDescent="0.25">
      <c r="A786"/>
      <c r="C786" t="s">
        <v>268</v>
      </c>
      <c r="D786" s="18">
        <v>5</v>
      </c>
      <c r="E786" s="19">
        <v>658.05</v>
      </c>
    </row>
    <row r="787" spans="1:5" x14ac:dyDescent="0.25">
      <c r="A787"/>
      <c r="C787" t="s">
        <v>262</v>
      </c>
      <c r="D787" s="18">
        <v>4</v>
      </c>
      <c r="E787" s="19">
        <v>526.44000000000005</v>
      </c>
    </row>
    <row r="788" spans="1:5" x14ac:dyDescent="0.25">
      <c r="A788"/>
      <c r="C788" t="s">
        <v>284</v>
      </c>
      <c r="D788" s="18">
        <v>5</v>
      </c>
      <c r="E788" s="19">
        <v>658.05</v>
      </c>
    </row>
    <row r="789" spans="1:5" x14ac:dyDescent="0.25">
      <c r="A789"/>
      <c r="C789" t="s">
        <v>269</v>
      </c>
      <c r="D789" s="18">
        <v>6</v>
      </c>
      <c r="E789" s="19">
        <v>789.66</v>
      </c>
    </row>
    <row r="790" spans="1:5" x14ac:dyDescent="0.25">
      <c r="A790">
        <v>326053</v>
      </c>
      <c r="B790" t="s">
        <v>261</v>
      </c>
      <c r="C790" t="s">
        <v>268</v>
      </c>
      <c r="D790" s="18">
        <v>6</v>
      </c>
      <c r="E790" s="19">
        <v>3074.92</v>
      </c>
    </row>
    <row r="791" spans="1:5" x14ac:dyDescent="0.25">
      <c r="A791">
        <v>326115</v>
      </c>
      <c r="B791" t="s">
        <v>275</v>
      </c>
      <c r="C791" t="s">
        <v>276</v>
      </c>
      <c r="D791" s="18">
        <v>32549</v>
      </c>
      <c r="E791" s="19">
        <v>15449.04</v>
      </c>
    </row>
    <row r="792" spans="1:5" x14ac:dyDescent="0.25">
      <c r="A792">
        <v>326149</v>
      </c>
      <c r="B792" t="s">
        <v>261</v>
      </c>
      <c r="C792" t="s">
        <v>266</v>
      </c>
      <c r="D792" s="18">
        <v>430</v>
      </c>
      <c r="E792" s="19">
        <v>11607.439999999999</v>
      </c>
    </row>
    <row r="793" spans="1:5" x14ac:dyDescent="0.25">
      <c r="A793"/>
      <c r="C793" t="s">
        <v>268</v>
      </c>
      <c r="D793" s="18">
        <v>58</v>
      </c>
      <c r="E793" s="19">
        <v>1565.65</v>
      </c>
    </row>
    <row r="794" spans="1:5" x14ac:dyDescent="0.25">
      <c r="A794"/>
      <c r="B794" t="s">
        <v>270</v>
      </c>
      <c r="C794" t="s">
        <v>282</v>
      </c>
      <c r="D794" s="18">
        <v>125</v>
      </c>
      <c r="E794" s="19">
        <v>3374.25</v>
      </c>
    </row>
    <row r="795" spans="1:5" x14ac:dyDescent="0.25">
      <c r="A795">
        <v>326230</v>
      </c>
      <c r="B795" t="s">
        <v>259</v>
      </c>
      <c r="C795" t="s">
        <v>287</v>
      </c>
      <c r="D795" s="18">
        <v>3</v>
      </c>
      <c r="E795" s="19">
        <v>1152.29</v>
      </c>
    </row>
    <row r="796" spans="1:5" x14ac:dyDescent="0.25">
      <c r="A796"/>
      <c r="C796" t="s">
        <v>265</v>
      </c>
      <c r="D796" s="18">
        <v>2</v>
      </c>
      <c r="E796" s="19">
        <v>768.2</v>
      </c>
    </row>
    <row r="797" spans="1:5" x14ac:dyDescent="0.25">
      <c r="A797"/>
      <c r="B797" t="s">
        <v>261</v>
      </c>
      <c r="C797" t="s">
        <v>266</v>
      </c>
      <c r="D797" s="18">
        <v>8</v>
      </c>
      <c r="E797" s="19">
        <v>3072.78</v>
      </c>
    </row>
    <row r="798" spans="1:5" x14ac:dyDescent="0.25">
      <c r="A798"/>
      <c r="C798" t="s">
        <v>267</v>
      </c>
      <c r="D798" s="18">
        <v>20</v>
      </c>
      <c r="E798" s="19">
        <v>7681.9600000000009</v>
      </c>
    </row>
    <row r="799" spans="1:5" x14ac:dyDescent="0.25">
      <c r="A799"/>
      <c r="C799" t="s">
        <v>263</v>
      </c>
      <c r="D799" s="18">
        <v>17</v>
      </c>
      <c r="E799" s="19">
        <v>6529.6600000000008</v>
      </c>
    </row>
    <row r="800" spans="1:5" x14ac:dyDescent="0.25">
      <c r="A800"/>
      <c r="C800" t="s">
        <v>269</v>
      </c>
      <c r="D800" s="18">
        <v>54</v>
      </c>
      <c r="E800" s="19">
        <v>20741.28</v>
      </c>
    </row>
    <row r="801" spans="1:5" x14ac:dyDescent="0.25">
      <c r="A801"/>
      <c r="C801" t="s">
        <v>264</v>
      </c>
      <c r="D801" s="18">
        <v>13</v>
      </c>
      <c r="E801" s="19">
        <v>4993.2700000000004</v>
      </c>
    </row>
    <row r="802" spans="1:5" x14ac:dyDescent="0.25">
      <c r="A802">
        <v>326287</v>
      </c>
      <c r="B802" t="s">
        <v>288</v>
      </c>
      <c r="C802" t="s">
        <v>296</v>
      </c>
      <c r="D802" s="18">
        <v>1</v>
      </c>
      <c r="E802" s="19">
        <v>196.84</v>
      </c>
    </row>
    <row r="803" spans="1:5" x14ac:dyDescent="0.25">
      <c r="A803">
        <v>327703</v>
      </c>
      <c r="B803" t="s">
        <v>261</v>
      </c>
      <c r="C803" t="s">
        <v>284</v>
      </c>
      <c r="D803" s="18">
        <v>17</v>
      </c>
      <c r="E803" s="19">
        <v>18.41</v>
      </c>
    </row>
    <row r="804" spans="1:5" x14ac:dyDescent="0.25">
      <c r="A804">
        <v>327743</v>
      </c>
      <c r="B804" t="s">
        <v>261</v>
      </c>
      <c r="C804" t="s">
        <v>262</v>
      </c>
      <c r="D804" s="18">
        <v>5</v>
      </c>
      <c r="E804" s="19">
        <v>8991.2999999999993</v>
      </c>
    </row>
    <row r="805" spans="1:5" x14ac:dyDescent="0.25">
      <c r="A805"/>
      <c r="C805" t="s">
        <v>269</v>
      </c>
      <c r="D805" s="18">
        <v>7</v>
      </c>
      <c r="E805" s="19">
        <v>12587.82</v>
      </c>
    </row>
    <row r="806" spans="1:5" x14ac:dyDescent="0.25">
      <c r="A806">
        <v>327786</v>
      </c>
      <c r="B806" t="s">
        <v>259</v>
      </c>
      <c r="C806" t="s">
        <v>272</v>
      </c>
      <c r="D806" s="18">
        <v>1</v>
      </c>
      <c r="E806" s="19">
        <v>1132.24</v>
      </c>
    </row>
    <row r="807" spans="1:5" x14ac:dyDescent="0.25">
      <c r="A807"/>
      <c r="B807" t="s">
        <v>261</v>
      </c>
      <c r="C807" t="s">
        <v>267</v>
      </c>
      <c r="D807" s="18">
        <v>3</v>
      </c>
      <c r="E807" s="19">
        <v>3396.71</v>
      </c>
    </row>
    <row r="808" spans="1:5" x14ac:dyDescent="0.25">
      <c r="A808"/>
      <c r="B808" t="s">
        <v>270</v>
      </c>
      <c r="C808" t="s">
        <v>273</v>
      </c>
      <c r="D808" s="18">
        <v>1</v>
      </c>
      <c r="E808" s="19">
        <v>1132.24</v>
      </c>
    </row>
    <row r="809" spans="1:5" x14ac:dyDescent="0.25">
      <c r="A809">
        <v>327787</v>
      </c>
      <c r="B809" t="s">
        <v>259</v>
      </c>
      <c r="C809" t="s">
        <v>298</v>
      </c>
      <c r="D809" s="18">
        <v>4</v>
      </c>
      <c r="E809" s="19">
        <v>1606.38</v>
      </c>
    </row>
    <row r="810" spans="1:5" x14ac:dyDescent="0.25">
      <c r="A810"/>
      <c r="C810" t="s">
        <v>286</v>
      </c>
      <c r="D810" s="18">
        <v>1</v>
      </c>
      <c r="E810" s="19">
        <v>401.6</v>
      </c>
    </row>
    <row r="811" spans="1:5" x14ac:dyDescent="0.25">
      <c r="A811"/>
      <c r="B811" t="s">
        <v>261</v>
      </c>
      <c r="C811" t="s">
        <v>267</v>
      </c>
      <c r="D811" s="18">
        <v>3</v>
      </c>
      <c r="E811" s="19">
        <v>1204.79</v>
      </c>
    </row>
    <row r="812" spans="1:5" x14ac:dyDescent="0.25">
      <c r="A812"/>
      <c r="B812" t="s">
        <v>270</v>
      </c>
      <c r="C812" t="s">
        <v>271</v>
      </c>
      <c r="D812" s="18">
        <v>1</v>
      </c>
      <c r="E812" s="19">
        <v>401.6</v>
      </c>
    </row>
    <row r="813" spans="1:5" x14ac:dyDescent="0.25">
      <c r="A813"/>
      <c r="C813" t="s">
        <v>274</v>
      </c>
      <c r="D813" s="18">
        <v>5</v>
      </c>
      <c r="E813" s="19">
        <v>2007.98</v>
      </c>
    </row>
    <row r="814" spans="1:5" x14ac:dyDescent="0.25">
      <c r="A814">
        <v>327788</v>
      </c>
      <c r="B814" t="s">
        <v>261</v>
      </c>
      <c r="C814" t="s">
        <v>266</v>
      </c>
      <c r="D814" s="18">
        <v>4</v>
      </c>
      <c r="E814" s="19">
        <v>1056.9100000000001</v>
      </c>
    </row>
    <row r="815" spans="1:5" x14ac:dyDescent="0.25">
      <c r="A815">
        <v>327789</v>
      </c>
      <c r="B815" t="s">
        <v>270</v>
      </c>
      <c r="C815" t="s">
        <v>273</v>
      </c>
      <c r="D815" s="18">
        <v>3</v>
      </c>
      <c r="E815" s="19">
        <v>2739.13</v>
      </c>
    </row>
    <row r="816" spans="1:5" x14ac:dyDescent="0.25">
      <c r="A816"/>
      <c r="C816" t="s">
        <v>274</v>
      </c>
      <c r="D816" s="18">
        <v>1</v>
      </c>
      <c r="E816" s="19">
        <v>913.04</v>
      </c>
    </row>
    <row r="817" spans="1:5" x14ac:dyDescent="0.25">
      <c r="A817">
        <v>327896</v>
      </c>
      <c r="B817" t="s">
        <v>259</v>
      </c>
      <c r="C817" t="s">
        <v>272</v>
      </c>
      <c r="D817" s="18">
        <v>8</v>
      </c>
      <c r="E817" s="19">
        <v>5018.25</v>
      </c>
    </row>
    <row r="818" spans="1:5" x14ac:dyDescent="0.25">
      <c r="A818"/>
      <c r="B818" t="s">
        <v>261</v>
      </c>
      <c r="C818" t="s">
        <v>267</v>
      </c>
      <c r="D818" s="18">
        <v>7</v>
      </c>
      <c r="E818" s="19">
        <v>4390.97</v>
      </c>
    </row>
    <row r="819" spans="1:5" x14ac:dyDescent="0.25">
      <c r="A819"/>
      <c r="C819" t="s">
        <v>264</v>
      </c>
      <c r="D819" s="18">
        <v>1</v>
      </c>
      <c r="E819" s="19">
        <v>627.28</v>
      </c>
    </row>
    <row r="820" spans="1:5" x14ac:dyDescent="0.25">
      <c r="A820"/>
      <c r="B820" t="s">
        <v>270</v>
      </c>
      <c r="C820" t="s">
        <v>274</v>
      </c>
      <c r="D820" s="18">
        <v>14</v>
      </c>
      <c r="E820" s="19">
        <v>8781.94</v>
      </c>
    </row>
    <row r="821" spans="1:5" x14ac:dyDescent="0.25">
      <c r="A821">
        <v>328028</v>
      </c>
      <c r="B821" t="s">
        <v>261</v>
      </c>
      <c r="C821" t="s">
        <v>266</v>
      </c>
      <c r="D821" s="18">
        <v>220</v>
      </c>
      <c r="E821" s="19">
        <v>53875.99</v>
      </c>
    </row>
    <row r="822" spans="1:5" x14ac:dyDescent="0.25">
      <c r="A822"/>
      <c r="B822" t="s">
        <v>270</v>
      </c>
      <c r="C822" t="s">
        <v>281</v>
      </c>
      <c r="D822" s="18">
        <v>5</v>
      </c>
      <c r="E822" s="19">
        <v>1224.45</v>
      </c>
    </row>
    <row r="823" spans="1:5" x14ac:dyDescent="0.25">
      <c r="A823">
        <v>328444</v>
      </c>
      <c r="B823" t="s">
        <v>259</v>
      </c>
      <c r="C823" t="s">
        <v>260</v>
      </c>
      <c r="D823" s="18">
        <v>3</v>
      </c>
      <c r="E823" s="19">
        <v>139.96</v>
      </c>
    </row>
    <row r="824" spans="1:5" x14ac:dyDescent="0.25">
      <c r="A824"/>
      <c r="C824" t="s">
        <v>272</v>
      </c>
      <c r="D824" s="18">
        <v>35</v>
      </c>
      <c r="E824" s="19">
        <v>1632.92</v>
      </c>
    </row>
    <row r="825" spans="1:5" x14ac:dyDescent="0.25">
      <c r="A825"/>
      <c r="B825" t="s">
        <v>261</v>
      </c>
      <c r="C825" t="s">
        <v>266</v>
      </c>
      <c r="D825" s="18">
        <v>4</v>
      </c>
      <c r="E825" s="19">
        <v>186.61</v>
      </c>
    </row>
    <row r="826" spans="1:5" x14ac:dyDescent="0.25">
      <c r="A826"/>
      <c r="C826" t="s">
        <v>267</v>
      </c>
      <c r="D826" s="18">
        <v>23</v>
      </c>
      <c r="E826" s="19">
        <v>1073.06</v>
      </c>
    </row>
    <row r="827" spans="1:5" x14ac:dyDescent="0.25">
      <c r="A827"/>
      <c r="C827" t="s">
        <v>268</v>
      </c>
      <c r="D827" s="18">
        <v>18</v>
      </c>
      <c r="E827" s="19">
        <v>839.78</v>
      </c>
    </row>
    <row r="828" spans="1:5" x14ac:dyDescent="0.25">
      <c r="A828"/>
      <c r="C828" t="s">
        <v>262</v>
      </c>
      <c r="D828" s="18">
        <v>4</v>
      </c>
      <c r="E828" s="19">
        <v>186.61</v>
      </c>
    </row>
    <row r="829" spans="1:5" x14ac:dyDescent="0.25">
      <c r="A829"/>
      <c r="C829" t="s">
        <v>261</v>
      </c>
      <c r="D829" s="18">
        <v>14</v>
      </c>
      <c r="E829" s="19">
        <v>653.16</v>
      </c>
    </row>
    <row r="830" spans="1:5" x14ac:dyDescent="0.25">
      <c r="A830"/>
      <c r="C830" t="s">
        <v>269</v>
      </c>
      <c r="D830" s="18">
        <v>7</v>
      </c>
      <c r="E830" s="19">
        <v>326.58</v>
      </c>
    </row>
    <row r="831" spans="1:5" x14ac:dyDescent="0.25">
      <c r="A831"/>
      <c r="B831" t="s">
        <v>270</v>
      </c>
      <c r="C831" t="s">
        <v>282</v>
      </c>
      <c r="D831" s="18">
        <v>116</v>
      </c>
      <c r="E831" s="19">
        <v>5411.98</v>
      </c>
    </row>
    <row r="832" spans="1:5" x14ac:dyDescent="0.25">
      <c r="A832"/>
      <c r="C832" t="s">
        <v>283</v>
      </c>
      <c r="D832" s="18">
        <v>29</v>
      </c>
      <c r="E832" s="19">
        <v>1352.99</v>
      </c>
    </row>
    <row r="833" spans="1:5" x14ac:dyDescent="0.25">
      <c r="A833"/>
      <c r="B833" t="s">
        <v>278</v>
      </c>
      <c r="C833" t="s">
        <v>278</v>
      </c>
      <c r="D833" s="18">
        <v>15</v>
      </c>
      <c r="E833" s="19">
        <v>699.82</v>
      </c>
    </row>
    <row r="834" spans="1:5" x14ac:dyDescent="0.25">
      <c r="A834">
        <v>330207</v>
      </c>
      <c r="B834" t="s">
        <v>275</v>
      </c>
      <c r="C834" t="s">
        <v>276</v>
      </c>
      <c r="D834" s="18">
        <v>4367</v>
      </c>
      <c r="E834" s="19">
        <v>16088.66</v>
      </c>
    </row>
    <row r="835" spans="1:5" x14ac:dyDescent="0.25">
      <c r="A835">
        <v>331635</v>
      </c>
      <c r="B835" t="s">
        <v>259</v>
      </c>
      <c r="C835" t="s">
        <v>265</v>
      </c>
      <c r="D835" s="18">
        <v>480</v>
      </c>
      <c r="E835" s="19">
        <v>5746.71</v>
      </c>
    </row>
    <row r="836" spans="1:5" x14ac:dyDescent="0.25">
      <c r="A836">
        <v>331661</v>
      </c>
      <c r="B836" t="s">
        <v>259</v>
      </c>
      <c r="C836" t="s">
        <v>272</v>
      </c>
      <c r="D836" s="18">
        <v>1</v>
      </c>
      <c r="E836" s="19">
        <v>2814.51</v>
      </c>
    </row>
    <row r="837" spans="1:5" x14ac:dyDescent="0.25">
      <c r="A837"/>
      <c r="B837" t="s">
        <v>261</v>
      </c>
      <c r="C837" t="s">
        <v>267</v>
      </c>
      <c r="D837" s="18">
        <v>2</v>
      </c>
      <c r="E837" s="19">
        <v>5629.02</v>
      </c>
    </row>
    <row r="838" spans="1:5" x14ac:dyDescent="0.25">
      <c r="A838"/>
      <c r="C838" t="s">
        <v>268</v>
      </c>
      <c r="D838" s="18">
        <v>1</v>
      </c>
      <c r="E838" s="19">
        <v>2814.51</v>
      </c>
    </row>
    <row r="839" spans="1:5" x14ac:dyDescent="0.25">
      <c r="A839">
        <v>331683</v>
      </c>
      <c r="B839" t="s">
        <v>308</v>
      </c>
      <c r="C839" t="s">
        <v>308</v>
      </c>
      <c r="D839" s="18">
        <v>7</v>
      </c>
      <c r="E839" s="19">
        <v>89.86</v>
      </c>
    </row>
    <row r="840" spans="1:5" x14ac:dyDescent="0.25">
      <c r="A840">
        <v>331705</v>
      </c>
      <c r="B840" t="s">
        <v>308</v>
      </c>
      <c r="C840" t="s">
        <v>308</v>
      </c>
      <c r="D840" s="18">
        <v>9254</v>
      </c>
      <c r="E840" s="19">
        <v>10854.89</v>
      </c>
    </row>
    <row r="841" spans="1:5" x14ac:dyDescent="0.25">
      <c r="A841">
        <v>331755</v>
      </c>
      <c r="B841" t="s">
        <v>275</v>
      </c>
      <c r="C841" t="s">
        <v>276</v>
      </c>
      <c r="D841" s="18">
        <v>1</v>
      </c>
      <c r="E841" s="19">
        <v>1729.92</v>
      </c>
    </row>
    <row r="842" spans="1:5" x14ac:dyDescent="0.25">
      <c r="A842">
        <v>331786</v>
      </c>
      <c r="B842" t="s">
        <v>308</v>
      </c>
      <c r="C842" t="s">
        <v>308</v>
      </c>
      <c r="D842" s="18">
        <v>8</v>
      </c>
      <c r="E842" s="19">
        <v>2266.6</v>
      </c>
    </row>
    <row r="843" spans="1:5" x14ac:dyDescent="0.25">
      <c r="A843">
        <v>331795</v>
      </c>
      <c r="B843" t="s">
        <v>308</v>
      </c>
      <c r="C843" t="s">
        <v>308</v>
      </c>
      <c r="D843" s="18">
        <v>10111</v>
      </c>
      <c r="E843" s="19">
        <v>7105.88</v>
      </c>
    </row>
    <row r="844" spans="1:5" x14ac:dyDescent="0.25">
      <c r="A844">
        <v>331825</v>
      </c>
      <c r="B844" t="s">
        <v>270</v>
      </c>
      <c r="C844" t="s">
        <v>283</v>
      </c>
      <c r="D844" s="18">
        <v>40</v>
      </c>
      <c r="E844" s="19">
        <v>886.13</v>
      </c>
    </row>
    <row r="845" spans="1:5" x14ac:dyDescent="0.25">
      <c r="A845">
        <v>331869</v>
      </c>
      <c r="B845" t="s">
        <v>261</v>
      </c>
      <c r="C845" t="s">
        <v>266</v>
      </c>
      <c r="D845" s="18">
        <v>2</v>
      </c>
      <c r="E845" s="19">
        <v>370.89</v>
      </c>
    </row>
    <row r="846" spans="1:5" x14ac:dyDescent="0.25">
      <c r="A846"/>
      <c r="B846" t="s">
        <v>270</v>
      </c>
      <c r="C846" t="s">
        <v>281</v>
      </c>
      <c r="D846" s="18">
        <v>65</v>
      </c>
      <c r="E846" s="19">
        <v>12053.79</v>
      </c>
    </row>
    <row r="847" spans="1:5" x14ac:dyDescent="0.25">
      <c r="A847"/>
      <c r="C847" t="s">
        <v>285</v>
      </c>
      <c r="D847" s="18">
        <v>1</v>
      </c>
      <c r="E847" s="19">
        <v>185.44</v>
      </c>
    </row>
    <row r="848" spans="1:5" x14ac:dyDescent="0.25">
      <c r="A848"/>
      <c r="C848" t="s">
        <v>271</v>
      </c>
      <c r="D848" s="18">
        <v>15</v>
      </c>
      <c r="E848" s="19">
        <v>2781.64</v>
      </c>
    </row>
    <row r="849" spans="1:5" x14ac:dyDescent="0.25">
      <c r="A849"/>
      <c r="C849" t="s">
        <v>283</v>
      </c>
      <c r="D849" s="18">
        <v>46</v>
      </c>
      <c r="E849" s="19">
        <v>8530.3700000000008</v>
      </c>
    </row>
    <row r="850" spans="1:5" x14ac:dyDescent="0.25">
      <c r="A850">
        <v>331870</v>
      </c>
      <c r="B850" t="s">
        <v>259</v>
      </c>
      <c r="C850" t="s">
        <v>298</v>
      </c>
      <c r="D850" s="18">
        <v>16</v>
      </c>
      <c r="E850" s="19">
        <v>3393.34</v>
      </c>
    </row>
    <row r="851" spans="1:5" x14ac:dyDescent="0.25">
      <c r="A851"/>
      <c r="C851" t="s">
        <v>286</v>
      </c>
      <c r="D851" s="18">
        <v>16</v>
      </c>
      <c r="E851" s="19">
        <v>3393.34</v>
      </c>
    </row>
    <row r="852" spans="1:5" x14ac:dyDescent="0.25">
      <c r="A852"/>
      <c r="C852" t="s">
        <v>287</v>
      </c>
      <c r="D852" s="18">
        <v>16</v>
      </c>
      <c r="E852" s="19">
        <v>3393.34</v>
      </c>
    </row>
    <row r="853" spans="1:5" x14ac:dyDescent="0.25">
      <c r="A853"/>
      <c r="C853" t="s">
        <v>259</v>
      </c>
      <c r="D853" s="18">
        <v>16</v>
      </c>
      <c r="E853" s="19">
        <v>3393.34</v>
      </c>
    </row>
    <row r="854" spans="1:5" x14ac:dyDescent="0.25">
      <c r="A854"/>
      <c r="C854" t="s">
        <v>260</v>
      </c>
      <c r="D854" s="18">
        <v>16</v>
      </c>
      <c r="E854" s="19">
        <v>3393.34</v>
      </c>
    </row>
    <row r="855" spans="1:5" x14ac:dyDescent="0.25">
      <c r="A855"/>
      <c r="C855" t="s">
        <v>265</v>
      </c>
      <c r="D855" s="18">
        <v>16</v>
      </c>
      <c r="E855" s="19">
        <v>3393.34</v>
      </c>
    </row>
    <row r="856" spans="1:5" x14ac:dyDescent="0.25">
      <c r="A856"/>
      <c r="C856" t="s">
        <v>272</v>
      </c>
      <c r="D856" s="18">
        <v>23</v>
      </c>
      <c r="E856" s="19">
        <v>4877.93</v>
      </c>
    </row>
    <row r="857" spans="1:5" x14ac:dyDescent="0.25">
      <c r="A857"/>
      <c r="B857" t="s">
        <v>261</v>
      </c>
      <c r="C857" t="s">
        <v>266</v>
      </c>
      <c r="D857" s="18">
        <v>26</v>
      </c>
      <c r="E857" s="19">
        <v>5514.18</v>
      </c>
    </row>
    <row r="858" spans="1:5" x14ac:dyDescent="0.25">
      <c r="A858"/>
      <c r="C858" t="s">
        <v>267</v>
      </c>
      <c r="D858" s="18">
        <v>22</v>
      </c>
      <c r="E858" s="19">
        <v>4665.84</v>
      </c>
    </row>
    <row r="859" spans="1:5" x14ac:dyDescent="0.25">
      <c r="A859"/>
      <c r="C859" t="s">
        <v>268</v>
      </c>
      <c r="D859" s="18">
        <v>22</v>
      </c>
      <c r="E859" s="19">
        <v>4665.84</v>
      </c>
    </row>
    <row r="860" spans="1:5" x14ac:dyDescent="0.25">
      <c r="A860"/>
      <c r="C860" t="s">
        <v>262</v>
      </c>
      <c r="D860" s="18">
        <v>22</v>
      </c>
      <c r="E860" s="19">
        <v>4665.84</v>
      </c>
    </row>
    <row r="861" spans="1:5" x14ac:dyDescent="0.25">
      <c r="A861"/>
      <c r="C861" t="s">
        <v>284</v>
      </c>
      <c r="D861" s="18">
        <v>23</v>
      </c>
      <c r="E861" s="19">
        <v>4877.93</v>
      </c>
    </row>
    <row r="862" spans="1:5" x14ac:dyDescent="0.25">
      <c r="A862"/>
      <c r="C862" t="s">
        <v>263</v>
      </c>
      <c r="D862" s="18">
        <v>21</v>
      </c>
      <c r="E862" s="19">
        <v>4453.76</v>
      </c>
    </row>
    <row r="863" spans="1:5" x14ac:dyDescent="0.25">
      <c r="A863"/>
      <c r="C863" t="s">
        <v>264</v>
      </c>
      <c r="D863" s="18">
        <v>22</v>
      </c>
      <c r="E863" s="19">
        <v>4665.84</v>
      </c>
    </row>
    <row r="864" spans="1:5" x14ac:dyDescent="0.25">
      <c r="A864"/>
      <c r="B864" t="s">
        <v>270</v>
      </c>
      <c r="C864" t="s">
        <v>281</v>
      </c>
      <c r="D864" s="18">
        <v>41</v>
      </c>
      <c r="E864" s="19">
        <v>8695.44</v>
      </c>
    </row>
    <row r="865" spans="1:5" x14ac:dyDescent="0.25">
      <c r="A865"/>
      <c r="C865" t="s">
        <v>273</v>
      </c>
      <c r="D865" s="18">
        <v>16</v>
      </c>
      <c r="E865" s="19">
        <v>3393.34</v>
      </c>
    </row>
    <row r="866" spans="1:5" x14ac:dyDescent="0.25">
      <c r="A866"/>
      <c r="C866" t="s">
        <v>283</v>
      </c>
      <c r="D866" s="18">
        <v>43</v>
      </c>
      <c r="E866" s="19">
        <v>9119.6</v>
      </c>
    </row>
    <row r="867" spans="1:5" x14ac:dyDescent="0.25">
      <c r="A867"/>
      <c r="C867" t="s">
        <v>274</v>
      </c>
      <c r="D867" s="18">
        <v>12</v>
      </c>
      <c r="E867" s="19">
        <v>2545.0100000000002</v>
      </c>
    </row>
    <row r="868" spans="1:5" x14ac:dyDescent="0.25">
      <c r="A868">
        <v>331875</v>
      </c>
      <c r="B868" t="s">
        <v>270</v>
      </c>
      <c r="C868" t="s">
        <v>281</v>
      </c>
      <c r="D868" s="18">
        <v>9</v>
      </c>
      <c r="E868" s="19">
        <v>2015.19</v>
      </c>
    </row>
    <row r="869" spans="1:5" x14ac:dyDescent="0.25">
      <c r="A869"/>
      <c r="C869" t="s">
        <v>285</v>
      </c>
      <c r="D869" s="18">
        <v>6</v>
      </c>
      <c r="E869" s="19">
        <v>1343.46</v>
      </c>
    </row>
    <row r="870" spans="1:5" x14ac:dyDescent="0.25">
      <c r="A870"/>
      <c r="C870" t="s">
        <v>283</v>
      </c>
      <c r="D870" s="18">
        <v>19</v>
      </c>
      <c r="E870" s="19">
        <v>4254.29</v>
      </c>
    </row>
    <row r="871" spans="1:5" x14ac:dyDescent="0.25">
      <c r="A871"/>
      <c r="C871" t="s">
        <v>274</v>
      </c>
      <c r="D871" s="18">
        <v>30</v>
      </c>
      <c r="E871" s="19">
        <v>6717.3</v>
      </c>
    </row>
    <row r="872" spans="1:5" x14ac:dyDescent="0.25">
      <c r="A872">
        <v>331876</v>
      </c>
      <c r="B872" t="s">
        <v>259</v>
      </c>
      <c r="C872" t="s">
        <v>298</v>
      </c>
      <c r="D872" s="18">
        <v>4</v>
      </c>
      <c r="E872" s="19">
        <v>727.14</v>
      </c>
    </row>
    <row r="873" spans="1:5" x14ac:dyDescent="0.25">
      <c r="A873"/>
      <c r="C873" t="s">
        <v>286</v>
      </c>
      <c r="D873" s="18">
        <v>5</v>
      </c>
      <c r="E873" s="19">
        <v>908.93</v>
      </c>
    </row>
    <row r="874" spans="1:5" x14ac:dyDescent="0.25">
      <c r="A874"/>
      <c r="C874" t="s">
        <v>287</v>
      </c>
      <c r="D874" s="18">
        <v>5</v>
      </c>
      <c r="E874" s="19">
        <v>908.93</v>
      </c>
    </row>
    <row r="875" spans="1:5" x14ac:dyDescent="0.25">
      <c r="A875"/>
      <c r="C875" t="s">
        <v>259</v>
      </c>
      <c r="D875" s="18">
        <v>4</v>
      </c>
      <c r="E875" s="19">
        <v>727.14</v>
      </c>
    </row>
    <row r="876" spans="1:5" x14ac:dyDescent="0.25">
      <c r="A876"/>
      <c r="C876" t="s">
        <v>260</v>
      </c>
      <c r="D876" s="18">
        <v>4</v>
      </c>
      <c r="E876" s="19">
        <v>727.14</v>
      </c>
    </row>
    <row r="877" spans="1:5" x14ac:dyDescent="0.25">
      <c r="A877"/>
      <c r="C877" t="s">
        <v>265</v>
      </c>
      <c r="D877" s="18">
        <v>5</v>
      </c>
      <c r="E877" s="19">
        <v>908.93</v>
      </c>
    </row>
    <row r="878" spans="1:5" x14ac:dyDescent="0.25">
      <c r="A878"/>
      <c r="C878" t="s">
        <v>272</v>
      </c>
      <c r="D878" s="18">
        <v>6</v>
      </c>
      <c r="E878" s="19">
        <v>1090.72</v>
      </c>
    </row>
    <row r="879" spans="1:5" x14ac:dyDescent="0.25">
      <c r="A879"/>
      <c r="B879" t="s">
        <v>261</v>
      </c>
      <c r="C879" t="s">
        <v>266</v>
      </c>
      <c r="D879" s="18">
        <v>1</v>
      </c>
      <c r="E879" s="19">
        <v>181.79</v>
      </c>
    </row>
    <row r="880" spans="1:5" x14ac:dyDescent="0.25">
      <c r="A880"/>
      <c r="C880" t="s">
        <v>267</v>
      </c>
      <c r="D880" s="18">
        <v>5</v>
      </c>
      <c r="E880" s="19">
        <v>908.93</v>
      </c>
    </row>
    <row r="881" spans="1:5" x14ac:dyDescent="0.25">
      <c r="A881"/>
      <c r="C881" t="s">
        <v>268</v>
      </c>
      <c r="D881" s="18">
        <v>7</v>
      </c>
      <c r="E881" s="19">
        <v>1272.5</v>
      </c>
    </row>
    <row r="882" spans="1:5" x14ac:dyDescent="0.25">
      <c r="A882"/>
      <c r="C882" t="s">
        <v>284</v>
      </c>
      <c r="D882" s="18">
        <v>5</v>
      </c>
      <c r="E882" s="19">
        <v>908.93</v>
      </c>
    </row>
    <row r="883" spans="1:5" x14ac:dyDescent="0.25">
      <c r="A883"/>
      <c r="C883" t="s">
        <v>263</v>
      </c>
      <c r="D883" s="18">
        <v>1</v>
      </c>
      <c r="E883" s="19">
        <v>181.79</v>
      </c>
    </row>
    <row r="884" spans="1:5" x14ac:dyDescent="0.25">
      <c r="A884"/>
      <c r="B884" t="s">
        <v>270</v>
      </c>
      <c r="C884" t="s">
        <v>281</v>
      </c>
      <c r="D884" s="18">
        <v>14</v>
      </c>
      <c r="E884" s="19">
        <v>2545.0100000000002</v>
      </c>
    </row>
    <row r="885" spans="1:5" x14ac:dyDescent="0.25">
      <c r="A885"/>
      <c r="C885" t="s">
        <v>271</v>
      </c>
      <c r="D885" s="18">
        <v>1</v>
      </c>
      <c r="E885" s="19">
        <v>181.79</v>
      </c>
    </row>
    <row r="886" spans="1:5" x14ac:dyDescent="0.25">
      <c r="A886"/>
      <c r="C886" t="s">
        <v>273</v>
      </c>
      <c r="D886" s="18">
        <v>4</v>
      </c>
      <c r="E886" s="19">
        <v>727.14</v>
      </c>
    </row>
    <row r="887" spans="1:5" x14ac:dyDescent="0.25">
      <c r="A887"/>
      <c r="C887" t="s">
        <v>283</v>
      </c>
      <c r="D887" s="18">
        <v>36</v>
      </c>
      <c r="E887" s="19">
        <v>6544.3</v>
      </c>
    </row>
    <row r="888" spans="1:5" x14ac:dyDescent="0.25">
      <c r="A888"/>
      <c r="C888" t="s">
        <v>274</v>
      </c>
      <c r="D888" s="18">
        <v>6</v>
      </c>
      <c r="E888" s="19">
        <v>1090.72</v>
      </c>
    </row>
    <row r="889" spans="1:5" x14ac:dyDescent="0.25">
      <c r="A889">
        <v>331925</v>
      </c>
      <c r="B889" t="s">
        <v>270</v>
      </c>
      <c r="C889" t="s">
        <v>281</v>
      </c>
      <c r="D889" s="18">
        <v>27</v>
      </c>
      <c r="E889" s="19">
        <v>7960.24</v>
      </c>
    </row>
    <row r="890" spans="1:5" x14ac:dyDescent="0.25">
      <c r="A890"/>
      <c r="C890" t="s">
        <v>283</v>
      </c>
      <c r="D890" s="18">
        <v>40</v>
      </c>
      <c r="E890" s="19">
        <v>11792.95</v>
      </c>
    </row>
    <row r="891" spans="1:5" x14ac:dyDescent="0.25">
      <c r="A891"/>
      <c r="C891" t="s">
        <v>274</v>
      </c>
      <c r="D891" s="18">
        <v>34</v>
      </c>
      <c r="E891" s="19">
        <v>10024.01</v>
      </c>
    </row>
    <row r="892" spans="1:5" x14ac:dyDescent="0.25">
      <c r="A892">
        <v>331935</v>
      </c>
      <c r="B892" t="s">
        <v>275</v>
      </c>
      <c r="C892" t="s">
        <v>276</v>
      </c>
      <c r="D892" s="18">
        <v>3</v>
      </c>
      <c r="E892" s="19">
        <v>367.39</v>
      </c>
    </row>
    <row r="893" spans="1:5" x14ac:dyDescent="0.25">
      <c r="A893"/>
      <c r="B893" t="s">
        <v>302</v>
      </c>
      <c r="C893" t="s">
        <v>303</v>
      </c>
      <c r="D893" s="18">
        <v>7</v>
      </c>
      <c r="E893" s="19">
        <v>857.24</v>
      </c>
    </row>
    <row r="894" spans="1:5" x14ac:dyDescent="0.25">
      <c r="A894">
        <v>331941</v>
      </c>
      <c r="B894" t="s">
        <v>308</v>
      </c>
      <c r="C894" t="s">
        <v>308</v>
      </c>
      <c r="D894" s="18">
        <v>4</v>
      </c>
      <c r="E894" s="19">
        <v>856.34</v>
      </c>
    </row>
    <row r="895" spans="1:5" x14ac:dyDescent="0.25">
      <c r="A895">
        <v>331942</v>
      </c>
      <c r="B895" t="s">
        <v>308</v>
      </c>
      <c r="C895" t="s">
        <v>308</v>
      </c>
      <c r="D895" s="18">
        <v>126</v>
      </c>
      <c r="E895" s="19">
        <v>21177.5</v>
      </c>
    </row>
    <row r="896" spans="1:5" x14ac:dyDescent="0.25">
      <c r="A896">
        <v>331943</v>
      </c>
      <c r="B896" t="s">
        <v>275</v>
      </c>
      <c r="C896" t="s">
        <v>276</v>
      </c>
      <c r="D896" s="18">
        <v>2</v>
      </c>
      <c r="E896" s="19">
        <v>143.38999999999999</v>
      </c>
    </row>
    <row r="897" spans="1:5" x14ac:dyDescent="0.25">
      <c r="A897"/>
      <c r="B897" t="s">
        <v>302</v>
      </c>
      <c r="C897" t="s">
        <v>303</v>
      </c>
      <c r="D897" s="18">
        <v>166</v>
      </c>
      <c r="E897" s="19">
        <v>11901.37</v>
      </c>
    </row>
    <row r="898" spans="1:5" x14ac:dyDescent="0.25">
      <c r="A898">
        <v>331961</v>
      </c>
      <c r="B898" t="s">
        <v>275</v>
      </c>
      <c r="C898" t="s">
        <v>276</v>
      </c>
      <c r="D898" s="18">
        <v>19</v>
      </c>
      <c r="E898" s="19">
        <v>381.09</v>
      </c>
    </row>
    <row r="899" spans="1:5" x14ac:dyDescent="0.25">
      <c r="A899">
        <v>331967</v>
      </c>
      <c r="B899" t="s">
        <v>275</v>
      </c>
      <c r="C899" t="s">
        <v>276</v>
      </c>
      <c r="D899" s="18">
        <v>2</v>
      </c>
      <c r="E899" s="19">
        <v>2.1800000000000002</v>
      </c>
    </row>
    <row r="900" spans="1:5" x14ac:dyDescent="0.25">
      <c r="A900"/>
      <c r="B900" t="s">
        <v>259</v>
      </c>
      <c r="C900" t="s">
        <v>260</v>
      </c>
      <c r="D900" s="18">
        <v>2</v>
      </c>
      <c r="E900" s="19">
        <v>2.1800000000000002</v>
      </c>
    </row>
    <row r="901" spans="1:5" x14ac:dyDescent="0.25">
      <c r="A901"/>
      <c r="B901" t="s">
        <v>261</v>
      </c>
      <c r="C901" t="s">
        <v>266</v>
      </c>
      <c r="D901" s="18">
        <v>908</v>
      </c>
      <c r="E901" s="19">
        <v>990.9</v>
      </c>
    </row>
    <row r="902" spans="1:5" x14ac:dyDescent="0.25">
      <c r="A902"/>
      <c r="C902" t="s">
        <v>267</v>
      </c>
      <c r="D902" s="18">
        <v>999</v>
      </c>
      <c r="E902" s="19">
        <v>1090.21</v>
      </c>
    </row>
    <row r="903" spans="1:5" x14ac:dyDescent="0.25">
      <c r="A903"/>
      <c r="C903" t="s">
        <v>268</v>
      </c>
      <c r="D903" s="18">
        <v>992</v>
      </c>
      <c r="E903" s="19">
        <v>1082.57</v>
      </c>
    </row>
    <row r="904" spans="1:5" x14ac:dyDescent="0.25">
      <c r="A904"/>
      <c r="C904" t="s">
        <v>262</v>
      </c>
      <c r="D904" s="18">
        <v>958</v>
      </c>
      <c r="E904" s="19">
        <v>1045.47</v>
      </c>
    </row>
    <row r="905" spans="1:5" x14ac:dyDescent="0.25">
      <c r="A905"/>
      <c r="C905" t="s">
        <v>284</v>
      </c>
      <c r="D905" s="18">
        <v>838</v>
      </c>
      <c r="E905" s="19">
        <v>914.51</v>
      </c>
    </row>
    <row r="906" spans="1:5" x14ac:dyDescent="0.25">
      <c r="A906"/>
      <c r="C906" t="s">
        <v>263</v>
      </c>
      <c r="D906" s="18">
        <v>783</v>
      </c>
      <c r="E906" s="19">
        <v>854.49</v>
      </c>
    </row>
    <row r="907" spans="1:5" x14ac:dyDescent="0.25">
      <c r="A907"/>
      <c r="C907" t="s">
        <v>264</v>
      </c>
      <c r="D907" s="18">
        <v>809</v>
      </c>
      <c r="E907" s="19">
        <v>882.86</v>
      </c>
    </row>
    <row r="908" spans="1:5" x14ac:dyDescent="0.25">
      <c r="A908"/>
      <c r="B908" t="s">
        <v>270</v>
      </c>
      <c r="C908" t="s">
        <v>271</v>
      </c>
      <c r="D908" s="18">
        <v>2</v>
      </c>
      <c r="E908" s="19">
        <v>2.1800000000000002</v>
      </c>
    </row>
    <row r="909" spans="1:5" x14ac:dyDescent="0.25">
      <c r="A909">
        <v>331995</v>
      </c>
      <c r="B909" t="s">
        <v>259</v>
      </c>
      <c r="C909" t="s">
        <v>298</v>
      </c>
      <c r="D909" s="18">
        <v>1</v>
      </c>
      <c r="E909" s="19">
        <v>186.45</v>
      </c>
    </row>
    <row r="910" spans="1:5" x14ac:dyDescent="0.25">
      <c r="A910">
        <v>331999</v>
      </c>
      <c r="B910" t="s">
        <v>261</v>
      </c>
      <c r="C910" t="s">
        <v>284</v>
      </c>
      <c r="D910" s="18">
        <v>7</v>
      </c>
      <c r="E910" s="19">
        <v>1240.3699999999999</v>
      </c>
    </row>
    <row r="911" spans="1:5" x14ac:dyDescent="0.25">
      <c r="A911">
        <v>332004</v>
      </c>
      <c r="B911" t="s">
        <v>270</v>
      </c>
      <c r="C911" t="s">
        <v>274</v>
      </c>
      <c r="D911" s="18">
        <v>1</v>
      </c>
      <c r="E911" s="19">
        <v>275.89</v>
      </c>
    </row>
    <row r="912" spans="1:5" x14ac:dyDescent="0.25">
      <c r="A912">
        <v>332006</v>
      </c>
      <c r="B912" t="s">
        <v>259</v>
      </c>
      <c r="C912" t="s">
        <v>280</v>
      </c>
      <c r="D912" s="18">
        <v>20</v>
      </c>
      <c r="E912" s="19">
        <v>4243.3500000000004</v>
      </c>
    </row>
    <row r="913" spans="1:5" x14ac:dyDescent="0.25">
      <c r="A913"/>
      <c r="B913" t="s">
        <v>261</v>
      </c>
      <c r="C913" t="s">
        <v>284</v>
      </c>
      <c r="D913" s="18">
        <v>1</v>
      </c>
      <c r="E913" s="19">
        <v>212.17</v>
      </c>
    </row>
    <row r="914" spans="1:5" x14ac:dyDescent="0.25">
      <c r="A914">
        <v>332010</v>
      </c>
      <c r="B914" t="s">
        <v>308</v>
      </c>
      <c r="C914" t="s">
        <v>308</v>
      </c>
      <c r="D914" s="18">
        <v>17</v>
      </c>
      <c r="E914" s="19">
        <v>2119.4499999999998</v>
      </c>
    </row>
    <row r="915" spans="1:5" x14ac:dyDescent="0.25">
      <c r="A915">
        <v>332012</v>
      </c>
      <c r="B915" t="s">
        <v>275</v>
      </c>
      <c r="C915" t="s">
        <v>276</v>
      </c>
      <c r="D915" s="18">
        <v>2</v>
      </c>
      <c r="E915" s="19">
        <v>9262.6299999999992</v>
      </c>
    </row>
    <row r="916" spans="1:5" x14ac:dyDescent="0.25">
      <c r="A916">
        <v>332013</v>
      </c>
      <c r="B916" t="s">
        <v>261</v>
      </c>
      <c r="C916" t="s">
        <v>266</v>
      </c>
      <c r="D916" s="18">
        <v>4</v>
      </c>
      <c r="E916" s="19">
        <v>1304.26</v>
      </c>
    </row>
    <row r="917" spans="1:5" x14ac:dyDescent="0.25">
      <c r="A917"/>
      <c r="C917" t="s">
        <v>284</v>
      </c>
      <c r="D917" s="18">
        <v>3</v>
      </c>
      <c r="E917" s="19">
        <v>978.2</v>
      </c>
    </row>
    <row r="918" spans="1:5" x14ac:dyDescent="0.25">
      <c r="A918"/>
      <c r="B918" t="s">
        <v>270</v>
      </c>
      <c r="C918" t="s">
        <v>281</v>
      </c>
      <c r="D918" s="18">
        <v>18</v>
      </c>
      <c r="E918" s="19">
        <v>5869.18</v>
      </c>
    </row>
    <row r="919" spans="1:5" x14ac:dyDescent="0.25">
      <c r="A919"/>
      <c r="C919" t="s">
        <v>283</v>
      </c>
      <c r="D919" s="18">
        <v>19</v>
      </c>
      <c r="E919" s="19">
        <v>6195.25</v>
      </c>
    </row>
    <row r="920" spans="1:5" x14ac:dyDescent="0.25">
      <c r="A920">
        <v>332014</v>
      </c>
      <c r="B920" t="s">
        <v>259</v>
      </c>
      <c r="C920" t="s">
        <v>272</v>
      </c>
      <c r="D920" s="18">
        <v>9</v>
      </c>
      <c r="E920" s="19">
        <v>3106.77</v>
      </c>
    </row>
    <row r="921" spans="1:5" x14ac:dyDescent="0.25">
      <c r="A921"/>
      <c r="B921" t="s">
        <v>261</v>
      </c>
      <c r="C921" t="s">
        <v>266</v>
      </c>
      <c r="D921" s="18">
        <v>2</v>
      </c>
      <c r="E921" s="19">
        <v>690.39</v>
      </c>
    </row>
    <row r="922" spans="1:5" x14ac:dyDescent="0.25">
      <c r="A922"/>
      <c r="C922" t="s">
        <v>284</v>
      </c>
      <c r="D922" s="18">
        <v>1</v>
      </c>
      <c r="E922" s="19">
        <v>345.2</v>
      </c>
    </row>
    <row r="923" spans="1:5" x14ac:dyDescent="0.25">
      <c r="A923"/>
      <c r="B923" t="s">
        <v>270</v>
      </c>
      <c r="C923" t="s">
        <v>281</v>
      </c>
      <c r="D923" s="18">
        <v>30</v>
      </c>
      <c r="E923" s="19">
        <v>10355.89</v>
      </c>
    </row>
    <row r="924" spans="1:5" x14ac:dyDescent="0.25">
      <c r="A924"/>
      <c r="C924" t="s">
        <v>283</v>
      </c>
      <c r="D924" s="18">
        <v>33</v>
      </c>
      <c r="E924" s="19">
        <v>11391.48</v>
      </c>
    </row>
    <row r="925" spans="1:5" x14ac:dyDescent="0.25">
      <c r="A925">
        <v>332031</v>
      </c>
      <c r="B925" t="s">
        <v>275</v>
      </c>
      <c r="C925" t="s">
        <v>276</v>
      </c>
      <c r="D925" s="18">
        <v>5</v>
      </c>
      <c r="E925" s="19">
        <v>619.74</v>
      </c>
    </row>
    <row r="926" spans="1:5" x14ac:dyDescent="0.25">
      <c r="A926">
        <v>332032</v>
      </c>
      <c r="B926" t="s">
        <v>259</v>
      </c>
      <c r="C926" t="s">
        <v>298</v>
      </c>
      <c r="D926" s="18">
        <v>2</v>
      </c>
      <c r="E926" s="19">
        <v>369.07</v>
      </c>
    </row>
    <row r="927" spans="1:5" x14ac:dyDescent="0.25">
      <c r="A927"/>
      <c r="C927" t="s">
        <v>286</v>
      </c>
      <c r="D927" s="18">
        <v>1</v>
      </c>
      <c r="E927" s="19">
        <v>184.53</v>
      </c>
    </row>
    <row r="928" spans="1:5" x14ac:dyDescent="0.25">
      <c r="A928"/>
      <c r="C928" t="s">
        <v>287</v>
      </c>
      <c r="D928" s="18">
        <v>1</v>
      </c>
      <c r="E928" s="19">
        <v>184.53</v>
      </c>
    </row>
    <row r="929" spans="1:5" x14ac:dyDescent="0.25">
      <c r="A929"/>
      <c r="C929" t="s">
        <v>259</v>
      </c>
      <c r="D929" s="18">
        <v>2</v>
      </c>
      <c r="E929" s="19">
        <v>369.07</v>
      </c>
    </row>
    <row r="930" spans="1:5" x14ac:dyDescent="0.25">
      <c r="A930"/>
      <c r="C930" t="s">
        <v>272</v>
      </c>
      <c r="D930" s="18">
        <v>1</v>
      </c>
      <c r="E930" s="19">
        <v>184.53</v>
      </c>
    </row>
    <row r="931" spans="1:5" x14ac:dyDescent="0.25">
      <c r="A931"/>
      <c r="B931" t="s">
        <v>261</v>
      </c>
      <c r="C931" t="s">
        <v>266</v>
      </c>
      <c r="D931" s="18">
        <v>3</v>
      </c>
      <c r="E931" s="19">
        <v>553.6</v>
      </c>
    </row>
    <row r="932" spans="1:5" x14ac:dyDescent="0.25">
      <c r="A932"/>
      <c r="C932" t="s">
        <v>267</v>
      </c>
      <c r="D932" s="18">
        <v>4</v>
      </c>
      <c r="E932" s="19">
        <v>738.14</v>
      </c>
    </row>
    <row r="933" spans="1:5" x14ac:dyDescent="0.25">
      <c r="A933"/>
      <c r="C933" t="s">
        <v>268</v>
      </c>
      <c r="D933" s="18">
        <v>4</v>
      </c>
      <c r="E933" s="19">
        <v>738.14</v>
      </c>
    </row>
    <row r="934" spans="1:5" x14ac:dyDescent="0.25">
      <c r="A934"/>
      <c r="C934" t="s">
        <v>262</v>
      </c>
      <c r="D934" s="18">
        <v>15</v>
      </c>
      <c r="E934" s="19">
        <v>2768.0099999999998</v>
      </c>
    </row>
    <row r="935" spans="1:5" x14ac:dyDescent="0.25">
      <c r="A935"/>
      <c r="C935" t="s">
        <v>284</v>
      </c>
      <c r="D935" s="18">
        <v>4</v>
      </c>
      <c r="E935" s="19">
        <v>738.14</v>
      </c>
    </row>
    <row r="936" spans="1:5" x14ac:dyDescent="0.25">
      <c r="A936"/>
      <c r="C936" t="s">
        <v>263</v>
      </c>
      <c r="D936" s="18">
        <v>18</v>
      </c>
      <c r="E936" s="19">
        <v>3321.62</v>
      </c>
    </row>
    <row r="937" spans="1:5" x14ac:dyDescent="0.25">
      <c r="A937"/>
      <c r="B937" t="s">
        <v>270</v>
      </c>
      <c r="C937" t="s">
        <v>281</v>
      </c>
      <c r="D937" s="18">
        <v>45</v>
      </c>
      <c r="E937" s="19">
        <v>8304.02</v>
      </c>
    </row>
    <row r="938" spans="1:5" x14ac:dyDescent="0.25">
      <c r="A938"/>
      <c r="C938" t="s">
        <v>285</v>
      </c>
      <c r="D938" s="18">
        <v>8</v>
      </c>
      <c r="E938" s="19">
        <v>1476.27</v>
      </c>
    </row>
    <row r="939" spans="1:5" x14ac:dyDescent="0.25">
      <c r="A939"/>
      <c r="C939" t="s">
        <v>271</v>
      </c>
      <c r="D939" s="18">
        <v>2</v>
      </c>
      <c r="E939" s="19">
        <v>369.07</v>
      </c>
    </row>
    <row r="940" spans="1:5" x14ac:dyDescent="0.25">
      <c r="A940"/>
      <c r="C940" t="s">
        <v>273</v>
      </c>
      <c r="D940" s="18">
        <v>17</v>
      </c>
      <c r="E940" s="19">
        <v>3137.08</v>
      </c>
    </row>
    <row r="941" spans="1:5" x14ac:dyDescent="0.25">
      <c r="A941"/>
      <c r="C941" t="s">
        <v>283</v>
      </c>
      <c r="D941" s="18">
        <v>6</v>
      </c>
      <c r="E941" s="19">
        <v>1107.2</v>
      </c>
    </row>
    <row r="942" spans="1:5" x14ac:dyDescent="0.25">
      <c r="A942"/>
      <c r="C942" t="s">
        <v>274</v>
      </c>
      <c r="D942" s="18">
        <v>12</v>
      </c>
      <c r="E942" s="19">
        <v>2214.41</v>
      </c>
    </row>
    <row r="943" spans="1:5" x14ac:dyDescent="0.25">
      <c r="A943">
        <v>332036</v>
      </c>
      <c r="B943" t="s">
        <v>259</v>
      </c>
      <c r="C943" t="s">
        <v>272</v>
      </c>
      <c r="D943" s="18">
        <v>19</v>
      </c>
      <c r="E943" s="19">
        <v>6136.26</v>
      </c>
    </row>
    <row r="944" spans="1:5" x14ac:dyDescent="0.25">
      <c r="A944"/>
      <c r="B944" t="s">
        <v>261</v>
      </c>
      <c r="C944" t="s">
        <v>284</v>
      </c>
      <c r="D944" s="18">
        <v>40</v>
      </c>
      <c r="E944" s="19">
        <v>12918.43</v>
      </c>
    </row>
    <row r="945" spans="1:5" x14ac:dyDescent="0.25">
      <c r="A945"/>
      <c r="B945" t="s">
        <v>270</v>
      </c>
      <c r="C945" t="s">
        <v>281</v>
      </c>
      <c r="D945" s="18">
        <v>75</v>
      </c>
      <c r="E945" s="19">
        <v>24222.06</v>
      </c>
    </row>
    <row r="946" spans="1:5" x14ac:dyDescent="0.25">
      <c r="A946"/>
      <c r="C946" t="s">
        <v>271</v>
      </c>
      <c r="D946" s="18">
        <v>1</v>
      </c>
      <c r="E946" s="19">
        <v>322.95999999999998</v>
      </c>
    </row>
    <row r="947" spans="1:5" x14ac:dyDescent="0.25">
      <c r="A947"/>
      <c r="C947" t="s">
        <v>283</v>
      </c>
      <c r="D947" s="18">
        <v>3</v>
      </c>
      <c r="E947" s="19">
        <v>968.88</v>
      </c>
    </row>
    <row r="948" spans="1:5" x14ac:dyDescent="0.25">
      <c r="A948"/>
      <c r="C948" t="s">
        <v>274</v>
      </c>
      <c r="D948" s="18">
        <v>89</v>
      </c>
      <c r="E948" s="19">
        <v>28743.51</v>
      </c>
    </row>
    <row r="949" spans="1:5" x14ac:dyDescent="0.25">
      <c r="A949">
        <v>332038</v>
      </c>
      <c r="B949" t="s">
        <v>259</v>
      </c>
      <c r="C949" t="s">
        <v>298</v>
      </c>
      <c r="D949" s="18">
        <v>3</v>
      </c>
      <c r="E949" s="19">
        <v>886.24</v>
      </c>
    </row>
    <row r="950" spans="1:5" x14ac:dyDescent="0.25">
      <c r="A950"/>
      <c r="C950" t="s">
        <v>286</v>
      </c>
      <c r="D950" s="18">
        <v>8</v>
      </c>
      <c r="E950" s="19">
        <v>2363.3000000000002</v>
      </c>
    </row>
    <row r="951" spans="1:5" x14ac:dyDescent="0.25">
      <c r="A951"/>
      <c r="C951" t="s">
        <v>287</v>
      </c>
      <c r="D951" s="18">
        <v>7</v>
      </c>
      <c r="E951" s="19">
        <v>2067.89</v>
      </c>
    </row>
    <row r="952" spans="1:5" x14ac:dyDescent="0.25">
      <c r="A952"/>
      <c r="C952" t="s">
        <v>259</v>
      </c>
      <c r="D952" s="18">
        <v>4</v>
      </c>
      <c r="E952" s="19">
        <v>1181.6500000000001</v>
      </c>
    </row>
    <row r="953" spans="1:5" x14ac:dyDescent="0.25">
      <c r="A953"/>
      <c r="C953" t="s">
        <v>260</v>
      </c>
      <c r="D953" s="18">
        <v>6</v>
      </c>
      <c r="E953" s="19">
        <v>1772.48</v>
      </c>
    </row>
    <row r="954" spans="1:5" x14ac:dyDescent="0.25">
      <c r="A954"/>
      <c r="C954" t="s">
        <v>265</v>
      </c>
      <c r="D954" s="18">
        <v>4</v>
      </c>
      <c r="E954" s="19">
        <v>1181.6500000000001</v>
      </c>
    </row>
    <row r="955" spans="1:5" x14ac:dyDescent="0.25">
      <c r="A955"/>
      <c r="C955" t="s">
        <v>272</v>
      </c>
      <c r="D955" s="18">
        <v>3</v>
      </c>
      <c r="E955" s="19">
        <v>886.24</v>
      </c>
    </row>
    <row r="956" spans="1:5" x14ac:dyDescent="0.25">
      <c r="A956"/>
      <c r="B956" t="s">
        <v>261</v>
      </c>
      <c r="C956" t="s">
        <v>266</v>
      </c>
      <c r="D956" s="18">
        <v>8</v>
      </c>
      <c r="E956" s="19">
        <v>2363.2999999999997</v>
      </c>
    </row>
    <row r="957" spans="1:5" x14ac:dyDescent="0.25">
      <c r="A957"/>
      <c r="C957" t="s">
        <v>268</v>
      </c>
      <c r="D957" s="18">
        <v>6</v>
      </c>
      <c r="E957" s="19">
        <v>1772.48</v>
      </c>
    </row>
    <row r="958" spans="1:5" x14ac:dyDescent="0.25">
      <c r="A958"/>
      <c r="C958" t="s">
        <v>262</v>
      </c>
      <c r="D958" s="18">
        <v>6</v>
      </c>
      <c r="E958" s="19">
        <v>1772.48</v>
      </c>
    </row>
    <row r="959" spans="1:5" x14ac:dyDescent="0.25">
      <c r="A959"/>
      <c r="C959" t="s">
        <v>284</v>
      </c>
      <c r="D959" s="18">
        <v>7</v>
      </c>
      <c r="E959" s="19">
        <v>2067.89</v>
      </c>
    </row>
    <row r="960" spans="1:5" x14ac:dyDescent="0.25">
      <c r="A960"/>
      <c r="C960" t="s">
        <v>263</v>
      </c>
      <c r="D960" s="18">
        <v>7</v>
      </c>
      <c r="E960" s="19">
        <v>2067.89</v>
      </c>
    </row>
    <row r="961" spans="1:5" x14ac:dyDescent="0.25">
      <c r="A961"/>
      <c r="B961" t="s">
        <v>270</v>
      </c>
      <c r="C961" t="s">
        <v>281</v>
      </c>
      <c r="D961" s="18">
        <v>49</v>
      </c>
      <c r="E961" s="19">
        <v>14475.22</v>
      </c>
    </row>
    <row r="962" spans="1:5" x14ac:dyDescent="0.25">
      <c r="A962"/>
      <c r="C962" t="s">
        <v>285</v>
      </c>
      <c r="D962" s="18">
        <v>3</v>
      </c>
      <c r="E962" s="19">
        <v>886.24</v>
      </c>
    </row>
    <row r="963" spans="1:5" x14ac:dyDescent="0.25">
      <c r="A963"/>
      <c r="C963" t="s">
        <v>271</v>
      </c>
      <c r="D963" s="18">
        <v>7</v>
      </c>
      <c r="E963" s="19">
        <v>2067.89</v>
      </c>
    </row>
    <row r="964" spans="1:5" x14ac:dyDescent="0.25">
      <c r="A964"/>
      <c r="C964" t="s">
        <v>273</v>
      </c>
      <c r="D964" s="18">
        <v>2</v>
      </c>
      <c r="E964" s="19">
        <v>590.83000000000004</v>
      </c>
    </row>
    <row r="965" spans="1:5" x14ac:dyDescent="0.25">
      <c r="A965"/>
      <c r="C965" t="s">
        <v>283</v>
      </c>
      <c r="D965" s="18">
        <v>11</v>
      </c>
      <c r="E965" s="19">
        <v>3249.54</v>
      </c>
    </row>
    <row r="966" spans="1:5" x14ac:dyDescent="0.25">
      <c r="A966"/>
      <c r="C966" t="s">
        <v>274</v>
      </c>
      <c r="D966" s="18">
        <v>30</v>
      </c>
      <c r="E966" s="19">
        <v>8862.3799999999992</v>
      </c>
    </row>
    <row r="967" spans="1:5" x14ac:dyDescent="0.25">
      <c r="A967">
        <v>332054</v>
      </c>
      <c r="B967" t="s">
        <v>261</v>
      </c>
      <c r="C967" t="s">
        <v>284</v>
      </c>
      <c r="D967" s="18">
        <v>102</v>
      </c>
      <c r="E967" s="19">
        <v>10337.879999999999</v>
      </c>
    </row>
    <row r="968" spans="1:5" x14ac:dyDescent="0.25">
      <c r="A968"/>
      <c r="B968" t="s">
        <v>270</v>
      </c>
      <c r="C968" t="s">
        <v>274</v>
      </c>
      <c r="D968" s="18">
        <v>1</v>
      </c>
      <c r="E968" s="19">
        <v>101.35</v>
      </c>
    </row>
    <row r="969" spans="1:5" x14ac:dyDescent="0.25">
      <c r="A969">
        <v>332055</v>
      </c>
      <c r="B969" t="s">
        <v>259</v>
      </c>
      <c r="C969" t="s">
        <v>280</v>
      </c>
      <c r="D969" s="18">
        <v>4</v>
      </c>
      <c r="E969" s="19">
        <v>733.27</v>
      </c>
    </row>
    <row r="970" spans="1:5" x14ac:dyDescent="0.25">
      <c r="A970">
        <v>332057</v>
      </c>
      <c r="B970" t="s">
        <v>259</v>
      </c>
      <c r="C970" t="s">
        <v>280</v>
      </c>
      <c r="D970" s="18">
        <v>3</v>
      </c>
      <c r="E970" s="19">
        <v>940.56</v>
      </c>
    </row>
    <row r="971" spans="1:5" x14ac:dyDescent="0.25">
      <c r="A971"/>
      <c r="B971" t="s">
        <v>261</v>
      </c>
      <c r="C971" t="s">
        <v>284</v>
      </c>
      <c r="D971" s="18">
        <v>34</v>
      </c>
      <c r="E971" s="19">
        <v>10659.73</v>
      </c>
    </row>
    <row r="972" spans="1:5" x14ac:dyDescent="0.25">
      <c r="A972">
        <v>332061</v>
      </c>
      <c r="B972" t="s">
        <v>259</v>
      </c>
      <c r="C972" t="s">
        <v>280</v>
      </c>
      <c r="D972" s="18">
        <v>3</v>
      </c>
      <c r="E972" s="19">
        <v>475.79</v>
      </c>
    </row>
    <row r="973" spans="1:5" x14ac:dyDescent="0.25">
      <c r="A973"/>
      <c r="B973" t="s">
        <v>261</v>
      </c>
      <c r="C973" t="s">
        <v>284</v>
      </c>
      <c r="D973" s="18">
        <v>669</v>
      </c>
      <c r="E973" s="19">
        <v>106101.98</v>
      </c>
    </row>
    <row r="974" spans="1:5" x14ac:dyDescent="0.25">
      <c r="A974">
        <v>332085</v>
      </c>
      <c r="B974" t="s">
        <v>275</v>
      </c>
      <c r="C974" t="s">
        <v>276</v>
      </c>
      <c r="D974" s="18">
        <v>2</v>
      </c>
      <c r="E974" s="19">
        <v>246.69</v>
      </c>
    </row>
    <row r="975" spans="1:5" x14ac:dyDescent="0.25">
      <c r="A975">
        <v>332107</v>
      </c>
      <c r="B975" t="s">
        <v>275</v>
      </c>
      <c r="C975" t="s">
        <v>276</v>
      </c>
      <c r="D975" s="18">
        <v>1</v>
      </c>
      <c r="E975" s="19">
        <v>218.3</v>
      </c>
    </row>
    <row r="976" spans="1:5" x14ac:dyDescent="0.25">
      <c r="A976">
        <v>332115</v>
      </c>
      <c r="B976" t="s">
        <v>275</v>
      </c>
      <c r="C976" t="s">
        <v>276</v>
      </c>
      <c r="D976" s="18">
        <v>1181</v>
      </c>
      <c r="E976" s="19">
        <v>2259.44</v>
      </c>
    </row>
    <row r="977" spans="1:5" x14ac:dyDescent="0.25">
      <c r="A977">
        <v>600191</v>
      </c>
      <c r="B977" t="s">
        <v>275</v>
      </c>
      <c r="C977" t="s">
        <v>276</v>
      </c>
      <c r="D977" s="18">
        <v>233</v>
      </c>
      <c r="E977" s="19">
        <v>0</v>
      </c>
    </row>
    <row r="978" spans="1:5" x14ac:dyDescent="0.25">
      <c r="A978">
        <v>600192</v>
      </c>
      <c r="B978" t="s">
        <v>275</v>
      </c>
      <c r="C978" t="s">
        <v>276</v>
      </c>
      <c r="D978" s="18">
        <v>402</v>
      </c>
      <c r="E978" s="19">
        <v>0</v>
      </c>
    </row>
    <row r="979" spans="1:5" x14ac:dyDescent="0.25">
      <c r="A979">
        <v>600193</v>
      </c>
      <c r="B979" t="s">
        <v>275</v>
      </c>
      <c r="C979" t="s">
        <v>276</v>
      </c>
      <c r="D979" s="18">
        <v>99</v>
      </c>
      <c r="E979" s="19">
        <v>0</v>
      </c>
    </row>
    <row r="980" spans="1:5" x14ac:dyDescent="0.25">
      <c r="A980">
        <v>600221</v>
      </c>
      <c r="B980" t="s">
        <v>275</v>
      </c>
      <c r="C980" t="s">
        <v>276</v>
      </c>
      <c r="D980" s="18">
        <v>32</v>
      </c>
      <c r="E980" s="19">
        <v>0</v>
      </c>
    </row>
    <row r="981" spans="1:5" x14ac:dyDescent="0.25">
      <c r="A981">
        <v>600341</v>
      </c>
      <c r="B981" t="s">
        <v>275</v>
      </c>
      <c r="C981" t="s">
        <v>276</v>
      </c>
      <c r="D981" s="18">
        <v>990</v>
      </c>
      <c r="E981" s="19">
        <v>0</v>
      </c>
    </row>
    <row r="982" spans="1:5" x14ac:dyDescent="0.25">
      <c r="A982">
        <v>616562</v>
      </c>
      <c r="B982" t="s">
        <v>259</v>
      </c>
      <c r="C982" t="s">
        <v>286</v>
      </c>
      <c r="D982" s="18">
        <v>20</v>
      </c>
      <c r="E982" s="19">
        <v>0</v>
      </c>
    </row>
    <row r="983" spans="1:5" x14ac:dyDescent="0.25">
      <c r="A983"/>
      <c r="C983" t="s">
        <v>265</v>
      </c>
      <c r="D983" s="18">
        <v>6</v>
      </c>
      <c r="E983" s="19">
        <v>0</v>
      </c>
    </row>
    <row r="984" spans="1:5" x14ac:dyDescent="0.25">
      <c r="A984"/>
      <c r="C984" t="s">
        <v>272</v>
      </c>
      <c r="D984" s="18">
        <v>3</v>
      </c>
      <c r="E984" s="19">
        <v>0</v>
      </c>
    </row>
    <row r="985" spans="1:5" x14ac:dyDescent="0.25">
      <c r="A985"/>
      <c r="B985" t="s">
        <v>261</v>
      </c>
      <c r="C985" t="s">
        <v>267</v>
      </c>
      <c r="D985" s="18">
        <v>329</v>
      </c>
      <c r="E985" s="19">
        <v>0</v>
      </c>
    </row>
    <row r="986" spans="1:5" x14ac:dyDescent="0.25">
      <c r="A986">
        <v>700130</v>
      </c>
      <c r="B986" t="s">
        <v>275</v>
      </c>
      <c r="C986" t="s">
        <v>276</v>
      </c>
      <c r="D986" s="18">
        <v>162</v>
      </c>
      <c r="E986" s="19">
        <v>31979.13</v>
      </c>
    </row>
    <row r="987" spans="1:5" x14ac:dyDescent="0.25">
      <c r="A987">
        <v>700132</v>
      </c>
      <c r="B987" t="s">
        <v>275</v>
      </c>
      <c r="C987" t="s">
        <v>276</v>
      </c>
      <c r="D987" s="18">
        <v>341</v>
      </c>
      <c r="E987" s="19">
        <v>101759.51</v>
      </c>
    </row>
    <row r="988" spans="1:5" x14ac:dyDescent="0.25">
      <c r="A988">
        <v>700160</v>
      </c>
      <c r="B988" t="s">
        <v>275</v>
      </c>
      <c r="C988" t="s">
        <v>276</v>
      </c>
      <c r="D988" s="18">
        <v>691</v>
      </c>
      <c r="E988" s="19">
        <v>185040.13</v>
      </c>
    </row>
    <row r="989" spans="1:5" x14ac:dyDescent="0.25">
      <c r="A989">
        <v>700173</v>
      </c>
      <c r="B989" t="s">
        <v>275</v>
      </c>
      <c r="C989" t="s">
        <v>276</v>
      </c>
      <c r="D989" s="18">
        <v>570</v>
      </c>
      <c r="E989" s="19">
        <v>377583.37</v>
      </c>
    </row>
    <row r="990" spans="1:5" x14ac:dyDescent="0.25">
      <c r="A990" t="s">
        <v>309</v>
      </c>
      <c r="B990" t="s">
        <v>308</v>
      </c>
      <c r="C990" t="s">
        <v>308</v>
      </c>
      <c r="D990" s="18"/>
      <c r="E990" s="19">
        <v>3975874.12</v>
      </c>
    </row>
    <row r="991" spans="1:5" x14ac:dyDescent="0.25">
      <c r="A991"/>
      <c r="B991" t="s">
        <v>309</v>
      </c>
      <c r="C991" t="s">
        <v>309</v>
      </c>
      <c r="D991" s="18"/>
      <c r="E991" s="19"/>
    </row>
    <row r="992" spans="1:5" x14ac:dyDescent="0.25">
      <c r="A992" t="s">
        <v>310</v>
      </c>
      <c r="D992" s="18">
        <v>551291.62</v>
      </c>
      <c r="E992" s="19">
        <v>7951748.2400000002</v>
      </c>
    </row>
    <row r="993" spans="1:5" x14ac:dyDescent="0.25">
      <c r="A993"/>
      <c r="D993"/>
      <c r="E993"/>
    </row>
    <row r="994" spans="1:5" x14ac:dyDescent="0.25">
      <c r="A994"/>
      <c r="D994"/>
      <c r="E994"/>
    </row>
    <row r="995" spans="1:5" x14ac:dyDescent="0.25">
      <c r="A995"/>
      <c r="D995"/>
      <c r="E995"/>
    </row>
    <row r="996" spans="1:5" x14ac:dyDescent="0.25">
      <c r="A996"/>
      <c r="D996"/>
      <c r="E996"/>
    </row>
    <row r="997" spans="1:5" x14ac:dyDescent="0.25">
      <c r="A997"/>
      <c r="D997"/>
      <c r="E997"/>
    </row>
    <row r="998" spans="1:5" x14ac:dyDescent="0.25">
      <c r="A998"/>
      <c r="D998"/>
      <c r="E998"/>
    </row>
    <row r="999" spans="1:5" x14ac:dyDescent="0.25">
      <c r="A999"/>
      <c r="D999"/>
      <c r="E999"/>
    </row>
    <row r="1000" spans="1:5" x14ac:dyDescent="0.25">
      <c r="A1000"/>
      <c r="D1000"/>
      <c r="E1000"/>
    </row>
    <row r="1001" spans="1:5" x14ac:dyDescent="0.25">
      <c r="A1001"/>
      <c r="D1001"/>
      <c r="E1001"/>
    </row>
    <row r="1002" spans="1:5" x14ac:dyDescent="0.25">
      <c r="A1002"/>
      <c r="D1002"/>
      <c r="E1002"/>
    </row>
    <row r="1003" spans="1:5" x14ac:dyDescent="0.25">
      <c r="A1003"/>
      <c r="D1003"/>
      <c r="E1003"/>
    </row>
    <row r="1004" spans="1:5" x14ac:dyDescent="0.25">
      <c r="A1004"/>
      <c r="D1004"/>
      <c r="E1004"/>
    </row>
    <row r="1005" spans="1:5" x14ac:dyDescent="0.25">
      <c r="A1005"/>
      <c r="D1005"/>
      <c r="E1005"/>
    </row>
    <row r="1006" spans="1:5" x14ac:dyDescent="0.25">
      <c r="A1006"/>
      <c r="D1006"/>
      <c r="E1006"/>
    </row>
    <row r="1007" spans="1:5" x14ac:dyDescent="0.25">
      <c r="A1007"/>
      <c r="D1007"/>
      <c r="E1007"/>
    </row>
    <row r="1008" spans="1:5" x14ac:dyDescent="0.25">
      <c r="A1008"/>
      <c r="D1008"/>
      <c r="E1008"/>
    </row>
    <row r="1009" spans="1:5" x14ac:dyDescent="0.25">
      <c r="A1009"/>
      <c r="D1009"/>
      <c r="E1009"/>
    </row>
    <row r="1010" spans="1:5" x14ac:dyDescent="0.25">
      <c r="A1010"/>
      <c r="D1010"/>
      <c r="E1010"/>
    </row>
    <row r="1011" spans="1:5" x14ac:dyDescent="0.25">
      <c r="A1011"/>
      <c r="D1011"/>
      <c r="E1011"/>
    </row>
    <row r="1012" spans="1:5" x14ac:dyDescent="0.25">
      <c r="A1012"/>
      <c r="D1012"/>
      <c r="E1012"/>
    </row>
    <row r="1013" spans="1:5" x14ac:dyDescent="0.25">
      <c r="A1013"/>
      <c r="D1013"/>
      <c r="E1013"/>
    </row>
    <row r="1014" spans="1:5" x14ac:dyDescent="0.25">
      <c r="A1014"/>
      <c r="D1014"/>
      <c r="E1014"/>
    </row>
    <row r="1015" spans="1:5" x14ac:dyDescent="0.25">
      <c r="A1015"/>
      <c r="D1015"/>
      <c r="E1015"/>
    </row>
    <row r="1016" spans="1:5" x14ac:dyDescent="0.25">
      <c r="A1016"/>
      <c r="D1016"/>
      <c r="E1016"/>
    </row>
    <row r="1017" spans="1:5" x14ac:dyDescent="0.25">
      <c r="A1017"/>
      <c r="D1017"/>
      <c r="E1017"/>
    </row>
    <row r="1018" spans="1:5" x14ac:dyDescent="0.25">
      <c r="A1018"/>
      <c r="D1018"/>
      <c r="E1018"/>
    </row>
    <row r="1019" spans="1:5" x14ac:dyDescent="0.25">
      <c r="A1019"/>
      <c r="D1019"/>
      <c r="E1019"/>
    </row>
    <row r="1020" spans="1:5" x14ac:dyDescent="0.25">
      <c r="A1020"/>
      <c r="D1020"/>
      <c r="E1020"/>
    </row>
    <row r="1021" spans="1:5" x14ac:dyDescent="0.25">
      <c r="A1021"/>
      <c r="D1021"/>
      <c r="E1021"/>
    </row>
    <row r="1022" spans="1:5" x14ac:dyDescent="0.25">
      <c r="A1022"/>
      <c r="D1022"/>
      <c r="E1022"/>
    </row>
    <row r="1023" spans="1:5" x14ac:dyDescent="0.25">
      <c r="A1023"/>
      <c r="D1023"/>
      <c r="E1023"/>
    </row>
    <row r="1024" spans="1:5" x14ac:dyDescent="0.25">
      <c r="A1024"/>
      <c r="D1024"/>
      <c r="E1024"/>
    </row>
    <row r="1025" spans="1:5" x14ac:dyDescent="0.25">
      <c r="A1025"/>
      <c r="D1025"/>
      <c r="E1025"/>
    </row>
    <row r="1026" spans="1:5" x14ac:dyDescent="0.25">
      <c r="A1026"/>
      <c r="D1026"/>
      <c r="E1026"/>
    </row>
    <row r="1027" spans="1:5" x14ac:dyDescent="0.25">
      <c r="A1027"/>
      <c r="D1027"/>
      <c r="E1027"/>
    </row>
    <row r="1028" spans="1:5" x14ac:dyDescent="0.25">
      <c r="A1028"/>
      <c r="D1028"/>
      <c r="E1028"/>
    </row>
    <row r="1029" spans="1:5" x14ac:dyDescent="0.25">
      <c r="A1029"/>
      <c r="D1029"/>
      <c r="E1029"/>
    </row>
    <row r="1030" spans="1:5" x14ac:dyDescent="0.25">
      <c r="A1030"/>
      <c r="D1030"/>
      <c r="E1030"/>
    </row>
    <row r="1031" spans="1:5" x14ac:dyDescent="0.25">
      <c r="A1031"/>
      <c r="D1031"/>
      <c r="E1031"/>
    </row>
    <row r="1032" spans="1:5" x14ac:dyDescent="0.25">
      <c r="A1032"/>
      <c r="D1032"/>
      <c r="E1032"/>
    </row>
    <row r="1033" spans="1:5" x14ac:dyDescent="0.25">
      <c r="A1033"/>
      <c r="D1033"/>
      <c r="E1033"/>
    </row>
    <row r="1034" spans="1:5" x14ac:dyDescent="0.25">
      <c r="A1034"/>
      <c r="D1034"/>
      <c r="E1034"/>
    </row>
    <row r="1035" spans="1:5" x14ac:dyDescent="0.25">
      <c r="A1035"/>
      <c r="D1035"/>
      <c r="E1035"/>
    </row>
    <row r="1036" spans="1:5" x14ac:dyDescent="0.25">
      <c r="A1036"/>
      <c r="D1036"/>
      <c r="E1036"/>
    </row>
    <row r="1037" spans="1:5" x14ac:dyDescent="0.25">
      <c r="A1037"/>
      <c r="D1037"/>
      <c r="E1037"/>
    </row>
    <row r="1038" spans="1:5" x14ac:dyDescent="0.25">
      <c r="A1038"/>
      <c r="D1038"/>
      <c r="E1038"/>
    </row>
    <row r="1039" spans="1:5" x14ac:dyDescent="0.25">
      <c r="A1039"/>
      <c r="D1039"/>
      <c r="E1039"/>
    </row>
    <row r="1040" spans="1:5" x14ac:dyDescent="0.25">
      <c r="A1040"/>
      <c r="D1040"/>
      <c r="E1040"/>
    </row>
    <row r="1041" spans="1:5" x14ac:dyDescent="0.25">
      <c r="A1041"/>
      <c r="D1041"/>
      <c r="E1041"/>
    </row>
    <row r="1042" spans="1:5" x14ac:dyDescent="0.25">
      <c r="A1042"/>
      <c r="D1042"/>
      <c r="E1042"/>
    </row>
    <row r="1043" spans="1:5" x14ac:dyDescent="0.25">
      <c r="A1043"/>
      <c r="D1043"/>
      <c r="E1043"/>
    </row>
    <row r="1044" spans="1:5" x14ac:dyDescent="0.25">
      <c r="A1044"/>
      <c r="D1044"/>
      <c r="E1044"/>
    </row>
    <row r="1045" spans="1:5" x14ac:dyDescent="0.25">
      <c r="A1045"/>
      <c r="D1045"/>
      <c r="E1045"/>
    </row>
    <row r="1046" spans="1:5" x14ac:dyDescent="0.25">
      <c r="A1046"/>
      <c r="D1046"/>
      <c r="E1046"/>
    </row>
    <row r="1047" spans="1:5" x14ac:dyDescent="0.25">
      <c r="A1047"/>
      <c r="D1047"/>
      <c r="E1047"/>
    </row>
    <row r="1048" spans="1:5" x14ac:dyDescent="0.25">
      <c r="A1048"/>
      <c r="D1048"/>
      <c r="E1048"/>
    </row>
    <row r="1049" spans="1:5" x14ac:dyDescent="0.25">
      <c r="A1049"/>
      <c r="D1049"/>
      <c r="E1049"/>
    </row>
    <row r="1050" spans="1:5" x14ac:dyDescent="0.25">
      <c r="A1050"/>
      <c r="D1050"/>
      <c r="E1050"/>
    </row>
    <row r="1051" spans="1:5" x14ac:dyDescent="0.25">
      <c r="A1051"/>
      <c r="D1051"/>
      <c r="E1051"/>
    </row>
    <row r="1052" spans="1:5" x14ac:dyDescent="0.25">
      <c r="A1052"/>
      <c r="D1052"/>
      <c r="E1052"/>
    </row>
    <row r="1053" spans="1:5" x14ac:dyDescent="0.25">
      <c r="A1053"/>
      <c r="D1053"/>
      <c r="E1053"/>
    </row>
    <row r="1054" spans="1:5" x14ac:dyDescent="0.25">
      <c r="A1054"/>
      <c r="D1054"/>
      <c r="E1054"/>
    </row>
    <row r="1055" spans="1:5" x14ac:dyDescent="0.25">
      <c r="A1055"/>
      <c r="D1055"/>
      <c r="E1055"/>
    </row>
    <row r="1056" spans="1:5" x14ac:dyDescent="0.25">
      <c r="A1056"/>
      <c r="D1056"/>
      <c r="E1056"/>
    </row>
    <row r="1057" spans="1:5" x14ac:dyDescent="0.25">
      <c r="A1057"/>
      <c r="D1057"/>
      <c r="E1057"/>
    </row>
    <row r="1058" spans="1:5" x14ac:dyDescent="0.25">
      <c r="A1058"/>
      <c r="D1058"/>
      <c r="E1058"/>
    </row>
    <row r="1059" spans="1:5" x14ac:dyDescent="0.25">
      <c r="A1059"/>
      <c r="D1059"/>
      <c r="E1059"/>
    </row>
    <row r="1060" spans="1:5" x14ac:dyDescent="0.25">
      <c r="A1060"/>
      <c r="D1060"/>
      <c r="E1060"/>
    </row>
    <row r="1061" spans="1:5" x14ac:dyDescent="0.25">
      <c r="A1061"/>
      <c r="D1061"/>
      <c r="E1061"/>
    </row>
    <row r="1062" spans="1:5" x14ac:dyDescent="0.25">
      <c r="A1062"/>
      <c r="D1062"/>
      <c r="E1062"/>
    </row>
    <row r="1063" spans="1:5" x14ac:dyDescent="0.25">
      <c r="A1063"/>
      <c r="D1063"/>
      <c r="E1063"/>
    </row>
    <row r="1064" spans="1:5" x14ac:dyDescent="0.25">
      <c r="A1064"/>
      <c r="D1064"/>
      <c r="E1064"/>
    </row>
    <row r="1065" spans="1:5" x14ac:dyDescent="0.25">
      <c r="A1065"/>
      <c r="D1065"/>
      <c r="E1065"/>
    </row>
    <row r="1066" spans="1:5" x14ac:dyDescent="0.25">
      <c r="A1066"/>
      <c r="D1066"/>
      <c r="E1066"/>
    </row>
    <row r="1067" spans="1:5" x14ac:dyDescent="0.25">
      <c r="A1067"/>
      <c r="D1067"/>
      <c r="E1067"/>
    </row>
    <row r="1068" spans="1:5" x14ac:dyDescent="0.25">
      <c r="A1068"/>
      <c r="D1068"/>
      <c r="E1068"/>
    </row>
    <row r="1069" spans="1:5" x14ac:dyDescent="0.25">
      <c r="A1069"/>
      <c r="D1069"/>
      <c r="E1069"/>
    </row>
    <row r="1070" spans="1:5" x14ac:dyDescent="0.25">
      <c r="A1070"/>
      <c r="D1070"/>
      <c r="E1070"/>
    </row>
    <row r="1071" spans="1:5" x14ac:dyDescent="0.25">
      <c r="A1071"/>
      <c r="D1071"/>
      <c r="E1071"/>
    </row>
    <row r="1072" spans="1:5" x14ac:dyDescent="0.25">
      <c r="A1072"/>
      <c r="D1072"/>
      <c r="E1072"/>
    </row>
    <row r="1073" spans="1:5" x14ac:dyDescent="0.25">
      <c r="A1073"/>
      <c r="D1073"/>
      <c r="E1073"/>
    </row>
    <row r="1074" spans="1:5" x14ac:dyDescent="0.25">
      <c r="A1074"/>
      <c r="D1074"/>
      <c r="E1074"/>
    </row>
    <row r="1075" spans="1:5" x14ac:dyDescent="0.25">
      <c r="A1075"/>
      <c r="D1075"/>
      <c r="E1075"/>
    </row>
    <row r="1076" spans="1:5" x14ac:dyDescent="0.25">
      <c r="A1076"/>
      <c r="D1076"/>
      <c r="E1076"/>
    </row>
    <row r="1077" spans="1:5" x14ac:dyDescent="0.25">
      <c r="A1077"/>
      <c r="D1077"/>
      <c r="E1077"/>
    </row>
    <row r="1078" spans="1:5" x14ac:dyDescent="0.25">
      <c r="A1078"/>
      <c r="D1078"/>
      <c r="E1078"/>
    </row>
    <row r="1079" spans="1:5" x14ac:dyDescent="0.25">
      <c r="A1079"/>
      <c r="D1079"/>
      <c r="E1079"/>
    </row>
    <row r="1080" spans="1:5" x14ac:dyDescent="0.25">
      <c r="A1080"/>
      <c r="D1080"/>
      <c r="E1080"/>
    </row>
    <row r="1081" spans="1:5" x14ac:dyDescent="0.25">
      <c r="A1081"/>
      <c r="D1081"/>
      <c r="E1081"/>
    </row>
    <row r="1082" spans="1:5" x14ac:dyDescent="0.25">
      <c r="A1082"/>
      <c r="D1082"/>
      <c r="E1082"/>
    </row>
    <row r="1083" spans="1:5" x14ac:dyDescent="0.25">
      <c r="A1083"/>
      <c r="D1083"/>
      <c r="E1083"/>
    </row>
    <row r="1084" spans="1:5" x14ac:dyDescent="0.25">
      <c r="A1084"/>
      <c r="D1084"/>
      <c r="E1084"/>
    </row>
    <row r="1085" spans="1:5" x14ac:dyDescent="0.25">
      <c r="A1085"/>
      <c r="D1085"/>
      <c r="E1085"/>
    </row>
    <row r="1086" spans="1:5" x14ac:dyDescent="0.25">
      <c r="A1086"/>
      <c r="D1086"/>
      <c r="E1086"/>
    </row>
    <row r="1087" spans="1:5" x14ac:dyDescent="0.25">
      <c r="A1087"/>
      <c r="D1087"/>
      <c r="E1087"/>
    </row>
    <row r="1088" spans="1:5" x14ac:dyDescent="0.25">
      <c r="A1088"/>
      <c r="D1088"/>
      <c r="E1088"/>
    </row>
    <row r="1089" spans="1:5" x14ac:dyDescent="0.25">
      <c r="A1089"/>
      <c r="D1089"/>
      <c r="E1089"/>
    </row>
    <row r="1090" spans="1:5" x14ac:dyDescent="0.25">
      <c r="A1090"/>
      <c r="D1090"/>
      <c r="E1090"/>
    </row>
    <row r="1091" spans="1:5" x14ac:dyDescent="0.25">
      <c r="A1091"/>
      <c r="D1091"/>
      <c r="E1091"/>
    </row>
    <row r="1092" spans="1:5" x14ac:dyDescent="0.25">
      <c r="A1092"/>
      <c r="D1092"/>
      <c r="E1092"/>
    </row>
    <row r="1093" spans="1:5" x14ac:dyDescent="0.25">
      <c r="A1093"/>
      <c r="D1093"/>
      <c r="E1093"/>
    </row>
    <row r="1094" spans="1:5" x14ac:dyDescent="0.25">
      <c r="A1094"/>
      <c r="D1094"/>
      <c r="E1094"/>
    </row>
    <row r="1095" spans="1:5" x14ac:dyDescent="0.25">
      <c r="A1095"/>
      <c r="D1095"/>
      <c r="E1095"/>
    </row>
    <row r="1096" spans="1:5" x14ac:dyDescent="0.25">
      <c r="A1096"/>
      <c r="D1096"/>
      <c r="E1096"/>
    </row>
    <row r="1097" spans="1:5" x14ac:dyDescent="0.25">
      <c r="A1097"/>
      <c r="D1097"/>
      <c r="E1097"/>
    </row>
    <row r="1098" spans="1:5" x14ac:dyDescent="0.25">
      <c r="A1098"/>
      <c r="D1098"/>
      <c r="E1098"/>
    </row>
    <row r="1099" spans="1:5" x14ac:dyDescent="0.25">
      <c r="A1099"/>
      <c r="D1099"/>
      <c r="E1099"/>
    </row>
    <row r="1100" spans="1:5" x14ac:dyDescent="0.25">
      <c r="A1100"/>
      <c r="D1100"/>
      <c r="E1100"/>
    </row>
    <row r="1101" spans="1:5" x14ac:dyDescent="0.25">
      <c r="A1101"/>
      <c r="D1101"/>
      <c r="E1101"/>
    </row>
    <row r="1102" spans="1:5" x14ac:dyDescent="0.25">
      <c r="A1102"/>
      <c r="D1102"/>
      <c r="E1102"/>
    </row>
    <row r="1103" spans="1:5" x14ac:dyDescent="0.25">
      <c r="A1103"/>
      <c r="D1103"/>
      <c r="E1103"/>
    </row>
    <row r="1104" spans="1:5" x14ac:dyDescent="0.25">
      <c r="A1104"/>
      <c r="D1104"/>
      <c r="E1104"/>
    </row>
    <row r="1105" spans="1:5" x14ac:dyDescent="0.25">
      <c r="A1105"/>
      <c r="D1105"/>
      <c r="E1105"/>
    </row>
    <row r="1106" spans="1:5" x14ac:dyDescent="0.25">
      <c r="A1106"/>
      <c r="D1106"/>
      <c r="E1106"/>
    </row>
    <row r="1107" spans="1:5" x14ac:dyDescent="0.25">
      <c r="A1107"/>
      <c r="D1107"/>
      <c r="E1107"/>
    </row>
    <row r="1108" spans="1:5" x14ac:dyDescent="0.25">
      <c r="A1108"/>
      <c r="D1108"/>
      <c r="E1108"/>
    </row>
    <row r="1109" spans="1:5" x14ac:dyDescent="0.25">
      <c r="A1109"/>
      <c r="D1109"/>
      <c r="E1109"/>
    </row>
    <row r="1110" spans="1:5" x14ac:dyDescent="0.25">
      <c r="A1110"/>
      <c r="D1110"/>
      <c r="E1110"/>
    </row>
    <row r="1111" spans="1:5" x14ac:dyDescent="0.25">
      <c r="A1111"/>
      <c r="D1111"/>
      <c r="E1111"/>
    </row>
    <row r="1112" spans="1:5" x14ac:dyDescent="0.25">
      <c r="A1112"/>
      <c r="D1112"/>
      <c r="E1112"/>
    </row>
    <row r="1113" spans="1:5" x14ac:dyDescent="0.25">
      <c r="A1113"/>
      <c r="D1113"/>
      <c r="E1113"/>
    </row>
    <row r="1114" spans="1:5" x14ac:dyDescent="0.25">
      <c r="A1114"/>
      <c r="D1114"/>
      <c r="E1114"/>
    </row>
    <row r="1115" spans="1:5" x14ac:dyDescent="0.25">
      <c r="A1115"/>
      <c r="D1115"/>
      <c r="E1115"/>
    </row>
    <row r="1116" spans="1:5" x14ac:dyDescent="0.25">
      <c r="A1116"/>
      <c r="D1116"/>
      <c r="E1116"/>
    </row>
    <row r="1117" spans="1:5" x14ac:dyDescent="0.25">
      <c r="A1117"/>
      <c r="D1117"/>
      <c r="E1117"/>
    </row>
    <row r="1118" spans="1:5" x14ac:dyDescent="0.25">
      <c r="A1118"/>
      <c r="D1118"/>
      <c r="E1118"/>
    </row>
    <row r="1119" spans="1:5" x14ac:dyDescent="0.25">
      <c r="A1119"/>
      <c r="D1119"/>
      <c r="E1119"/>
    </row>
    <row r="1120" spans="1:5" x14ac:dyDescent="0.25">
      <c r="A1120"/>
      <c r="D1120"/>
      <c r="E1120"/>
    </row>
    <row r="1121" spans="1:5" x14ac:dyDescent="0.25">
      <c r="A1121"/>
      <c r="D1121"/>
      <c r="E1121"/>
    </row>
    <row r="1122" spans="1:5" x14ac:dyDescent="0.25">
      <c r="A1122"/>
      <c r="D1122"/>
      <c r="E1122"/>
    </row>
    <row r="1123" spans="1:5" x14ac:dyDescent="0.25">
      <c r="A1123"/>
      <c r="D1123"/>
      <c r="E1123"/>
    </row>
    <row r="1124" spans="1:5" x14ac:dyDescent="0.25">
      <c r="A1124"/>
      <c r="D1124"/>
      <c r="E1124"/>
    </row>
    <row r="1125" spans="1:5" x14ac:dyDescent="0.25">
      <c r="A1125"/>
      <c r="D1125"/>
      <c r="E1125"/>
    </row>
    <row r="1126" spans="1:5" x14ac:dyDescent="0.25">
      <c r="A1126"/>
      <c r="D1126"/>
      <c r="E1126"/>
    </row>
    <row r="1127" spans="1:5" x14ac:dyDescent="0.25">
      <c r="A1127"/>
      <c r="D1127"/>
      <c r="E1127"/>
    </row>
    <row r="1128" spans="1:5" x14ac:dyDescent="0.25">
      <c r="A1128"/>
      <c r="D1128"/>
      <c r="E1128"/>
    </row>
    <row r="1129" spans="1:5" x14ac:dyDescent="0.25">
      <c r="A1129"/>
      <c r="D1129"/>
      <c r="E1129"/>
    </row>
    <row r="1130" spans="1:5" x14ac:dyDescent="0.25">
      <c r="A1130"/>
      <c r="D1130"/>
      <c r="E1130"/>
    </row>
    <row r="1131" spans="1:5" x14ac:dyDescent="0.25">
      <c r="A1131"/>
      <c r="D1131"/>
      <c r="E1131"/>
    </row>
    <row r="1132" spans="1:5" x14ac:dyDescent="0.25">
      <c r="A1132"/>
      <c r="D1132"/>
      <c r="E1132"/>
    </row>
    <row r="1133" spans="1:5" x14ac:dyDescent="0.25">
      <c r="A1133"/>
      <c r="D1133"/>
      <c r="E1133"/>
    </row>
    <row r="1134" spans="1:5" x14ac:dyDescent="0.25">
      <c r="A1134"/>
      <c r="D1134"/>
      <c r="E1134"/>
    </row>
    <row r="1135" spans="1:5" x14ac:dyDescent="0.25">
      <c r="A1135"/>
      <c r="D1135"/>
      <c r="E1135"/>
    </row>
    <row r="1136" spans="1:5" x14ac:dyDescent="0.25">
      <c r="A1136"/>
      <c r="D1136"/>
      <c r="E1136"/>
    </row>
    <row r="1137" spans="1:5" x14ac:dyDescent="0.25">
      <c r="A1137"/>
      <c r="D1137"/>
      <c r="E1137"/>
    </row>
    <row r="1138" spans="1:5" x14ac:dyDescent="0.25">
      <c r="A1138"/>
      <c r="D1138"/>
      <c r="E1138"/>
    </row>
    <row r="1139" spans="1:5" x14ac:dyDescent="0.25">
      <c r="A1139"/>
      <c r="D1139"/>
      <c r="E1139"/>
    </row>
    <row r="1140" spans="1:5" x14ac:dyDescent="0.25">
      <c r="A1140"/>
      <c r="D1140"/>
      <c r="E1140"/>
    </row>
    <row r="1141" spans="1:5" x14ac:dyDescent="0.25">
      <c r="A1141"/>
      <c r="D1141"/>
      <c r="E1141"/>
    </row>
    <row r="1142" spans="1:5" x14ac:dyDescent="0.25">
      <c r="A1142"/>
      <c r="D1142"/>
      <c r="E1142"/>
    </row>
    <row r="1143" spans="1:5" x14ac:dyDescent="0.25">
      <c r="A1143"/>
      <c r="D1143"/>
      <c r="E1143"/>
    </row>
    <row r="1144" spans="1:5" x14ac:dyDescent="0.25">
      <c r="A1144"/>
      <c r="D1144"/>
      <c r="E1144"/>
    </row>
    <row r="1145" spans="1:5" x14ac:dyDescent="0.25">
      <c r="A1145"/>
      <c r="D1145"/>
      <c r="E1145"/>
    </row>
    <row r="1146" spans="1:5" x14ac:dyDescent="0.25">
      <c r="A1146"/>
      <c r="D1146"/>
      <c r="E1146"/>
    </row>
    <row r="1147" spans="1:5" x14ac:dyDescent="0.25">
      <c r="A1147"/>
      <c r="D1147"/>
      <c r="E1147"/>
    </row>
    <row r="1148" spans="1:5" x14ac:dyDescent="0.25">
      <c r="A1148"/>
      <c r="D1148"/>
      <c r="E1148"/>
    </row>
    <row r="1149" spans="1:5" x14ac:dyDescent="0.25">
      <c r="A1149"/>
      <c r="D1149"/>
      <c r="E1149"/>
    </row>
    <row r="1150" spans="1:5" x14ac:dyDescent="0.25">
      <c r="A1150"/>
      <c r="D1150"/>
      <c r="E1150"/>
    </row>
    <row r="1151" spans="1:5" x14ac:dyDescent="0.25">
      <c r="A1151"/>
      <c r="D1151"/>
      <c r="E1151"/>
    </row>
    <row r="1152" spans="1:5" x14ac:dyDescent="0.25">
      <c r="A1152"/>
      <c r="D1152"/>
      <c r="E1152"/>
    </row>
    <row r="1153" spans="1:5" x14ac:dyDescent="0.25">
      <c r="A1153"/>
      <c r="D1153"/>
      <c r="E1153"/>
    </row>
    <row r="1154" spans="1:5" x14ac:dyDescent="0.25">
      <c r="A1154"/>
      <c r="D1154"/>
      <c r="E1154"/>
    </row>
    <row r="1155" spans="1:5" x14ac:dyDescent="0.25">
      <c r="A1155"/>
      <c r="D1155"/>
      <c r="E1155"/>
    </row>
    <row r="1156" spans="1:5" x14ac:dyDescent="0.25">
      <c r="A1156"/>
      <c r="D1156"/>
      <c r="E1156"/>
    </row>
    <row r="1157" spans="1:5" x14ac:dyDescent="0.25">
      <c r="A1157"/>
      <c r="D1157"/>
      <c r="E1157"/>
    </row>
    <row r="1158" spans="1:5" x14ac:dyDescent="0.25">
      <c r="A1158"/>
      <c r="D1158"/>
      <c r="E1158"/>
    </row>
    <row r="1159" spans="1:5" x14ac:dyDescent="0.25">
      <c r="A1159"/>
      <c r="D1159"/>
      <c r="E1159"/>
    </row>
    <row r="1160" spans="1:5" x14ac:dyDescent="0.25">
      <c r="A1160"/>
      <c r="D1160"/>
      <c r="E1160"/>
    </row>
    <row r="1161" spans="1:5" x14ac:dyDescent="0.25">
      <c r="A1161"/>
      <c r="D1161"/>
      <c r="E1161"/>
    </row>
    <row r="1162" spans="1:5" x14ac:dyDescent="0.25">
      <c r="A1162"/>
      <c r="D1162"/>
      <c r="E1162"/>
    </row>
    <row r="1163" spans="1:5" x14ac:dyDescent="0.25">
      <c r="A1163"/>
      <c r="D1163"/>
      <c r="E1163"/>
    </row>
    <row r="1164" spans="1:5" x14ac:dyDescent="0.25">
      <c r="A1164"/>
      <c r="D1164"/>
      <c r="E1164"/>
    </row>
    <row r="1165" spans="1:5" x14ac:dyDescent="0.25">
      <c r="A1165"/>
      <c r="D1165"/>
      <c r="E1165"/>
    </row>
    <row r="1166" spans="1:5" x14ac:dyDescent="0.25">
      <c r="A1166"/>
      <c r="D1166"/>
      <c r="E1166"/>
    </row>
    <row r="1167" spans="1:5" x14ac:dyDescent="0.25">
      <c r="A1167"/>
      <c r="D1167"/>
      <c r="E1167"/>
    </row>
    <row r="1168" spans="1:5" x14ac:dyDescent="0.25">
      <c r="A1168"/>
      <c r="D1168"/>
      <c r="E1168"/>
    </row>
    <row r="1169" spans="1:5" x14ac:dyDescent="0.25">
      <c r="A1169"/>
      <c r="D1169"/>
      <c r="E1169"/>
    </row>
    <row r="1170" spans="1:5" x14ac:dyDescent="0.25">
      <c r="A1170"/>
      <c r="D1170"/>
      <c r="E1170"/>
    </row>
    <row r="1171" spans="1:5" x14ac:dyDescent="0.25">
      <c r="A1171"/>
      <c r="D1171"/>
      <c r="E1171"/>
    </row>
    <row r="1172" spans="1:5" x14ac:dyDescent="0.25">
      <c r="A1172"/>
      <c r="D1172"/>
      <c r="E1172"/>
    </row>
    <row r="1173" spans="1:5" x14ac:dyDescent="0.25">
      <c r="A1173"/>
      <c r="D1173"/>
      <c r="E1173"/>
    </row>
    <row r="1174" spans="1:5" x14ac:dyDescent="0.25">
      <c r="A1174"/>
      <c r="D1174"/>
      <c r="E1174"/>
    </row>
    <row r="1175" spans="1:5" x14ac:dyDescent="0.25">
      <c r="A1175"/>
      <c r="D1175"/>
      <c r="E1175"/>
    </row>
    <row r="1176" spans="1:5" x14ac:dyDescent="0.25">
      <c r="A1176"/>
      <c r="D1176"/>
      <c r="E1176"/>
    </row>
    <row r="1177" spans="1:5" x14ac:dyDescent="0.25">
      <c r="A1177"/>
      <c r="D1177"/>
      <c r="E1177"/>
    </row>
    <row r="1178" spans="1:5" x14ac:dyDescent="0.25">
      <c r="A1178"/>
      <c r="D1178"/>
      <c r="E1178"/>
    </row>
    <row r="1179" spans="1:5" x14ac:dyDescent="0.25">
      <c r="A1179"/>
      <c r="D1179"/>
      <c r="E1179"/>
    </row>
    <row r="1180" spans="1:5" x14ac:dyDescent="0.25">
      <c r="A1180"/>
      <c r="D1180"/>
      <c r="E1180"/>
    </row>
    <row r="1181" spans="1:5" x14ac:dyDescent="0.25">
      <c r="A1181"/>
      <c r="D1181"/>
      <c r="E1181"/>
    </row>
    <row r="1182" spans="1:5" x14ac:dyDescent="0.25">
      <c r="A1182"/>
      <c r="D1182"/>
      <c r="E1182"/>
    </row>
    <row r="1183" spans="1:5" x14ac:dyDescent="0.25">
      <c r="A1183"/>
      <c r="D1183"/>
      <c r="E1183"/>
    </row>
    <row r="1184" spans="1:5" x14ac:dyDescent="0.25">
      <c r="A1184"/>
      <c r="D1184"/>
      <c r="E1184"/>
    </row>
    <row r="1185" spans="1:5" x14ac:dyDescent="0.25">
      <c r="A1185"/>
      <c r="D1185"/>
      <c r="E1185"/>
    </row>
    <row r="1186" spans="1:5" x14ac:dyDescent="0.25">
      <c r="A1186"/>
      <c r="D1186"/>
      <c r="E1186"/>
    </row>
    <row r="1187" spans="1:5" x14ac:dyDescent="0.25">
      <c r="A1187"/>
      <c r="D1187"/>
      <c r="E1187"/>
    </row>
    <row r="1188" spans="1:5" x14ac:dyDescent="0.25">
      <c r="A1188"/>
      <c r="D1188"/>
      <c r="E1188"/>
    </row>
    <row r="1189" spans="1:5" x14ac:dyDescent="0.25">
      <c r="A1189"/>
      <c r="D1189"/>
      <c r="E1189"/>
    </row>
    <row r="1190" spans="1:5" x14ac:dyDescent="0.25">
      <c r="A1190"/>
      <c r="D1190"/>
      <c r="E1190"/>
    </row>
    <row r="1191" spans="1:5" x14ac:dyDescent="0.25">
      <c r="A1191"/>
      <c r="D1191"/>
      <c r="E1191"/>
    </row>
    <row r="1192" spans="1:5" x14ac:dyDescent="0.25">
      <c r="A1192"/>
      <c r="D1192"/>
      <c r="E1192"/>
    </row>
    <row r="1193" spans="1:5" x14ac:dyDescent="0.25">
      <c r="A1193"/>
      <c r="D1193"/>
      <c r="E1193"/>
    </row>
    <row r="1194" spans="1:5" x14ac:dyDescent="0.25">
      <c r="A1194"/>
      <c r="D1194"/>
      <c r="E1194"/>
    </row>
    <row r="1195" spans="1:5" x14ac:dyDescent="0.25">
      <c r="A1195"/>
      <c r="D1195"/>
      <c r="E1195"/>
    </row>
    <row r="1196" spans="1:5" x14ac:dyDescent="0.25">
      <c r="A1196"/>
      <c r="D1196"/>
      <c r="E1196"/>
    </row>
    <row r="1197" spans="1:5" x14ac:dyDescent="0.25">
      <c r="A1197"/>
      <c r="D1197"/>
      <c r="E1197"/>
    </row>
    <row r="1198" spans="1:5" x14ac:dyDescent="0.25">
      <c r="A1198"/>
      <c r="D1198"/>
      <c r="E1198"/>
    </row>
    <row r="1199" spans="1:5" x14ac:dyDescent="0.25">
      <c r="A1199"/>
      <c r="D1199"/>
      <c r="E1199"/>
    </row>
    <row r="1200" spans="1:5" x14ac:dyDescent="0.25">
      <c r="A1200"/>
      <c r="D1200"/>
      <c r="E1200"/>
    </row>
    <row r="1201" spans="1:5" x14ac:dyDescent="0.25">
      <c r="A1201"/>
      <c r="D1201"/>
      <c r="E1201"/>
    </row>
    <row r="1202" spans="1:5" x14ac:dyDescent="0.25">
      <c r="A1202"/>
      <c r="D1202"/>
      <c r="E1202"/>
    </row>
    <row r="1203" spans="1:5" x14ac:dyDescent="0.25">
      <c r="A1203"/>
      <c r="D1203"/>
      <c r="E1203"/>
    </row>
    <row r="1204" spans="1:5" x14ac:dyDescent="0.25">
      <c r="A1204"/>
      <c r="D1204"/>
      <c r="E1204"/>
    </row>
    <row r="1205" spans="1:5" x14ac:dyDescent="0.25">
      <c r="A1205"/>
      <c r="D1205"/>
      <c r="E1205"/>
    </row>
    <row r="1206" spans="1:5" x14ac:dyDescent="0.25">
      <c r="A1206"/>
      <c r="D1206"/>
      <c r="E1206"/>
    </row>
    <row r="1207" spans="1:5" x14ac:dyDescent="0.25">
      <c r="A1207"/>
      <c r="D1207"/>
      <c r="E1207"/>
    </row>
    <row r="1208" spans="1:5" x14ac:dyDescent="0.25">
      <c r="A1208"/>
      <c r="D1208"/>
      <c r="E1208"/>
    </row>
    <row r="1209" spans="1:5" x14ac:dyDescent="0.25">
      <c r="A1209"/>
      <c r="D1209"/>
      <c r="E1209"/>
    </row>
    <row r="1210" spans="1:5" x14ac:dyDescent="0.25">
      <c r="A1210"/>
      <c r="D1210"/>
      <c r="E1210"/>
    </row>
    <row r="1211" spans="1:5" x14ac:dyDescent="0.25">
      <c r="A1211"/>
      <c r="D1211"/>
      <c r="E1211"/>
    </row>
    <row r="1212" spans="1:5" x14ac:dyDescent="0.25">
      <c r="A1212"/>
      <c r="D1212"/>
      <c r="E1212"/>
    </row>
    <row r="1213" spans="1:5" x14ac:dyDescent="0.25">
      <c r="A1213"/>
      <c r="D1213"/>
      <c r="E1213"/>
    </row>
    <row r="1214" spans="1:5" x14ac:dyDescent="0.25">
      <c r="A1214"/>
      <c r="D1214"/>
      <c r="E1214"/>
    </row>
    <row r="1215" spans="1:5" x14ac:dyDescent="0.25">
      <c r="A1215"/>
      <c r="D1215"/>
      <c r="E1215"/>
    </row>
    <row r="1216" spans="1:5" x14ac:dyDescent="0.25">
      <c r="A1216"/>
      <c r="D1216"/>
      <c r="E1216"/>
    </row>
    <row r="1217" spans="1:5" x14ac:dyDescent="0.25">
      <c r="A1217"/>
      <c r="D1217"/>
      <c r="E1217"/>
    </row>
    <row r="1218" spans="1:5" x14ac:dyDescent="0.25">
      <c r="A1218"/>
      <c r="D1218"/>
      <c r="E1218"/>
    </row>
    <row r="1219" spans="1:5" x14ac:dyDescent="0.25">
      <c r="A1219"/>
      <c r="D1219"/>
      <c r="E1219"/>
    </row>
    <row r="1220" spans="1:5" x14ac:dyDescent="0.25">
      <c r="A1220"/>
      <c r="D1220"/>
      <c r="E1220"/>
    </row>
    <row r="1221" spans="1:5" x14ac:dyDescent="0.25">
      <c r="A1221"/>
      <c r="D1221"/>
      <c r="E1221"/>
    </row>
    <row r="1222" spans="1:5" x14ac:dyDescent="0.25">
      <c r="A1222"/>
      <c r="D1222"/>
      <c r="E1222"/>
    </row>
    <row r="1223" spans="1:5" x14ac:dyDescent="0.25">
      <c r="A1223"/>
      <c r="D1223"/>
      <c r="E1223"/>
    </row>
    <row r="1224" spans="1:5" x14ac:dyDescent="0.25">
      <c r="A1224"/>
      <c r="D1224"/>
      <c r="E1224"/>
    </row>
    <row r="1225" spans="1:5" x14ac:dyDescent="0.25">
      <c r="A1225"/>
      <c r="D1225"/>
      <c r="E1225"/>
    </row>
    <row r="1226" spans="1:5" x14ac:dyDescent="0.25">
      <c r="A1226"/>
      <c r="D1226"/>
      <c r="E1226"/>
    </row>
    <row r="1227" spans="1:5" x14ac:dyDescent="0.25">
      <c r="A1227"/>
      <c r="D1227"/>
      <c r="E1227"/>
    </row>
    <row r="1228" spans="1:5" x14ac:dyDescent="0.25">
      <c r="A1228"/>
      <c r="D1228"/>
      <c r="E1228"/>
    </row>
    <row r="1229" spans="1:5" x14ac:dyDescent="0.25">
      <c r="A1229"/>
      <c r="D1229"/>
      <c r="E1229"/>
    </row>
    <row r="1230" spans="1:5" x14ac:dyDescent="0.25">
      <c r="A1230"/>
      <c r="D1230"/>
      <c r="E1230"/>
    </row>
    <row r="1231" spans="1:5" x14ac:dyDescent="0.25">
      <c r="A1231"/>
      <c r="D1231"/>
      <c r="E1231"/>
    </row>
    <row r="1232" spans="1:5" x14ac:dyDescent="0.25">
      <c r="A1232"/>
      <c r="D1232"/>
      <c r="E1232"/>
    </row>
    <row r="1233" spans="1:5" x14ac:dyDescent="0.25">
      <c r="A1233"/>
      <c r="D1233"/>
      <c r="E1233"/>
    </row>
    <row r="1234" spans="1:5" x14ac:dyDescent="0.25">
      <c r="A1234"/>
      <c r="D1234"/>
      <c r="E1234"/>
    </row>
    <row r="1235" spans="1:5" x14ac:dyDescent="0.25">
      <c r="A1235"/>
      <c r="D1235"/>
      <c r="E1235"/>
    </row>
    <row r="1236" spans="1:5" x14ac:dyDescent="0.25">
      <c r="A1236"/>
      <c r="D1236"/>
      <c r="E1236"/>
    </row>
    <row r="1237" spans="1:5" x14ac:dyDescent="0.25">
      <c r="A1237"/>
      <c r="D1237"/>
      <c r="E1237"/>
    </row>
    <row r="1238" spans="1:5" x14ac:dyDescent="0.25">
      <c r="A1238"/>
      <c r="D1238"/>
      <c r="E1238"/>
    </row>
    <row r="1239" spans="1:5" x14ac:dyDescent="0.25">
      <c r="A1239"/>
      <c r="D1239"/>
      <c r="E1239"/>
    </row>
    <row r="1240" spans="1:5" x14ac:dyDescent="0.25">
      <c r="A1240"/>
      <c r="D1240"/>
      <c r="E1240"/>
    </row>
    <row r="1241" spans="1:5" x14ac:dyDescent="0.25">
      <c r="A1241"/>
      <c r="D1241"/>
      <c r="E1241"/>
    </row>
    <row r="1242" spans="1:5" x14ac:dyDescent="0.25">
      <c r="A1242"/>
      <c r="D1242"/>
      <c r="E1242"/>
    </row>
    <row r="1243" spans="1:5" x14ac:dyDescent="0.25">
      <c r="A1243"/>
      <c r="D1243"/>
      <c r="E1243"/>
    </row>
    <row r="1244" spans="1:5" x14ac:dyDescent="0.25">
      <c r="A1244"/>
      <c r="D1244"/>
      <c r="E1244"/>
    </row>
    <row r="1245" spans="1:5" x14ac:dyDescent="0.25">
      <c r="A1245"/>
      <c r="D1245"/>
      <c r="E1245"/>
    </row>
    <row r="1246" spans="1:5" x14ac:dyDescent="0.25">
      <c r="A1246"/>
      <c r="D1246"/>
      <c r="E1246"/>
    </row>
    <row r="1247" spans="1:5" x14ac:dyDescent="0.25">
      <c r="A1247"/>
      <c r="D1247"/>
      <c r="E1247"/>
    </row>
    <row r="1248" spans="1:5" x14ac:dyDescent="0.25">
      <c r="A1248"/>
      <c r="D1248"/>
      <c r="E1248"/>
    </row>
    <row r="1249" spans="1:5" x14ac:dyDescent="0.25">
      <c r="A1249"/>
      <c r="D1249"/>
      <c r="E1249"/>
    </row>
    <row r="1250" spans="1:5" x14ac:dyDescent="0.25">
      <c r="A1250"/>
      <c r="D1250"/>
      <c r="E1250"/>
    </row>
    <row r="1251" spans="1:5" x14ac:dyDescent="0.25">
      <c r="A1251"/>
      <c r="D1251"/>
      <c r="E1251"/>
    </row>
    <row r="1252" spans="1:5" x14ac:dyDescent="0.25">
      <c r="A1252"/>
      <c r="D1252"/>
      <c r="E1252"/>
    </row>
    <row r="1253" spans="1:5" x14ac:dyDescent="0.25">
      <c r="A1253"/>
      <c r="D1253"/>
      <c r="E1253"/>
    </row>
    <row r="1254" spans="1:5" x14ac:dyDescent="0.25">
      <c r="A1254"/>
      <c r="D1254"/>
      <c r="E1254"/>
    </row>
    <row r="1255" spans="1:5" x14ac:dyDescent="0.25">
      <c r="A1255"/>
      <c r="D1255"/>
      <c r="E1255"/>
    </row>
    <row r="1256" spans="1:5" x14ac:dyDescent="0.25">
      <c r="A1256"/>
      <c r="D1256"/>
      <c r="E1256"/>
    </row>
    <row r="1257" spans="1:5" x14ac:dyDescent="0.25">
      <c r="A1257"/>
      <c r="D1257"/>
      <c r="E1257"/>
    </row>
    <row r="1258" spans="1:5" x14ac:dyDescent="0.25">
      <c r="A1258"/>
      <c r="D1258"/>
      <c r="E1258"/>
    </row>
    <row r="1259" spans="1:5" x14ac:dyDescent="0.25">
      <c r="A1259"/>
      <c r="D1259"/>
      <c r="E1259"/>
    </row>
    <row r="1260" spans="1:5" x14ac:dyDescent="0.25">
      <c r="A1260"/>
      <c r="D1260"/>
      <c r="E1260"/>
    </row>
    <row r="1261" spans="1:5" x14ac:dyDescent="0.25">
      <c r="A1261"/>
      <c r="D1261"/>
      <c r="E1261"/>
    </row>
    <row r="1262" spans="1:5" x14ac:dyDescent="0.25">
      <c r="A1262"/>
      <c r="D1262"/>
      <c r="E1262"/>
    </row>
    <row r="1263" spans="1:5" x14ac:dyDescent="0.25">
      <c r="A1263"/>
      <c r="D1263"/>
      <c r="E1263"/>
    </row>
    <row r="1264" spans="1:5" x14ac:dyDescent="0.25">
      <c r="A1264"/>
      <c r="D1264"/>
      <c r="E1264"/>
    </row>
    <row r="1265" spans="1:5" x14ac:dyDescent="0.25">
      <c r="A1265"/>
      <c r="D1265"/>
      <c r="E1265"/>
    </row>
    <row r="1266" spans="1:5" x14ac:dyDescent="0.25">
      <c r="A1266"/>
      <c r="D1266"/>
      <c r="E1266"/>
    </row>
    <row r="1267" spans="1:5" x14ac:dyDescent="0.25">
      <c r="A1267"/>
      <c r="D1267"/>
      <c r="E1267"/>
    </row>
    <row r="1268" spans="1:5" x14ac:dyDescent="0.25">
      <c r="A1268"/>
      <c r="D1268"/>
      <c r="E1268"/>
    </row>
    <row r="1269" spans="1:5" x14ac:dyDescent="0.25">
      <c r="A1269"/>
      <c r="D1269"/>
      <c r="E1269"/>
    </row>
    <row r="1270" spans="1:5" x14ac:dyDescent="0.25">
      <c r="A1270"/>
      <c r="D1270"/>
      <c r="E1270"/>
    </row>
    <row r="1271" spans="1:5" x14ac:dyDescent="0.25">
      <c r="A1271"/>
      <c r="D1271"/>
      <c r="E1271"/>
    </row>
    <row r="1272" spans="1:5" x14ac:dyDescent="0.25">
      <c r="A1272"/>
      <c r="D1272"/>
      <c r="E1272"/>
    </row>
    <row r="1273" spans="1:5" x14ac:dyDescent="0.25">
      <c r="A1273"/>
      <c r="D1273"/>
      <c r="E1273"/>
    </row>
    <row r="1274" spans="1:5" x14ac:dyDescent="0.25">
      <c r="A1274"/>
      <c r="D1274"/>
      <c r="E1274"/>
    </row>
    <row r="1275" spans="1:5" x14ac:dyDescent="0.25">
      <c r="A1275"/>
      <c r="D1275"/>
      <c r="E1275"/>
    </row>
    <row r="1276" spans="1:5" x14ac:dyDescent="0.25">
      <c r="A1276"/>
      <c r="D1276"/>
      <c r="E1276"/>
    </row>
    <row r="1277" spans="1:5" x14ac:dyDescent="0.25">
      <c r="A1277"/>
      <c r="D1277"/>
      <c r="E1277"/>
    </row>
    <row r="1278" spans="1:5" x14ac:dyDescent="0.25">
      <c r="A1278"/>
      <c r="D1278"/>
      <c r="E1278"/>
    </row>
    <row r="1279" spans="1:5" x14ac:dyDescent="0.25">
      <c r="A1279"/>
      <c r="D1279"/>
      <c r="E1279"/>
    </row>
    <row r="1280" spans="1:5" x14ac:dyDescent="0.25">
      <c r="A1280"/>
      <c r="D1280"/>
      <c r="E1280"/>
    </row>
    <row r="1281" spans="1:5" x14ac:dyDescent="0.25">
      <c r="A1281"/>
      <c r="D1281"/>
      <c r="E1281"/>
    </row>
    <row r="1282" spans="1:5" x14ac:dyDescent="0.25">
      <c r="A1282"/>
      <c r="D1282"/>
      <c r="E1282"/>
    </row>
    <row r="1283" spans="1:5" x14ac:dyDescent="0.25">
      <c r="A1283"/>
      <c r="D1283"/>
      <c r="E1283"/>
    </row>
    <row r="1284" spans="1:5" x14ac:dyDescent="0.25">
      <c r="A1284"/>
      <c r="D1284"/>
      <c r="E1284"/>
    </row>
    <row r="1285" spans="1:5" x14ac:dyDescent="0.25">
      <c r="A1285"/>
      <c r="D1285"/>
      <c r="E1285"/>
    </row>
    <row r="1286" spans="1:5" x14ac:dyDescent="0.25">
      <c r="A1286"/>
      <c r="D1286"/>
      <c r="E1286"/>
    </row>
    <row r="1287" spans="1:5" x14ac:dyDescent="0.25">
      <c r="A1287"/>
      <c r="D1287"/>
      <c r="E1287"/>
    </row>
    <row r="1288" spans="1:5" x14ac:dyDescent="0.25">
      <c r="A1288"/>
      <c r="D1288"/>
      <c r="E1288"/>
    </row>
    <row r="1289" spans="1:5" x14ac:dyDescent="0.25">
      <c r="A1289"/>
      <c r="D1289"/>
      <c r="E1289"/>
    </row>
    <row r="1290" spans="1:5" x14ac:dyDescent="0.25">
      <c r="A1290"/>
      <c r="D1290"/>
      <c r="E1290"/>
    </row>
    <row r="1291" spans="1:5" x14ac:dyDescent="0.25">
      <c r="A1291"/>
      <c r="D1291"/>
      <c r="E1291"/>
    </row>
    <row r="1292" spans="1:5" x14ac:dyDescent="0.25">
      <c r="A1292"/>
      <c r="D1292"/>
      <c r="E1292"/>
    </row>
    <row r="1293" spans="1:5" x14ac:dyDescent="0.25">
      <c r="A1293"/>
      <c r="D1293"/>
      <c r="E1293"/>
    </row>
    <row r="1294" spans="1:5" x14ac:dyDescent="0.25">
      <c r="A1294"/>
      <c r="D1294"/>
      <c r="E1294"/>
    </row>
    <row r="1295" spans="1:5" x14ac:dyDescent="0.25">
      <c r="A1295"/>
      <c r="D1295"/>
      <c r="E1295"/>
    </row>
    <row r="1296" spans="1:5" x14ac:dyDescent="0.25">
      <c r="A1296"/>
      <c r="D1296"/>
      <c r="E1296"/>
    </row>
    <row r="1297" spans="1:5" x14ac:dyDescent="0.25">
      <c r="A1297"/>
      <c r="D1297"/>
      <c r="E1297"/>
    </row>
    <row r="1298" spans="1:5" x14ac:dyDescent="0.25">
      <c r="A1298"/>
      <c r="D1298"/>
      <c r="E1298"/>
    </row>
    <row r="1299" spans="1:5" x14ac:dyDescent="0.25">
      <c r="A1299"/>
      <c r="D1299"/>
      <c r="E1299"/>
    </row>
    <row r="1300" spans="1:5" x14ac:dyDescent="0.25">
      <c r="A1300"/>
      <c r="D1300"/>
      <c r="E1300"/>
    </row>
    <row r="1301" spans="1:5" x14ac:dyDescent="0.25">
      <c r="A1301"/>
      <c r="D1301"/>
      <c r="E1301"/>
    </row>
    <row r="1302" spans="1:5" x14ac:dyDescent="0.25">
      <c r="A1302"/>
      <c r="D1302"/>
      <c r="E1302"/>
    </row>
    <row r="1303" spans="1:5" x14ac:dyDescent="0.25">
      <c r="A1303"/>
      <c r="D1303"/>
      <c r="E1303"/>
    </row>
    <row r="1304" spans="1:5" x14ac:dyDescent="0.25">
      <c r="A1304"/>
      <c r="D1304"/>
      <c r="E1304"/>
    </row>
    <row r="1305" spans="1:5" x14ac:dyDescent="0.25">
      <c r="A1305"/>
      <c r="D1305"/>
      <c r="E1305"/>
    </row>
    <row r="1306" spans="1:5" x14ac:dyDescent="0.25">
      <c r="A1306"/>
      <c r="D1306"/>
      <c r="E1306"/>
    </row>
    <row r="1307" spans="1:5" x14ac:dyDescent="0.25">
      <c r="A1307"/>
      <c r="D1307"/>
      <c r="E1307"/>
    </row>
    <row r="1308" spans="1:5" x14ac:dyDescent="0.25">
      <c r="A1308"/>
      <c r="D1308"/>
      <c r="E1308"/>
    </row>
    <row r="1309" spans="1:5" x14ac:dyDescent="0.25">
      <c r="A1309"/>
      <c r="D1309"/>
      <c r="E1309"/>
    </row>
    <row r="1310" spans="1:5" x14ac:dyDescent="0.25">
      <c r="A1310"/>
      <c r="D1310"/>
      <c r="E1310"/>
    </row>
    <row r="1311" spans="1:5" x14ac:dyDescent="0.25">
      <c r="A1311"/>
      <c r="D1311"/>
      <c r="E1311"/>
    </row>
    <row r="1312" spans="1:5" x14ac:dyDescent="0.25">
      <c r="A1312"/>
      <c r="D1312"/>
      <c r="E1312"/>
    </row>
    <row r="1313" spans="1:5" x14ac:dyDescent="0.25">
      <c r="A1313"/>
      <c r="D1313"/>
      <c r="E1313"/>
    </row>
    <row r="1314" spans="1:5" x14ac:dyDescent="0.25">
      <c r="A1314"/>
      <c r="D1314"/>
      <c r="E1314"/>
    </row>
    <row r="1315" spans="1:5" x14ac:dyDescent="0.25">
      <c r="A1315"/>
      <c r="D1315"/>
      <c r="E1315"/>
    </row>
    <row r="1316" spans="1:5" x14ac:dyDescent="0.25">
      <c r="A1316"/>
      <c r="D1316"/>
      <c r="E1316"/>
    </row>
    <row r="1317" spans="1:5" x14ac:dyDescent="0.25">
      <c r="A1317"/>
      <c r="D1317"/>
      <c r="E1317"/>
    </row>
    <row r="1318" spans="1:5" x14ac:dyDescent="0.25">
      <c r="A1318"/>
      <c r="D1318"/>
      <c r="E1318"/>
    </row>
    <row r="1319" spans="1:5" x14ac:dyDescent="0.25">
      <c r="A1319"/>
      <c r="D1319"/>
      <c r="E1319"/>
    </row>
    <row r="1320" spans="1:5" x14ac:dyDescent="0.25">
      <c r="A1320"/>
      <c r="D1320"/>
      <c r="E1320"/>
    </row>
    <row r="1321" spans="1:5" x14ac:dyDescent="0.25">
      <c r="A1321"/>
      <c r="D1321"/>
      <c r="E1321"/>
    </row>
    <row r="1322" spans="1:5" x14ac:dyDescent="0.25">
      <c r="A1322"/>
      <c r="D1322"/>
      <c r="E1322"/>
    </row>
    <row r="1323" spans="1:5" x14ac:dyDescent="0.25">
      <c r="A1323"/>
      <c r="D1323"/>
      <c r="E1323"/>
    </row>
    <row r="1324" spans="1:5" x14ac:dyDescent="0.25">
      <c r="A1324"/>
      <c r="D1324"/>
      <c r="E1324"/>
    </row>
    <row r="1325" spans="1:5" x14ac:dyDescent="0.25">
      <c r="A1325"/>
      <c r="D1325"/>
      <c r="E1325"/>
    </row>
    <row r="1326" spans="1:5" x14ac:dyDescent="0.25">
      <c r="A1326"/>
      <c r="D1326"/>
      <c r="E1326"/>
    </row>
    <row r="1327" spans="1:5" x14ac:dyDescent="0.25">
      <c r="A1327"/>
      <c r="D1327"/>
      <c r="E1327"/>
    </row>
    <row r="1328" spans="1:5" x14ac:dyDescent="0.25">
      <c r="A1328"/>
      <c r="D1328"/>
      <c r="E1328"/>
    </row>
    <row r="1329" spans="1:5" x14ac:dyDescent="0.25">
      <c r="A1329"/>
      <c r="D1329"/>
      <c r="E1329"/>
    </row>
    <row r="1330" spans="1:5" x14ac:dyDescent="0.25">
      <c r="A1330"/>
      <c r="D1330"/>
      <c r="E1330"/>
    </row>
    <row r="1331" spans="1:5" x14ac:dyDescent="0.25">
      <c r="A1331"/>
      <c r="D1331"/>
      <c r="E1331"/>
    </row>
    <row r="1332" spans="1:5" x14ac:dyDescent="0.25">
      <c r="A1332"/>
      <c r="D1332"/>
      <c r="E1332"/>
    </row>
    <row r="1333" spans="1:5" x14ac:dyDescent="0.25">
      <c r="A1333"/>
      <c r="D1333"/>
      <c r="E1333"/>
    </row>
    <row r="1334" spans="1:5" x14ac:dyDescent="0.25">
      <c r="A1334"/>
      <c r="D1334"/>
      <c r="E1334"/>
    </row>
    <row r="1335" spans="1:5" x14ac:dyDescent="0.25">
      <c r="A1335"/>
      <c r="D1335"/>
      <c r="E1335"/>
    </row>
    <row r="1336" spans="1:5" x14ac:dyDescent="0.25">
      <c r="A1336"/>
      <c r="D1336"/>
      <c r="E1336"/>
    </row>
    <row r="1337" spans="1:5" x14ac:dyDescent="0.25">
      <c r="A1337"/>
      <c r="D1337"/>
      <c r="E1337"/>
    </row>
    <row r="1338" spans="1:5" x14ac:dyDescent="0.25">
      <c r="A1338"/>
      <c r="D1338"/>
      <c r="E1338"/>
    </row>
    <row r="1339" spans="1:5" x14ac:dyDescent="0.25">
      <c r="A1339"/>
      <c r="D1339"/>
      <c r="E1339"/>
    </row>
    <row r="1340" spans="1:5" x14ac:dyDescent="0.25">
      <c r="A1340"/>
      <c r="D1340"/>
      <c r="E1340"/>
    </row>
    <row r="1341" spans="1:5" x14ac:dyDescent="0.25">
      <c r="A1341"/>
      <c r="D1341"/>
      <c r="E1341"/>
    </row>
    <row r="1342" spans="1:5" x14ac:dyDescent="0.25">
      <c r="A1342"/>
      <c r="D1342"/>
      <c r="E1342"/>
    </row>
    <row r="1343" spans="1:5" x14ac:dyDescent="0.25">
      <c r="A1343"/>
      <c r="D1343"/>
      <c r="E1343"/>
    </row>
    <row r="1344" spans="1:5" x14ac:dyDescent="0.25">
      <c r="A1344"/>
      <c r="D1344"/>
      <c r="E1344"/>
    </row>
    <row r="1345" spans="1:5" x14ac:dyDescent="0.25">
      <c r="A1345"/>
      <c r="D1345"/>
      <c r="E1345"/>
    </row>
    <row r="1346" spans="1:5" x14ac:dyDescent="0.25">
      <c r="A1346"/>
      <c r="D1346"/>
      <c r="E1346"/>
    </row>
    <row r="1347" spans="1:5" x14ac:dyDescent="0.25">
      <c r="A1347"/>
      <c r="D1347"/>
      <c r="E1347"/>
    </row>
    <row r="1348" spans="1:5" x14ac:dyDescent="0.25">
      <c r="A1348"/>
      <c r="D1348"/>
      <c r="E1348"/>
    </row>
    <row r="1349" spans="1:5" x14ac:dyDescent="0.25">
      <c r="A1349"/>
      <c r="D1349"/>
      <c r="E1349"/>
    </row>
    <row r="1350" spans="1:5" x14ac:dyDescent="0.25">
      <c r="A1350"/>
      <c r="D1350"/>
      <c r="E1350"/>
    </row>
    <row r="1351" spans="1:5" x14ac:dyDescent="0.25">
      <c r="A1351"/>
      <c r="D1351"/>
      <c r="E1351"/>
    </row>
    <row r="1352" spans="1:5" x14ac:dyDescent="0.25">
      <c r="A1352"/>
      <c r="D1352"/>
      <c r="E1352"/>
    </row>
    <row r="1353" spans="1:5" x14ac:dyDescent="0.25">
      <c r="A1353"/>
      <c r="D1353"/>
      <c r="E1353"/>
    </row>
    <row r="1354" spans="1:5" x14ac:dyDescent="0.25">
      <c r="A1354"/>
      <c r="D1354"/>
      <c r="E1354"/>
    </row>
    <row r="1355" spans="1:5" x14ac:dyDescent="0.25">
      <c r="A1355"/>
      <c r="D1355"/>
      <c r="E1355"/>
    </row>
    <row r="1356" spans="1:5" x14ac:dyDescent="0.25">
      <c r="A1356"/>
      <c r="D1356"/>
      <c r="E1356"/>
    </row>
    <row r="1357" spans="1:5" x14ac:dyDescent="0.25">
      <c r="A1357"/>
      <c r="D1357"/>
      <c r="E1357"/>
    </row>
    <row r="1358" spans="1:5" x14ac:dyDescent="0.25">
      <c r="A1358"/>
      <c r="D1358"/>
      <c r="E1358"/>
    </row>
    <row r="1359" spans="1:5" x14ac:dyDescent="0.25">
      <c r="A1359"/>
      <c r="D1359"/>
      <c r="E1359"/>
    </row>
    <row r="1360" spans="1:5" x14ac:dyDescent="0.25">
      <c r="A1360"/>
      <c r="D1360"/>
      <c r="E1360"/>
    </row>
    <row r="1361" spans="1:5" x14ac:dyDescent="0.25">
      <c r="A1361"/>
      <c r="D1361"/>
      <c r="E1361"/>
    </row>
    <row r="1362" spans="1:5" x14ac:dyDescent="0.25">
      <c r="A1362"/>
      <c r="D1362"/>
      <c r="E1362"/>
    </row>
    <row r="1363" spans="1:5" x14ac:dyDescent="0.25">
      <c r="A1363"/>
      <c r="D1363"/>
      <c r="E1363"/>
    </row>
    <row r="1364" spans="1:5" x14ac:dyDescent="0.25">
      <c r="A1364"/>
      <c r="D1364"/>
      <c r="E1364"/>
    </row>
    <row r="1365" spans="1:5" x14ac:dyDescent="0.25">
      <c r="A1365"/>
      <c r="D1365"/>
      <c r="E1365"/>
    </row>
    <row r="1366" spans="1:5" x14ac:dyDescent="0.25">
      <c r="A1366"/>
      <c r="D1366"/>
      <c r="E1366"/>
    </row>
    <row r="1367" spans="1:5" x14ac:dyDescent="0.25">
      <c r="A1367"/>
      <c r="D1367"/>
      <c r="E1367"/>
    </row>
    <row r="1368" spans="1:5" x14ac:dyDescent="0.25">
      <c r="A1368"/>
      <c r="D1368"/>
      <c r="E1368"/>
    </row>
    <row r="1369" spans="1:5" x14ac:dyDescent="0.25">
      <c r="A1369"/>
      <c r="D1369"/>
      <c r="E1369"/>
    </row>
    <row r="1370" spans="1:5" x14ac:dyDescent="0.25">
      <c r="A1370"/>
      <c r="D1370"/>
      <c r="E1370"/>
    </row>
    <row r="1371" spans="1:5" x14ac:dyDescent="0.25">
      <c r="A1371"/>
      <c r="D1371"/>
      <c r="E1371"/>
    </row>
    <row r="1372" spans="1:5" x14ac:dyDescent="0.25">
      <c r="A1372"/>
      <c r="D1372"/>
      <c r="E1372"/>
    </row>
    <row r="1373" spans="1:5" x14ac:dyDescent="0.25">
      <c r="A1373"/>
      <c r="D1373"/>
      <c r="E1373"/>
    </row>
    <row r="1374" spans="1:5" x14ac:dyDescent="0.25">
      <c r="A1374"/>
      <c r="D1374"/>
      <c r="E1374"/>
    </row>
    <row r="1375" spans="1:5" x14ac:dyDescent="0.25">
      <c r="A1375"/>
      <c r="D1375"/>
      <c r="E1375"/>
    </row>
    <row r="1376" spans="1:5" x14ac:dyDescent="0.25">
      <c r="A1376"/>
      <c r="D1376"/>
      <c r="E1376"/>
    </row>
    <row r="1377" spans="1:5" x14ac:dyDescent="0.25">
      <c r="A1377"/>
      <c r="D1377"/>
      <c r="E1377"/>
    </row>
    <row r="1378" spans="1:5" x14ac:dyDescent="0.25">
      <c r="A1378"/>
      <c r="D1378"/>
      <c r="E1378"/>
    </row>
    <row r="1379" spans="1:5" x14ac:dyDescent="0.25">
      <c r="A1379"/>
      <c r="D1379"/>
      <c r="E1379"/>
    </row>
    <row r="1380" spans="1:5" x14ac:dyDescent="0.25">
      <c r="A1380"/>
      <c r="D1380"/>
      <c r="E1380"/>
    </row>
    <row r="1381" spans="1:5" x14ac:dyDescent="0.25">
      <c r="A1381"/>
      <c r="D1381"/>
      <c r="E1381"/>
    </row>
    <row r="1382" spans="1:5" x14ac:dyDescent="0.25">
      <c r="A1382"/>
      <c r="D1382"/>
      <c r="E1382"/>
    </row>
    <row r="1383" spans="1:5" x14ac:dyDescent="0.25">
      <c r="A1383"/>
      <c r="D1383"/>
      <c r="E1383"/>
    </row>
    <row r="1384" spans="1:5" x14ac:dyDescent="0.25">
      <c r="A1384"/>
      <c r="D1384"/>
      <c r="E1384"/>
    </row>
    <row r="1385" spans="1:5" x14ac:dyDescent="0.25">
      <c r="A1385"/>
      <c r="D1385"/>
      <c r="E1385"/>
    </row>
    <row r="1386" spans="1:5" x14ac:dyDescent="0.25">
      <c r="A1386"/>
      <c r="D1386"/>
      <c r="E1386"/>
    </row>
    <row r="1387" spans="1:5" x14ac:dyDescent="0.25">
      <c r="A1387"/>
      <c r="D1387"/>
      <c r="E1387"/>
    </row>
    <row r="1388" spans="1:5" x14ac:dyDescent="0.25">
      <c r="A1388"/>
      <c r="D1388"/>
      <c r="E1388"/>
    </row>
    <row r="1389" spans="1:5" x14ac:dyDescent="0.25">
      <c r="A1389"/>
      <c r="D1389"/>
      <c r="E1389"/>
    </row>
    <row r="1390" spans="1:5" x14ac:dyDescent="0.25">
      <c r="A1390"/>
      <c r="D1390"/>
      <c r="E1390"/>
    </row>
    <row r="1391" spans="1:5" x14ac:dyDescent="0.25">
      <c r="A1391"/>
      <c r="D1391"/>
      <c r="E1391"/>
    </row>
    <row r="1392" spans="1:5" x14ac:dyDescent="0.25">
      <c r="A1392"/>
      <c r="D1392"/>
      <c r="E1392"/>
    </row>
    <row r="1393" spans="1:5" x14ac:dyDescent="0.25">
      <c r="A1393"/>
      <c r="D1393"/>
      <c r="E1393"/>
    </row>
    <row r="1394" spans="1:5" x14ac:dyDescent="0.25">
      <c r="A1394"/>
      <c r="D1394"/>
      <c r="E1394"/>
    </row>
    <row r="1395" spans="1:5" x14ac:dyDescent="0.25">
      <c r="A1395"/>
      <c r="D1395"/>
      <c r="E1395"/>
    </row>
    <row r="1396" spans="1:5" x14ac:dyDescent="0.25">
      <c r="A1396"/>
      <c r="D1396"/>
      <c r="E1396"/>
    </row>
    <row r="1397" spans="1:5" x14ac:dyDescent="0.25">
      <c r="A1397"/>
      <c r="D1397"/>
      <c r="E1397"/>
    </row>
    <row r="1398" spans="1:5" x14ac:dyDescent="0.25">
      <c r="A1398"/>
      <c r="D1398"/>
      <c r="E1398"/>
    </row>
    <row r="1399" spans="1:5" x14ac:dyDescent="0.25">
      <c r="A1399"/>
      <c r="D1399"/>
      <c r="E1399"/>
    </row>
    <row r="1400" spans="1:5" x14ac:dyDescent="0.25">
      <c r="A1400"/>
      <c r="D1400"/>
      <c r="E1400"/>
    </row>
    <row r="1401" spans="1:5" x14ac:dyDescent="0.25">
      <c r="A1401"/>
      <c r="D1401"/>
      <c r="E1401"/>
    </row>
    <row r="1402" spans="1:5" x14ac:dyDescent="0.25">
      <c r="A1402"/>
      <c r="D1402"/>
      <c r="E1402"/>
    </row>
    <row r="1403" spans="1:5" x14ac:dyDescent="0.25">
      <c r="A1403"/>
      <c r="D1403"/>
      <c r="E1403"/>
    </row>
    <row r="1404" spans="1:5" x14ac:dyDescent="0.25">
      <c r="A1404"/>
      <c r="D1404"/>
      <c r="E1404"/>
    </row>
    <row r="1405" spans="1:5" x14ac:dyDescent="0.25">
      <c r="A1405"/>
      <c r="D1405"/>
      <c r="E1405"/>
    </row>
    <row r="1406" spans="1:5" x14ac:dyDescent="0.25">
      <c r="A1406"/>
      <c r="D1406"/>
      <c r="E1406"/>
    </row>
    <row r="1407" spans="1:5" x14ac:dyDescent="0.25">
      <c r="A1407"/>
      <c r="D1407"/>
      <c r="E1407"/>
    </row>
    <row r="1408" spans="1:5" x14ac:dyDescent="0.25">
      <c r="A1408"/>
      <c r="D1408"/>
      <c r="E1408"/>
    </row>
    <row r="1409" spans="1:5" x14ac:dyDescent="0.25">
      <c r="A1409"/>
      <c r="D1409"/>
      <c r="E1409"/>
    </row>
    <row r="1410" spans="1:5" x14ac:dyDescent="0.25">
      <c r="A1410"/>
      <c r="D1410"/>
      <c r="E1410"/>
    </row>
    <row r="1411" spans="1:5" x14ac:dyDescent="0.25">
      <c r="A1411"/>
      <c r="D1411"/>
      <c r="E1411"/>
    </row>
    <row r="1412" spans="1:5" x14ac:dyDescent="0.25">
      <c r="A1412"/>
      <c r="D1412"/>
      <c r="E1412"/>
    </row>
    <row r="1413" spans="1:5" x14ac:dyDescent="0.25">
      <c r="A1413"/>
      <c r="D1413"/>
      <c r="E1413"/>
    </row>
    <row r="1414" spans="1:5" x14ac:dyDescent="0.25">
      <c r="A1414"/>
      <c r="D1414"/>
      <c r="E1414"/>
    </row>
    <row r="1415" spans="1:5" x14ac:dyDescent="0.25">
      <c r="A1415"/>
      <c r="D1415"/>
      <c r="E1415"/>
    </row>
    <row r="1416" spans="1:5" x14ac:dyDescent="0.25">
      <c r="A1416"/>
      <c r="D1416"/>
      <c r="E1416"/>
    </row>
    <row r="1417" spans="1:5" x14ac:dyDescent="0.25">
      <c r="A1417"/>
      <c r="D1417"/>
      <c r="E1417"/>
    </row>
    <row r="1418" spans="1:5" x14ac:dyDescent="0.25">
      <c r="A1418"/>
      <c r="D1418"/>
      <c r="E1418"/>
    </row>
    <row r="1419" spans="1:5" x14ac:dyDescent="0.25">
      <c r="A1419"/>
      <c r="D1419"/>
      <c r="E1419"/>
    </row>
    <row r="1420" spans="1:5" x14ac:dyDescent="0.25">
      <c r="A1420"/>
      <c r="D1420"/>
      <c r="E1420"/>
    </row>
    <row r="1421" spans="1:5" x14ac:dyDescent="0.25">
      <c r="A1421"/>
      <c r="D1421"/>
      <c r="E1421"/>
    </row>
    <row r="1422" spans="1:5" x14ac:dyDescent="0.25">
      <c r="A1422"/>
      <c r="D1422"/>
      <c r="E1422"/>
    </row>
    <row r="1423" spans="1:5" x14ac:dyDescent="0.25">
      <c r="A1423"/>
      <c r="D1423"/>
      <c r="E1423"/>
    </row>
    <row r="1424" spans="1:5" x14ac:dyDescent="0.25">
      <c r="A1424"/>
      <c r="D1424"/>
      <c r="E1424"/>
    </row>
    <row r="1425" spans="1:5" x14ac:dyDescent="0.25">
      <c r="A1425"/>
      <c r="D1425"/>
      <c r="E1425"/>
    </row>
    <row r="1426" spans="1:5" x14ac:dyDescent="0.25">
      <c r="A1426"/>
      <c r="D1426"/>
      <c r="E1426"/>
    </row>
    <row r="1427" spans="1:5" x14ac:dyDescent="0.25">
      <c r="A1427"/>
      <c r="D1427"/>
      <c r="E1427"/>
    </row>
    <row r="1428" spans="1:5" x14ac:dyDescent="0.25">
      <c r="A1428"/>
      <c r="D1428"/>
      <c r="E1428"/>
    </row>
    <row r="1429" spans="1:5" x14ac:dyDescent="0.25">
      <c r="A1429"/>
      <c r="D1429"/>
      <c r="E1429"/>
    </row>
    <row r="1430" spans="1:5" x14ac:dyDescent="0.25">
      <c r="A1430"/>
      <c r="D1430"/>
      <c r="E1430"/>
    </row>
    <row r="1431" spans="1:5" x14ac:dyDescent="0.25">
      <c r="A1431"/>
      <c r="D1431"/>
      <c r="E1431"/>
    </row>
    <row r="1432" spans="1:5" x14ac:dyDescent="0.25">
      <c r="A1432"/>
      <c r="D1432"/>
      <c r="E1432"/>
    </row>
    <row r="1433" spans="1:5" x14ac:dyDescent="0.25">
      <c r="A1433"/>
      <c r="D1433"/>
      <c r="E1433"/>
    </row>
    <row r="1434" spans="1:5" x14ac:dyDescent="0.25">
      <c r="A1434"/>
      <c r="D1434"/>
      <c r="E1434"/>
    </row>
    <row r="1435" spans="1:5" x14ac:dyDescent="0.25">
      <c r="A1435"/>
      <c r="D1435"/>
      <c r="E1435"/>
    </row>
    <row r="1436" spans="1:5" x14ac:dyDescent="0.25">
      <c r="A1436"/>
      <c r="D1436"/>
      <c r="E1436"/>
    </row>
    <row r="1437" spans="1:5" x14ac:dyDescent="0.25">
      <c r="A1437"/>
      <c r="D1437"/>
      <c r="E1437"/>
    </row>
    <row r="1438" spans="1:5" x14ac:dyDescent="0.25">
      <c r="A1438"/>
      <c r="D1438"/>
      <c r="E1438"/>
    </row>
    <row r="1439" spans="1:5" x14ac:dyDescent="0.25">
      <c r="A1439"/>
      <c r="D1439"/>
      <c r="E1439"/>
    </row>
    <row r="1440" spans="1:5" x14ac:dyDescent="0.25">
      <c r="A1440"/>
      <c r="D1440"/>
      <c r="E1440"/>
    </row>
    <row r="1441" spans="1:5" x14ac:dyDescent="0.25">
      <c r="A1441"/>
      <c r="D1441"/>
      <c r="E1441"/>
    </row>
    <row r="1442" spans="1:5" x14ac:dyDescent="0.25">
      <c r="A1442"/>
      <c r="D1442"/>
      <c r="E1442"/>
    </row>
    <row r="1443" spans="1:5" x14ac:dyDescent="0.25">
      <c r="A1443"/>
      <c r="D1443"/>
      <c r="E1443"/>
    </row>
    <row r="1444" spans="1:5" x14ac:dyDescent="0.25">
      <c r="A1444"/>
      <c r="D1444"/>
      <c r="E1444"/>
    </row>
    <row r="1445" spans="1:5" x14ac:dyDescent="0.25">
      <c r="A1445"/>
      <c r="D1445"/>
      <c r="E1445"/>
    </row>
    <row r="1446" spans="1:5" x14ac:dyDescent="0.25">
      <c r="A1446"/>
      <c r="D1446"/>
      <c r="E1446"/>
    </row>
    <row r="1447" spans="1:5" x14ac:dyDescent="0.25">
      <c r="A1447"/>
      <c r="D1447"/>
      <c r="E1447"/>
    </row>
    <row r="1448" spans="1:5" x14ac:dyDescent="0.25">
      <c r="A1448"/>
      <c r="D1448"/>
      <c r="E1448"/>
    </row>
    <row r="1449" spans="1:5" x14ac:dyDescent="0.25">
      <c r="A1449"/>
      <c r="D1449"/>
      <c r="E1449"/>
    </row>
    <row r="1450" spans="1:5" x14ac:dyDescent="0.25">
      <c r="A1450"/>
      <c r="D1450"/>
      <c r="E1450"/>
    </row>
    <row r="1451" spans="1:5" x14ac:dyDescent="0.25">
      <c r="A1451"/>
      <c r="D1451"/>
      <c r="E1451"/>
    </row>
    <row r="1452" spans="1:5" x14ac:dyDescent="0.25">
      <c r="A1452"/>
      <c r="D1452"/>
      <c r="E1452"/>
    </row>
    <row r="1453" spans="1:5" x14ac:dyDescent="0.25">
      <c r="A1453"/>
      <c r="D1453"/>
      <c r="E1453"/>
    </row>
    <row r="1454" spans="1:5" x14ac:dyDescent="0.25">
      <c r="A1454"/>
      <c r="D1454"/>
      <c r="E1454"/>
    </row>
    <row r="1455" spans="1:5" x14ac:dyDescent="0.25">
      <c r="A1455"/>
      <c r="D1455"/>
      <c r="E1455"/>
    </row>
    <row r="1456" spans="1:5" x14ac:dyDescent="0.25">
      <c r="A1456"/>
      <c r="D1456"/>
      <c r="E1456"/>
    </row>
    <row r="1457" spans="1:5" x14ac:dyDescent="0.25">
      <c r="A1457"/>
      <c r="D1457"/>
      <c r="E1457"/>
    </row>
    <row r="1458" spans="1:5" x14ac:dyDescent="0.25">
      <c r="A1458"/>
      <c r="D1458"/>
      <c r="E1458"/>
    </row>
    <row r="1459" spans="1:5" x14ac:dyDescent="0.25">
      <c r="A1459"/>
      <c r="D1459"/>
      <c r="E1459"/>
    </row>
    <row r="1460" spans="1:5" x14ac:dyDescent="0.25">
      <c r="A1460"/>
      <c r="D1460"/>
      <c r="E1460"/>
    </row>
    <row r="1461" spans="1:5" x14ac:dyDescent="0.25">
      <c r="A1461"/>
      <c r="D1461"/>
      <c r="E1461"/>
    </row>
    <row r="1462" spans="1:5" x14ac:dyDescent="0.25">
      <c r="A1462"/>
      <c r="D1462"/>
      <c r="E1462"/>
    </row>
    <row r="1463" spans="1:5" x14ac:dyDescent="0.25">
      <c r="A1463"/>
      <c r="D1463"/>
      <c r="E1463"/>
    </row>
    <row r="1464" spans="1:5" x14ac:dyDescent="0.25">
      <c r="A1464"/>
      <c r="D1464"/>
      <c r="E1464"/>
    </row>
    <row r="1465" spans="1:5" x14ac:dyDescent="0.25">
      <c r="A1465"/>
      <c r="D1465"/>
      <c r="E1465"/>
    </row>
    <row r="1466" spans="1:5" x14ac:dyDescent="0.25">
      <c r="A1466"/>
      <c r="D1466"/>
      <c r="E1466"/>
    </row>
    <row r="1467" spans="1:5" x14ac:dyDescent="0.25">
      <c r="A1467"/>
      <c r="D1467"/>
      <c r="E1467"/>
    </row>
    <row r="1468" spans="1:5" x14ac:dyDescent="0.25">
      <c r="A1468"/>
      <c r="D1468"/>
      <c r="E1468"/>
    </row>
    <row r="1469" spans="1:5" x14ac:dyDescent="0.25">
      <c r="A1469"/>
      <c r="D1469"/>
      <c r="E1469"/>
    </row>
    <row r="1470" spans="1:5" x14ac:dyDescent="0.25">
      <c r="A1470"/>
      <c r="D1470"/>
      <c r="E1470"/>
    </row>
    <row r="1471" spans="1:5" x14ac:dyDescent="0.25">
      <c r="A1471"/>
      <c r="D1471"/>
      <c r="E1471"/>
    </row>
    <row r="1472" spans="1:5" x14ac:dyDescent="0.25">
      <c r="A1472"/>
      <c r="D1472"/>
      <c r="E1472"/>
    </row>
    <row r="1473" spans="1:5" x14ac:dyDescent="0.25">
      <c r="A1473"/>
      <c r="D1473"/>
      <c r="E1473"/>
    </row>
    <row r="1474" spans="1:5" x14ac:dyDescent="0.25">
      <c r="A1474"/>
      <c r="D1474"/>
      <c r="E1474"/>
    </row>
    <row r="1475" spans="1:5" x14ac:dyDescent="0.25">
      <c r="A1475"/>
      <c r="D1475"/>
      <c r="E1475"/>
    </row>
    <row r="1476" spans="1:5" x14ac:dyDescent="0.25">
      <c r="A1476"/>
      <c r="D1476"/>
      <c r="E1476"/>
    </row>
    <row r="1477" spans="1:5" x14ac:dyDescent="0.25">
      <c r="A1477"/>
      <c r="D1477"/>
      <c r="E1477"/>
    </row>
    <row r="1478" spans="1:5" x14ac:dyDescent="0.25">
      <c r="A1478"/>
      <c r="D1478"/>
      <c r="E1478"/>
    </row>
    <row r="1479" spans="1:5" x14ac:dyDescent="0.25">
      <c r="A1479"/>
      <c r="D1479"/>
      <c r="E1479"/>
    </row>
    <row r="1480" spans="1:5" x14ac:dyDescent="0.25">
      <c r="A1480"/>
      <c r="D1480"/>
      <c r="E1480"/>
    </row>
    <row r="1481" spans="1:5" x14ac:dyDescent="0.25">
      <c r="A1481"/>
      <c r="D1481"/>
      <c r="E1481"/>
    </row>
    <row r="1482" spans="1:5" x14ac:dyDescent="0.25">
      <c r="A1482"/>
      <c r="D1482"/>
      <c r="E1482"/>
    </row>
    <row r="1483" spans="1:5" x14ac:dyDescent="0.25">
      <c r="A1483"/>
      <c r="D1483"/>
      <c r="E1483"/>
    </row>
    <row r="1484" spans="1:5" x14ac:dyDescent="0.25">
      <c r="A1484"/>
      <c r="D1484"/>
      <c r="E1484"/>
    </row>
    <row r="1485" spans="1:5" x14ac:dyDescent="0.25">
      <c r="A1485"/>
      <c r="D1485"/>
      <c r="E1485"/>
    </row>
    <row r="1486" spans="1:5" x14ac:dyDescent="0.25">
      <c r="A1486"/>
      <c r="D1486"/>
      <c r="E1486"/>
    </row>
    <row r="1487" spans="1:5" x14ac:dyDescent="0.25">
      <c r="A1487"/>
      <c r="D1487"/>
      <c r="E1487"/>
    </row>
    <row r="1488" spans="1:5" x14ac:dyDescent="0.25">
      <c r="A1488"/>
      <c r="D1488"/>
      <c r="E1488"/>
    </row>
    <row r="1489" spans="1:5" x14ac:dyDescent="0.25">
      <c r="A1489"/>
      <c r="D1489"/>
      <c r="E1489"/>
    </row>
    <row r="1490" spans="1:5" x14ac:dyDescent="0.25">
      <c r="A1490"/>
      <c r="D1490"/>
      <c r="E1490"/>
    </row>
    <row r="1491" spans="1:5" x14ac:dyDescent="0.25">
      <c r="A1491"/>
      <c r="D1491"/>
      <c r="E1491"/>
    </row>
    <row r="1492" spans="1:5" x14ac:dyDescent="0.25">
      <c r="A1492"/>
      <c r="D1492"/>
      <c r="E1492"/>
    </row>
    <row r="1493" spans="1:5" x14ac:dyDescent="0.25">
      <c r="A1493"/>
      <c r="D1493"/>
      <c r="E1493"/>
    </row>
    <row r="1494" spans="1:5" x14ac:dyDescent="0.25">
      <c r="A1494"/>
      <c r="D1494"/>
      <c r="E1494"/>
    </row>
    <row r="1495" spans="1:5" x14ac:dyDescent="0.25">
      <c r="A1495"/>
      <c r="D1495"/>
      <c r="E1495"/>
    </row>
    <row r="1496" spans="1:5" x14ac:dyDescent="0.25">
      <c r="A1496"/>
      <c r="D1496"/>
      <c r="E1496"/>
    </row>
    <row r="1497" spans="1:5" x14ac:dyDescent="0.25">
      <c r="A1497"/>
      <c r="D1497"/>
      <c r="E1497"/>
    </row>
    <row r="1498" spans="1:5" x14ac:dyDescent="0.25">
      <c r="A1498"/>
      <c r="D1498"/>
      <c r="E1498"/>
    </row>
    <row r="1499" spans="1:5" x14ac:dyDescent="0.25">
      <c r="A1499"/>
      <c r="D1499"/>
      <c r="E1499"/>
    </row>
    <row r="1500" spans="1:5" x14ac:dyDescent="0.25">
      <c r="A1500"/>
      <c r="D1500"/>
      <c r="E1500"/>
    </row>
    <row r="1501" spans="1:5" x14ac:dyDescent="0.25">
      <c r="A1501"/>
      <c r="D1501"/>
      <c r="E1501"/>
    </row>
    <row r="1502" spans="1:5" x14ac:dyDescent="0.25">
      <c r="A1502"/>
      <c r="D1502"/>
      <c r="E1502"/>
    </row>
    <row r="1503" spans="1:5" x14ac:dyDescent="0.25">
      <c r="A1503"/>
      <c r="D1503"/>
      <c r="E1503"/>
    </row>
    <row r="1504" spans="1:5" x14ac:dyDescent="0.25">
      <c r="A1504"/>
      <c r="D1504"/>
      <c r="E1504"/>
    </row>
    <row r="1505" spans="1:5" x14ac:dyDescent="0.25">
      <c r="A1505"/>
      <c r="D1505"/>
      <c r="E1505"/>
    </row>
    <row r="1506" spans="1:5" x14ac:dyDescent="0.25">
      <c r="A1506"/>
      <c r="D1506"/>
      <c r="E1506"/>
    </row>
    <row r="1507" spans="1:5" x14ac:dyDescent="0.25">
      <c r="A1507"/>
      <c r="D1507"/>
      <c r="E1507"/>
    </row>
    <row r="1508" spans="1:5" x14ac:dyDescent="0.25">
      <c r="A1508"/>
      <c r="D1508"/>
      <c r="E1508"/>
    </row>
    <row r="1509" spans="1:5" x14ac:dyDescent="0.25">
      <c r="A1509"/>
      <c r="D1509"/>
      <c r="E1509"/>
    </row>
    <row r="1510" spans="1:5" x14ac:dyDescent="0.25">
      <c r="A1510"/>
      <c r="D1510"/>
      <c r="E1510"/>
    </row>
    <row r="1511" spans="1:5" x14ac:dyDescent="0.25">
      <c r="A1511"/>
      <c r="D1511"/>
      <c r="E1511"/>
    </row>
    <row r="1512" spans="1:5" x14ac:dyDescent="0.25">
      <c r="A1512"/>
      <c r="D1512"/>
      <c r="E1512"/>
    </row>
    <row r="1513" spans="1:5" x14ac:dyDescent="0.25">
      <c r="A1513"/>
      <c r="D1513"/>
      <c r="E1513"/>
    </row>
    <row r="1514" spans="1:5" x14ac:dyDescent="0.25">
      <c r="A1514"/>
      <c r="D1514"/>
      <c r="E1514"/>
    </row>
    <row r="1515" spans="1:5" x14ac:dyDescent="0.25">
      <c r="A1515"/>
      <c r="D1515"/>
      <c r="E1515"/>
    </row>
    <row r="1516" spans="1:5" x14ac:dyDescent="0.25">
      <c r="A1516"/>
      <c r="D1516"/>
      <c r="E1516"/>
    </row>
    <row r="1517" spans="1:5" x14ac:dyDescent="0.25">
      <c r="A1517"/>
      <c r="D1517"/>
      <c r="E1517"/>
    </row>
    <row r="1518" spans="1:5" x14ac:dyDescent="0.25">
      <c r="A1518"/>
      <c r="D1518"/>
      <c r="E1518"/>
    </row>
    <row r="1519" spans="1:5" x14ac:dyDescent="0.25">
      <c r="A1519"/>
      <c r="D1519"/>
      <c r="E1519"/>
    </row>
    <row r="1520" spans="1:5" x14ac:dyDescent="0.25">
      <c r="A1520"/>
      <c r="D1520"/>
      <c r="E1520"/>
    </row>
    <row r="1521" spans="1:5" x14ac:dyDescent="0.25">
      <c r="A1521"/>
      <c r="D1521"/>
      <c r="E1521"/>
    </row>
    <row r="1522" spans="1:5" x14ac:dyDescent="0.25">
      <c r="A1522"/>
      <c r="D1522"/>
      <c r="E1522"/>
    </row>
    <row r="1523" spans="1:5" x14ac:dyDescent="0.25">
      <c r="A1523"/>
      <c r="D1523"/>
      <c r="E1523"/>
    </row>
    <row r="1524" spans="1:5" x14ac:dyDescent="0.25">
      <c r="A1524"/>
      <c r="D1524"/>
      <c r="E1524"/>
    </row>
    <row r="1525" spans="1:5" x14ac:dyDescent="0.25">
      <c r="A1525"/>
      <c r="D1525"/>
      <c r="E1525"/>
    </row>
    <row r="1526" spans="1:5" x14ac:dyDescent="0.25">
      <c r="A1526"/>
      <c r="D1526"/>
      <c r="E1526"/>
    </row>
    <row r="1527" spans="1:5" x14ac:dyDescent="0.25">
      <c r="A1527"/>
      <c r="D1527"/>
      <c r="E1527"/>
    </row>
    <row r="1528" spans="1:5" x14ac:dyDescent="0.25">
      <c r="A1528"/>
      <c r="D1528"/>
      <c r="E1528"/>
    </row>
    <row r="1529" spans="1:5" x14ac:dyDescent="0.25">
      <c r="A1529"/>
      <c r="D1529"/>
      <c r="E1529"/>
    </row>
    <row r="1530" spans="1:5" x14ac:dyDescent="0.25">
      <c r="A1530"/>
      <c r="D1530"/>
      <c r="E1530"/>
    </row>
    <row r="1531" spans="1:5" x14ac:dyDescent="0.25">
      <c r="A1531"/>
      <c r="D1531"/>
      <c r="E1531"/>
    </row>
    <row r="1532" spans="1:5" x14ac:dyDescent="0.25">
      <c r="A1532"/>
      <c r="D1532"/>
      <c r="E1532"/>
    </row>
    <row r="1533" spans="1:5" x14ac:dyDescent="0.25">
      <c r="A1533"/>
      <c r="D1533"/>
      <c r="E1533"/>
    </row>
    <row r="1534" spans="1:5" x14ac:dyDescent="0.25">
      <c r="A1534"/>
      <c r="D1534"/>
      <c r="E1534"/>
    </row>
    <row r="1535" spans="1:5" x14ac:dyDescent="0.25">
      <c r="A1535"/>
      <c r="D1535"/>
      <c r="E1535"/>
    </row>
    <row r="1536" spans="1:5" x14ac:dyDescent="0.25">
      <c r="A1536"/>
      <c r="D1536"/>
      <c r="E1536"/>
    </row>
    <row r="1537" spans="1:5" x14ac:dyDescent="0.25">
      <c r="A1537"/>
      <c r="D1537"/>
      <c r="E1537"/>
    </row>
    <row r="1538" spans="1:5" x14ac:dyDescent="0.25">
      <c r="A1538"/>
    </row>
    <row r="1539" spans="1:5" x14ac:dyDescent="0.25">
      <c r="A1539"/>
    </row>
    <row r="1540" spans="1:5" x14ac:dyDescent="0.25">
      <c r="A1540"/>
    </row>
    <row r="1541" spans="1:5" x14ac:dyDescent="0.25">
      <c r="A1541"/>
    </row>
    <row r="1542" spans="1:5" x14ac:dyDescent="0.25">
      <c r="A1542"/>
    </row>
    <row r="1543" spans="1:5" x14ac:dyDescent="0.25">
      <c r="A1543"/>
    </row>
    <row r="1544" spans="1:5" x14ac:dyDescent="0.25">
      <c r="A1544"/>
    </row>
    <row r="1545" spans="1:5" x14ac:dyDescent="0.25">
      <c r="A1545"/>
    </row>
    <row r="1546" spans="1:5" x14ac:dyDescent="0.25">
      <c r="A1546"/>
    </row>
    <row r="1547" spans="1:5" x14ac:dyDescent="0.25">
      <c r="A1547"/>
    </row>
    <row r="1548" spans="1:5" x14ac:dyDescent="0.25">
      <c r="A1548"/>
    </row>
    <row r="1549" spans="1:5" x14ac:dyDescent="0.25">
      <c r="A1549"/>
    </row>
    <row r="1550" spans="1:5" x14ac:dyDescent="0.25">
      <c r="A1550"/>
    </row>
    <row r="1551" spans="1:5" x14ac:dyDescent="0.25">
      <c r="A1551"/>
    </row>
    <row r="1552" spans="1:5" x14ac:dyDescent="0.25">
      <c r="A1552"/>
    </row>
    <row r="1553" spans="1:1" x14ac:dyDescent="0.25">
      <c r="A1553"/>
    </row>
    <row r="1554" spans="1:1" x14ac:dyDescent="0.25">
      <c r="A1554"/>
    </row>
    <row r="1555" spans="1:1" x14ac:dyDescent="0.25">
      <c r="A1555"/>
    </row>
    <row r="1556" spans="1:1" x14ac:dyDescent="0.25">
      <c r="A1556"/>
    </row>
    <row r="1557" spans="1:1" x14ac:dyDescent="0.25">
      <c r="A1557"/>
    </row>
    <row r="1558" spans="1:1" x14ac:dyDescent="0.25">
      <c r="A1558"/>
    </row>
    <row r="1559" spans="1:1" x14ac:dyDescent="0.25">
      <c r="A1559"/>
    </row>
    <row r="1560" spans="1:1" x14ac:dyDescent="0.25">
      <c r="A1560"/>
    </row>
    <row r="1561" spans="1:1" x14ac:dyDescent="0.25">
      <c r="A1561"/>
    </row>
    <row r="1562" spans="1:1" x14ac:dyDescent="0.25">
      <c r="A1562"/>
    </row>
    <row r="1563" spans="1:1" x14ac:dyDescent="0.25">
      <c r="A1563"/>
    </row>
    <row r="1564" spans="1:1" x14ac:dyDescent="0.25">
      <c r="A1564"/>
    </row>
    <row r="1565" spans="1:1" x14ac:dyDescent="0.25">
      <c r="A1565"/>
    </row>
    <row r="1566" spans="1:1" x14ac:dyDescent="0.25">
      <c r="A1566"/>
    </row>
    <row r="1567" spans="1:1" x14ac:dyDescent="0.25">
      <c r="A1567"/>
    </row>
    <row r="1568" spans="1:1" x14ac:dyDescent="0.25">
      <c r="A1568"/>
    </row>
    <row r="1569" spans="1:1" x14ac:dyDescent="0.25">
      <c r="A1569"/>
    </row>
    <row r="1570" spans="1:1" x14ac:dyDescent="0.25">
      <c r="A1570"/>
    </row>
    <row r="1571" spans="1:1" x14ac:dyDescent="0.25">
      <c r="A1571"/>
    </row>
    <row r="1572" spans="1:1" x14ac:dyDescent="0.25">
      <c r="A1572"/>
    </row>
    <row r="1573" spans="1:1" x14ac:dyDescent="0.25">
      <c r="A1573"/>
    </row>
    <row r="1574" spans="1:1" x14ac:dyDescent="0.25">
      <c r="A1574"/>
    </row>
    <row r="1575" spans="1:1" x14ac:dyDescent="0.25">
      <c r="A1575"/>
    </row>
    <row r="1576" spans="1:1" x14ac:dyDescent="0.25">
      <c r="A1576"/>
    </row>
    <row r="1577" spans="1:1" x14ac:dyDescent="0.25">
      <c r="A1577"/>
    </row>
    <row r="1578" spans="1:1" x14ac:dyDescent="0.25">
      <c r="A1578"/>
    </row>
    <row r="1579" spans="1:1" x14ac:dyDescent="0.25">
      <c r="A1579"/>
    </row>
    <row r="1580" spans="1:1" x14ac:dyDescent="0.25">
      <c r="A1580"/>
    </row>
    <row r="1581" spans="1:1" x14ac:dyDescent="0.25">
      <c r="A1581"/>
    </row>
    <row r="1582" spans="1:1" x14ac:dyDescent="0.25">
      <c r="A1582"/>
    </row>
    <row r="1583" spans="1:1" x14ac:dyDescent="0.25">
      <c r="A1583"/>
    </row>
    <row r="1584" spans="1:1" x14ac:dyDescent="0.25">
      <c r="A1584"/>
    </row>
    <row r="1585" spans="1:1" x14ac:dyDescent="0.25">
      <c r="A1585"/>
    </row>
    <row r="1586" spans="1:1" x14ac:dyDescent="0.25">
      <c r="A1586"/>
    </row>
    <row r="1587" spans="1:1" x14ac:dyDescent="0.25">
      <c r="A1587"/>
    </row>
    <row r="1588" spans="1:1" x14ac:dyDescent="0.25">
      <c r="A1588"/>
    </row>
    <row r="1589" spans="1:1" x14ac:dyDescent="0.25">
      <c r="A1589"/>
    </row>
    <row r="1590" spans="1:1" x14ac:dyDescent="0.25">
      <c r="A1590"/>
    </row>
    <row r="1591" spans="1:1" x14ac:dyDescent="0.25">
      <c r="A1591"/>
    </row>
    <row r="1592" spans="1:1" x14ac:dyDescent="0.25">
      <c r="A1592"/>
    </row>
    <row r="1593" spans="1:1" x14ac:dyDescent="0.25">
      <c r="A1593"/>
    </row>
    <row r="1594" spans="1:1" x14ac:dyDescent="0.25">
      <c r="A1594"/>
    </row>
    <row r="1595" spans="1:1" x14ac:dyDescent="0.25">
      <c r="A1595"/>
    </row>
    <row r="1596" spans="1:1" x14ac:dyDescent="0.25">
      <c r="A1596"/>
    </row>
    <row r="1597" spans="1:1" x14ac:dyDescent="0.25">
      <c r="A1597"/>
    </row>
    <row r="1598" spans="1:1" x14ac:dyDescent="0.25">
      <c r="A1598"/>
    </row>
    <row r="1599" spans="1:1" x14ac:dyDescent="0.25">
      <c r="A1599"/>
    </row>
    <row r="1600" spans="1:1" x14ac:dyDescent="0.25">
      <c r="A1600"/>
    </row>
    <row r="1601" spans="1:1" x14ac:dyDescent="0.25">
      <c r="A1601"/>
    </row>
    <row r="1602" spans="1:1" x14ac:dyDescent="0.25">
      <c r="A1602"/>
    </row>
    <row r="1603" spans="1:1" x14ac:dyDescent="0.25">
      <c r="A1603"/>
    </row>
    <row r="1604" spans="1:1" x14ac:dyDescent="0.25">
      <c r="A1604"/>
    </row>
    <row r="1605" spans="1:1" x14ac:dyDescent="0.25">
      <c r="A1605"/>
    </row>
    <row r="1606" spans="1:1" x14ac:dyDescent="0.25">
      <c r="A1606"/>
    </row>
    <row r="1607" spans="1:1" x14ac:dyDescent="0.25">
      <c r="A1607"/>
    </row>
    <row r="1608" spans="1:1" x14ac:dyDescent="0.25">
      <c r="A1608"/>
    </row>
    <row r="1609" spans="1:1" x14ac:dyDescent="0.25">
      <c r="A1609"/>
    </row>
    <row r="1610" spans="1:1" x14ac:dyDescent="0.25">
      <c r="A1610"/>
    </row>
    <row r="1611" spans="1:1" x14ac:dyDescent="0.25">
      <c r="A1611"/>
    </row>
    <row r="1612" spans="1:1" x14ac:dyDescent="0.25">
      <c r="A1612"/>
    </row>
    <row r="1613" spans="1:1" x14ac:dyDescent="0.25">
      <c r="A1613"/>
    </row>
    <row r="1614" spans="1:1" x14ac:dyDescent="0.25">
      <c r="A1614"/>
    </row>
    <row r="1615" spans="1:1" x14ac:dyDescent="0.25">
      <c r="A1615"/>
    </row>
    <row r="1616" spans="1:1" x14ac:dyDescent="0.25">
      <c r="A1616"/>
    </row>
    <row r="1617" spans="1:1" x14ac:dyDescent="0.25">
      <c r="A1617"/>
    </row>
    <row r="1618" spans="1:1" x14ac:dyDescent="0.25">
      <c r="A1618"/>
    </row>
    <row r="1619" spans="1:1" x14ac:dyDescent="0.25">
      <c r="A1619"/>
    </row>
    <row r="1620" spans="1:1" x14ac:dyDescent="0.25">
      <c r="A1620"/>
    </row>
    <row r="1621" spans="1:1" x14ac:dyDescent="0.25">
      <c r="A1621"/>
    </row>
    <row r="1622" spans="1:1" x14ac:dyDescent="0.25">
      <c r="A1622"/>
    </row>
    <row r="1623" spans="1:1" x14ac:dyDescent="0.25">
      <c r="A1623"/>
    </row>
    <row r="1624" spans="1:1" x14ac:dyDescent="0.25">
      <c r="A1624"/>
    </row>
    <row r="1625" spans="1:1" x14ac:dyDescent="0.25">
      <c r="A1625"/>
    </row>
    <row r="1626" spans="1:1" x14ac:dyDescent="0.25">
      <c r="A1626"/>
    </row>
    <row r="1627" spans="1:1" x14ac:dyDescent="0.25">
      <c r="A1627"/>
    </row>
    <row r="1628" spans="1:1" x14ac:dyDescent="0.25">
      <c r="A1628"/>
    </row>
    <row r="1629" spans="1:1" x14ac:dyDescent="0.25">
      <c r="A1629"/>
    </row>
    <row r="1630" spans="1:1" x14ac:dyDescent="0.25">
      <c r="A1630"/>
    </row>
    <row r="1631" spans="1:1" x14ac:dyDescent="0.25">
      <c r="A1631"/>
    </row>
    <row r="1632" spans="1:1" x14ac:dyDescent="0.25">
      <c r="A1632"/>
    </row>
    <row r="1633" spans="1:1" x14ac:dyDescent="0.25">
      <c r="A1633"/>
    </row>
    <row r="1634" spans="1:1" x14ac:dyDescent="0.25">
      <c r="A1634"/>
    </row>
    <row r="1635" spans="1:1" x14ac:dyDescent="0.25">
      <c r="A1635"/>
    </row>
    <row r="1636" spans="1:1" x14ac:dyDescent="0.25">
      <c r="A1636"/>
    </row>
    <row r="1637" spans="1:1" x14ac:dyDescent="0.25">
      <c r="A1637"/>
    </row>
    <row r="1638" spans="1:1" x14ac:dyDescent="0.25">
      <c r="A1638"/>
    </row>
    <row r="1639" spans="1:1" x14ac:dyDescent="0.25">
      <c r="A1639"/>
    </row>
    <row r="1640" spans="1:1" x14ac:dyDescent="0.25">
      <c r="A1640"/>
    </row>
    <row r="1641" spans="1:1" x14ac:dyDescent="0.25">
      <c r="A1641"/>
    </row>
    <row r="1642" spans="1:1" x14ac:dyDescent="0.25">
      <c r="A1642"/>
    </row>
    <row r="1643" spans="1:1" x14ac:dyDescent="0.25">
      <c r="A1643"/>
    </row>
    <row r="1644" spans="1:1" x14ac:dyDescent="0.25">
      <c r="A1644"/>
    </row>
    <row r="1645" spans="1:1" x14ac:dyDescent="0.25">
      <c r="A1645"/>
    </row>
    <row r="1646" spans="1:1" x14ac:dyDescent="0.25">
      <c r="A1646"/>
    </row>
    <row r="1647" spans="1:1" x14ac:dyDescent="0.25">
      <c r="A1647"/>
    </row>
    <row r="1648" spans="1:1" x14ac:dyDescent="0.25">
      <c r="A1648"/>
    </row>
    <row r="1649" spans="1:1" x14ac:dyDescent="0.25">
      <c r="A1649"/>
    </row>
    <row r="1650" spans="1:1" x14ac:dyDescent="0.25">
      <c r="A1650"/>
    </row>
    <row r="1651" spans="1:1" x14ac:dyDescent="0.25">
      <c r="A1651"/>
    </row>
    <row r="1652" spans="1:1" x14ac:dyDescent="0.25">
      <c r="A1652"/>
    </row>
    <row r="1653" spans="1:1" x14ac:dyDescent="0.25">
      <c r="A1653"/>
    </row>
    <row r="1654" spans="1:1" x14ac:dyDescent="0.25">
      <c r="A1654"/>
    </row>
    <row r="1655" spans="1:1" x14ac:dyDescent="0.25">
      <c r="A1655"/>
    </row>
    <row r="1656" spans="1:1" x14ac:dyDescent="0.25">
      <c r="A1656"/>
    </row>
    <row r="1657" spans="1:1" x14ac:dyDescent="0.25">
      <c r="A1657"/>
    </row>
    <row r="1658" spans="1:1" x14ac:dyDescent="0.25">
      <c r="A1658"/>
    </row>
    <row r="1659" spans="1:1" x14ac:dyDescent="0.25">
      <c r="A1659"/>
    </row>
    <row r="1660" spans="1:1" x14ac:dyDescent="0.25">
      <c r="A1660"/>
    </row>
    <row r="1661" spans="1:1" x14ac:dyDescent="0.25">
      <c r="A1661"/>
    </row>
    <row r="1662" spans="1:1" x14ac:dyDescent="0.25">
      <c r="A1662"/>
    </row>
    <row r="1663" spans="1:1" x14ac:dyDescent="0.25">
      <c r="A1663"/>
    </row>
    <row r="1664" spans="1:1" x14ac:dyDescent="0.25">
      <c r="A1664"/>
    </row>
    <row r="1665" spans="1:1" x14ac:dyDescent="0.25">
      <c r="A1665"/>
    </row>
    <row r="1666" spans="1:1" x14ac:dyDescent="0.25">
      <c r="A1666"/>
    </row>
    <row r="1667" spans="1:1" x14ac:dyDescent="0.25">
      <c r="A1667"/>
    </row>
    <row r="1668" spans="1:1" x14ac:dyDescent="0.25">
      <c r="A1668"/>
    </row>
    <row r="1669" spans="1:1" x14ac:dyDescent="0.25">
      <c r="A1669"/>
    </row>
    <row r="1670" spans="1:1" x14ac:dyDescent="0.25">
      <c r="A1670"/>
    </row>
    <row r="1671" spans="1:1" x14ac:dyDescent="0.25">
      <c r="A1671"/>
    </row>
    <row r="1672" spans="1:1" x14ac:dyDescent="0.25">
      <c r="A1672"/>
    </row>
    <row r="1673" spans="1:1" x14ac:dyDescent="0.25">
      <c r="A1673"/>
    </row>
    <row r="1674" spans="1:1" x14ac:dyDescent="0.25">
      <c r="A1674"/>
    </row>
    <row r="1675" spans="1:1" x14ac:dyDescent="0.25">
      <c r="A1675"/>
    </row>
    <row r="1676" spans="1:1" x14ac:dyDescent="0.25">
      <c r="A1676"/>
    </row>
    <row r="1677" spans="1:1" x14ac:dyDescent="0.25">
      <c r="A1677"/>
    </row>
    <row r="1678" spans="1:1" x14ac:dyDescent="0.25">
      <c r="A1678"/>
    </row>
    <row r="1679" spans="1:1" x14ac:dyDescent="0.25">
      <c r="A1679"/>
    </row>
    <row r="1680" spans="1:1" x14ac:dyDescent="0.25">
      <c r="A1680"/>
    </row>
    <row r="1681" spans="1:1" x14ac:dyDescent="0.25">
      <c r="A1681"/>
    </row>
    <row r="1682" spans="1:1" x14ac:dyDescent="0.25">
      <c r="A1682"/>
    </row>
    <row r="1683" spans="1:1" x14ac:dyDescent="0.25">
      <c r="A1683"/>
    </row>
    <row r="1684" spans="1:1" x14ac:dyDescent="0.25">
      <c r="A1684"/>
    </row>
    <row r="1685" spans="1:1" x14ac:dyDescent="0.25">
      <c r="A1685"/>
    </row>
    <row r="1686" spans="1:1" x14ac:dyDescent="0.25">
      <c r="A1686"/>
    </row>
    <row r="1687" spans="1:1" x14ac:dyDescent="0.25">
      <c r="A1687"/>
    </row>
    <row r="1688" spans="1:1" x14ac:dyDescent="0.25">
      <c r="A1688"/>
    </row>
    <row r="1689" spans="1:1" x14ac:dyDescent="0.25">
      <c r="A1689"/>
    </row>
    <row r="1690" spans="1:1" x14ac:dyDescent="0.25">
      <c r="A1690"/>
    </row>
    <row r="1691" spans="1:1" x14ac:dyDescent="0.25">
      <c r="A1691"/>
    </row>
    <row r="1692" spans="1:1" x14ac:dyDescent="0.25">
      <c r="A1692"/>
    </row>
    <row r="1693" spans="1:1" x14ac:dyDescent="0.25">
      <c r="A1693"/>
    </row>
    <row r="1694" spans="1:1" x14ac:dyDescent="0.25">
      <c r="A1694"/>
    </row>
    <row r="1695" spans="1:1" x14ac:dyDescent="0.25">
      <c r="A1695"/>
    </row>
    <row r="1696" spans="1:1" x14ac:dyDescent="0.25">
      <c r="A1696"/>
    </row>
    <row r="1697" spans="1:1" x14ac:dyDescent="0.25">
      <c r="A1697"/>
    </row>
    <row r="1698" spans="1:1" x14ac:dyDescent="0.25">
      <c r="A1698"/>
    </row>
    <row r="1699" spans="1:1" x14ac:dyDescent="0.25">
      <c r="A1699"/>
    </row>
    <row r="1700" spans="1:1" x14ac:dyDescent="0.25">
      <c r="A1700"/>
    </row>
    <row r="1701" spans="1:1" x14ac:dyDescent="0.25">
      <c r="A1701"/>
    </row>
    <row r="1702" spans="1:1" x14ac:dyDescent="0.25">
      <c r="A1702"/>
    </row>
    <row r="1703" spans="1:1" x14ac:dyDescent="0.25">
      <c r="A1703"/>
    </row>
    <row r="1704" spans="1:1" x14ac:dyDescent="0.25">
      <c r="A1704"/>
    </row>
    <row r="1705" spans="1:1" x14ac:dyDescent="0.25">
      <c r="A1705"/>
    </row>
    <row r="1706" spans="1:1" x14ac:dyDescent="0.25">
      <c r="A1706"/>
    </row>
    <row r="1707" spans="1:1" x14ac:dyDescent="0.25">
      <c r="A1707"/>
    </row>
    <row r="1708" spans="1:1" x14ac:dyDescent="0.25">
      <c r="A1708"/>
    </row>
    <row r="1709" spans="1:1" x14ac:dyDescent="0.25">
      <c r="A1709"/>
    </row>
    <row r="1710" spans="1:1" x14ac:dyDescent="0.25">
      <c r="A1710"/>
    </row>
    <row r="1711" spans="1:1" x14ac:dyDescent="0.25">
      <c r="A1711"/>
    </row>
    <row r="1712" spans="1:1" x14ac:dyDescent="0.25">
      <c r="A1712"/>
    </row>
    <row r="1713" spans="1:1" x14ac:dyDescent="0.25">
      <c r="A1713"/>
    </row>
    <row r="1714" spans="1:1" x14ac:dyDescent="0.25">
      <c r="A1714"/>
    </row>
    <row r="1715" spans="1:1" x14ac:dyDescent="0.25">
      <c r="A1715"/>
    </row>
    <row r="1716" spans="1:1" x14ac:dyDescent="0.25">
      <c r="A1716"/>
    </row>
    <row r="1717" spans="1:1" x14ac:dyDescent="0.25">
      <c r="A1717"/>
    </row>
    <row r="1718" spans="1:1" x14ac:dyDescent="0.25">
      <c r="A1718"/>
    </row>
    <row r="1719" spans="1:1" x14ac:dyDescent="0.25">
      <c r="A1719"/>
    </row>
    <row r="1720" spans="1:1" x14ac:dyDescent="0.25">
      <c r="A1720"/>
    </row>
    <row r="1721" spans="1:1" x14ac:dyDescent="0.25">
      <c r="A1721"/>
    </row>
    <row r="1722" spans="1:1" x14ac:dyDescent="0.25">
      <c r="A1722"/>
    </row>
    <row r="1723" spans="1:1" x14ac:dyDescent="0.25">
      <c r="A1723"/>
    </row>
    <row r="1724" spans="1:1" x14ac:dyDescent="0.25">
      <c r="A1724"/>
    </row>
    <row r="1725" spans="1:1" x14ac:dyDescent="0.25">
      <c r="A1725"/>
    </row>
    <row r="1726" spans="1:1" x14ac:dyDescent="0.25">
      <c r="A1726"/>
    </row>
    <row r="1727" spans="1:1" x14ac:dyDescent="0.25">
      <c r="A1727"/>
    </row>
    <row r="1728" spans="1:1" x14ac:dyDescent="0.25">
      <c r="A1728"/>
    </row>
    <row r="1729" spans="1:1" x14ac:dyDescent="0.25">
      <c r="A1729"/>
    </row>
    <row r="1730" spans="1:1" x14ac:dyDescent="0.25">
      <c r="A1730"/>
    </row>
    <row r="1731" spans="1:1" x14ac:dyDescent="0.25">
      <c r="A1731"/>
    </row>
    <row r="1732" spans="1:1" x14ac:dyDescent="0.25">
      <c r="A1732"/>
    </row>
    <row r="1733" spans="1:1" x14ac:dyDescent="0.25">
      <c r="A1733"/>
    </row>
    <row r="1734" spans="1:1" x14ac:dyDescent="0.25">
      <c r="A1734"/>
    </row>
    <row r="1735" spans="1:1" x14ac:dyDescent="0.25">
      <c r="A1735"/>
    </row>
    <row r="1736" spans="1:1" x14ac:dyDescent="0.25">
      <c r="A1736"/>
    </row>
    <row r="1737" spans="1:1" x14ac:dyDescent="0.25">
      <c r="A1737"/>
    </row>
    <row r="1738" spans="1:1" x14ac:dyDescent="0.25">
      <c r="A1738"/>
    </row>
    <row r="1739" spans="1:1" x14ac:dyDescent="0.25">
      <c r="A1739"/>
    </row>
    <row r="1740" spans="1:1" x14ac:dyDescent="0.25">
      <c r="A1740"/>
    </row>
    <row r="1741" spans="1:1" x14ac:dyDescent="0.25">
      <c r="A1741"/>
    </row>
    <row r="1742" spans="1:1" x14ac:dyDescent="0.25">
      <c r="A1742"/>
    </row>
    <row r="1743" spans="1:1" x14ac:dyDescent="0.25">
      <c r="A1743"/>
    </row>
    <row r="1744" spans="1:1" x14ac:dyDescent="0.25">
      <c r="A1744"/>
    </row>
    <row r="1745" spans="1:1" x14ac:dyDescent="0.25">
      <c r="A1745"/>
    </row>
    <row r="1746" spans="1:1" x14ac:dyDescent="0.25">
      <c r="A1746"/>
    </row>
    <row r="1747" spans="1:1" x14ac:dyDescent="0.25">
      <c r="A1747"/>
    </row>
    <row r="1748" spans="1:1" x14ac:dyDescent="0.25">
      <c r="A1748"/>
    </row>
    <row r="1749" spans="1:1" x14ac:dyDescent="0.25">
      <c r="A1749"/>
    </row>
    <row r="1750" spans="1:1" x14ac:dyDescent="0.25">
      <c r="A1750"/>
    </row>
    <row r="1751" spans="1:1" x14ac:dyDescent="0.25">
      <c r="A1751"/>
    </row>
    <row r="1752" spans="1:1" x14ac:dyDescent="0.25">
      <c r="A1752"/>
    </row>
    <row r="1753" spans="1:1" x14ac:dyDescent="0.25">
      <c r="A1753"/>
    </row>
    <row r="1754" spans="1:1" x14ac:dyDescent="0.25">
      <c r="A1754"/>
    </row>
    <row r="1755" spans="1:1" x14ac:dyDescent="0.25">
      <c r="A1755"/>
    </row>
    <row r="1756" spans="1:1" x14ac:dyDescent="0.25">
      <c r="A1756"/>
    </row>
    <row r="1757" spans="1:1" x14ac:dyDescent="0.25">
      <c r="A1757"/>
    </row>
    <row r="1758" spans="1:1" x14ac:dyDescent="0.25">
      <c r="A1758"/>
    </row>
    <row r="1759" spans="1:1" x14ac:dyDescent="0.25">
      <c r="A1759"/>
    </row>
    <row r="1760" spans="1:1" x14ac:dyDescent="0.25">
      <c r="A1760"/>
    </row>
    <row r="1761" spans="1:1" x14ac:dyDescent="0.25">
      <c r="A1761"/>
    </row>
    <row r="1762" spans="1:1" x14ac:dyDescent="0.25">
      <c r="A1762"/>
    </row>
    <row r="1763" spans="1:1" x14ac:dyDescent="0.25">
      <c r="A1763"/>
    </row>
    <row r="1764" spans="1:1" x14ac:dyDescent="0.25">
      <c r="A1764"/>
    </row>
    <row r="1765" spans="1:1" x14ac:dyDescent="0.25">
      <c r="A1765"/>
    </row>
    <row r="1766" spans="1:1" x14ac:dyDescent="0.25">
      <c r="A1766"/>
    </row>
    <row r="1767" spans="1:1" x14ac:dyDescent="0.25">
      <c r="A1767"/>
    </row>
    <row r="1768" spans="1:1" x14ac:dyDescent="0.25">
      <c r="A1768"/>
    </row>
    <row r="1769" spans="1:1" x14ac:dyDescent="0.25">
      <c r="A1769"/>
    </row>
    <row r="1770" spans="1:1" x14ac:dyDescent="0.25">
      <c r="A1770"/>
    </row>
    <row r="1771" spans="1:1" x14ac:dyDescent="0.25">
      <c r="A1771"/>
    </row>
    <row r="1772" spans="1:1" x14ac:dyDescent="0.25">
      <c r="A1772"/>
    </row>
    <row r="1773" spans="1:1" x14ac:dyDescent="0.25">
      <c r="A1773"/>
    </row>
    <row r="1774" spans="1:1" x14ac:dyDescent="0.25">
      <c r="A1774"/>
    </row>
    <row r="1775" spans="1:1" x14ac:dyDescent="0.25">
      <c r="A1775"/>
    </row>
    <row r="1776" spans="1:1" x14ac:dyDescent="0.25">
      <c r="A1776"/>
    </row>
    <row r="1777" spans="1:1" x14ac:dyDescent="0.25">
      <c r="A1777"/>
    </row>
    <row r="1778" spans="1:1" x14ac:dyDescent="0.25">
      <c r="A1778"/>
    </row>
    <row r="1779" spans="1:1" x14ac:dyDescent="0.25">
      <c r="A1779"/>
    </row>
    <row r="1780" spans="1:1" x14ac:dyDescent="0.25">
      <c r="A1780"/>
    </row>
    <row r="1781" spans="1:1" x14ac:dyDescent="0.25">
      <c r="A1781"/>
    </row>
    <row r="1782" spans="1:1" x14ac:dyDescent="0.25">
      <c r="A1782"/>
    </row>
    <row r="1783" spans="1:1" x14ac:dyDescent="0.25">
      <c r="A1783"/>
    </row>
    <row r="1784" spans="1:1" x14ac:dyDescent="0.25">
      <c r="A1784"/>
    </row>
    <row r="1785" spans="1:1" x14ac:dyDescent="0.25">
      <c r="A1785"/>
    </row>
    <row r="1786" spans="1:1" x14ac:dyDescent="0.25">
      <c r="A1786"/>
    </row>
    <row r="1787" spans="1:1" x14ac:dyDescent="0.25">
      <c r="A1787"/>
    </row>
    <row r="1788" spans="1:1" x14ac:dyDescent="0.25">
      <c r="A1788"/>
    </row>
    <row r="1789" spans="1:1" x14ac:dyDescent="0.25">
      <c r="A1789"/>
    </row>
    <row r="1790" spans="1:1" x14ac:dyDescent="0.25">
      <c r="A1790"/>
    </row>
    <row r="1791" spans="1:1" x14ac:dyDescent="0.25">
      <c r="A1791"/>
    </row>
    <row r="1792" spans="1:1" x14ac:dyDescent="0.25">
      <c r="A1792"/>
    </row>
    <row r="1793" spans="1:1" x14ac:dyDescent="0.25">
      <c r="A1793"/>
    </row>
    <row r="1794" spans="1:1" x14ac:dyDescent="0.25">
      <c r="A1794"/>
    </row>
    <row r="1795" spans="1:1" x14ac:dyDescent="0.25">
      <c r="A1795"/>
    </row>
    <row r="1796" spans="1:1" x14ac:dyDescent="0.25">
      <c r="A1796"/>
    </row>
    <row r="1797" spans="1:1" x14ac:dyDescent="0.25">
      <c r="A1797"/>
    </row>
    <row r="1798" spans="1:1" x14ac:dyDescent="0.25">
      <c r="A1798"/>
    </row>
    <row r="1799" spans="1:1" x14ac:dyDescent="0.25">
      <c r="A1799"/>
    </row>
    <row r="1800" spans="1:1" x14ac:dyDescent="0.25">
      <c r="A1800"/>
    </row>
    <row r="1801" spans="1:1" x14ac:dyDescent="0.25">
      <c r="A1801"/>
    </row>
    <row r="1802" spans="1:1" x14ac:dyDescent="0.25">
      <c r="A1802"/>
    </row>
    <row r="1803" spans="1:1" x14ac:dyDescent="0.25">
      <c r="A1803"/>
    </row>
    <row r="1804" spans="1:1" x14ac:dyDescent="0.25">
      <c r="A1804"/>
    </row>
    <row r="1805" spans="1:1" x14ac:dyDescent="0.25">
      <c r="A1805"/>
    </row>
    <row r="1806" spans="1:1" x14ac:dyDescent="0.25">
      <c r="A1806"/>
    </row>
    <row r="1807" spans="1:1" x14ac:dyDescent="0.25">
      <c r="A1807"/>
    </row>
    <row r="1808" spans="1:1" x14ac:dyDescent="0.25">
      <c r="A1808"/>
    </row>
    <row r="1809" spans="1:1" x14ac:dyDescent="0.25">
      <c r="A1809"/>
    </row>
    <row r="1810" spans="1:1" x14ac:dyDescent="0.25">
      <c r="A1810"/>
    </row>
    <row r="1811" spans="1:1" x14ac:dyDescent="0.25">
      <c r="A1811"/>
    </row>
    <row r="1812" spans="1:1" x14ac:dyDescent="0.25">
      <c r="A1812"/>
    </row>
    <row r="1813" spans="1:1" x14ac:dyDescent="0.25">
      <c r="A1813"/>
    </row>
    <row r="1814" spans="1:1" x14ac:dyDescent="0.25">
      <c r="A1814"/>
    </row>
    <row r="1815" spans="1:1" x14ac:dyDescent="0.25">
      <c r="A1815"/>
    </row>
    <row r="1816" spans="1:1" x14ac:dyDescent="0.25">
      <c r="A1816"/>
    </row>
    <row r="1817" spans="1:1" x14ac:dyDescent="0.25">
      <c r="A1817"/>
    </row>
    <row r="1818" spans="1:1" x14ac:dyDescent="0.25">
      <c r="A1818"/>
    </row>
    <row r="1819" spans="1:1" x14ac:dyDescent="0.25">
      <c r="A1819"/>
    </row>
    <row r="1820" spans="1:1" x14ac:dyDescent="0.25">
      <c r="A1820"/>
    </row>
    <row r="1821" spans="1:1" x14ac:dyDescent="0.25">
      <c r="A1821"/>
    </row>
    <row r="1822" spans="1:1" x14ac:dyDescent="0.25">
      <c r="A1822"/>
    </row>
  </sheetData>
  <mergeCells count="5">
    <mergeCell ref="A1:C1"/>
    <mergeCell ref="D1:J1"/>
    <mergeCell ref="K1:O1"/>
    <mergeCell ref="P1:Q1"/>
    <mergeCell ref="R1:S1"/>
  </mergeCells>
  <conditionalFormatting sqref="N3:N234">
    <cfRule type="iconSet" priority="2">
      <iconSet iconSet="3Symbols">
        <cfvo type="percent" val="0"/>
        <cfvo type="num" val="1"/>
        <cfvo type="num" val="2"/>
      </iconSet>
    </cfRule>
  </conditionalFormatting>
  <conditionalFormatting sqref="Q2:Q1048576">
    <cfRule type="iconSet" priority="1">
      <iconSet iconSet="3Symbols">
        <cfvo type="percent" val="0"/>
        <cfvo type="num" val="0"/>
        <cfvo type="formula" val="$P$3"/>
      </iconSet>
    </cfRule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GUILHERME STODUTO GOMES</dc:creator>
  <cp:lastModifiedBy>GUILHERME STODUTO GOMES</cp:lastModifiedBy>
  <dcterms:created xsi:type="dcterms:W3CDTF">2024-12-13T18:34:39Z</dcterms:created>
  <dcterms:modified xsi:type="dcterms:W3CDTF">2024-12-13T18:35:18Z</dcterms:modified>
</cp:coreProperties>
</file>