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600" windowHeight="11760"/>
  </bookViews>
  <sheets>
    <sheet name="PEDIDOS" sheetId="1" r:id="rId1"/>
    <sheet name="Plan1" sheetId="4" r:id="rId2"/>
  </sheets>
  <externalReferences>
    <externalReference r:id="rId3"/>
  </externalReferences>
  <definedNames>
    <definedName name="_xlnm.Print_Area" localSheetId="0">PEDIDOS!$A$1:$H$32</definedName>
  </definedNames>
  <calcPr calcId="125725"/>
</workbook>
</file>

<file path=xl/calcChain.xml><?xml version="1.0" encoding="utf-8"?>
<calcChain xmlns="http://schemas.openxmlformats.org/spreadsheetml/2006/main">
  <c r="E5" i="1"/>
  <c r="B6"/>
  <c r="G12"/>
  <c r="G10"/>
  <c r="G11"/>
  <c r="G13"/>
  <c r="G14"/>
  <c r="G15"/>
  <c r="G16"/>
  <c r="G17"/>
  <c r="G18"/>
  <c r="G19"/>
  <c r="G20"/>
  <c r="G21"/>
  <c r="G22"/>
  <c r="G23"/>
  <c r="G24"/>
  <c r="G25"/>
  <c r="G26"/>
  <c r="G27"/>
  <c r="G28"/>
  <c r="G29"/>
  <c r="G9"/>
  <c r="E4"/>
  <c r="B5"/>
  <c r="B4"/>
  <c r="B3"/>
  <c r="G30" l="1"/>
</calcChain>
</file>

<file path=xl/comments1.xml><?xml version="1.0" encoding="utf-8"?>
<comments xmlns="http://schemas.openxmlformats.org/spreadsheetml/2006/main">
  <authors>
    <author>Davih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Davih:</t>
        </r>
        <r>
          <rPr>
            <sz val="9"/>
            <color indexed="81"/>
            <rFont val="Tahoma"/>
            <family val="2"/>
          </rPr>
          <t xml:space="preserve">
Preencher manualmente</t>
        </r>
      </text>
    </comment>
  </commentList>
</comments>
</file>

<file path=xl/sharedStrings.xml><?xml version="1.0" encoding="utf-8"?>
<sst xmlns="http://schemas.openxmlformats.org/spreadsheetml/2006/main" count="20" uniqueCount="20">
  <si>
    <t>CPF</t>
  </si>
  <si>
    <t>CONTATO</t>
  </si>
  <si>
    <t>ENDEREÇO</t>
  </si>
  <si>
    <t>PRODUTOS</t>
  </si>
  <si>
    <t>DESCRIÇÃO DO PRODUTO</t>
  </si>
  <si>
    <t>UN</t>
  </si>
  <si>
    <t>VALOR UN</t>
  </si>
  <si>
    <t>VALOR TOTAL</t>
  </si>
  <si>
    <t>TOTAL DA COMPRA</t>
  </si>
  <si>
    <t>RESPONSÁVEL:</t>
  </si>
  <si>
    <t>ROTA</t>
  </si>
  <si>
    <t xml:space="preserve">Nº DO PEDIDO: </t>
  </si>
  <si>
    <t>Cliente</t>
  </si>
  <si>
    <t>DATA PEDIDO:</t>
  </si>
  <si>
    <t>VENCIMENTO:</t>
  </si>
  <si>
    <t>CÓD. CLIENTE:</t>
  </si>
  <si>
    <t>RAZÃO SOCIAL:</t>
  </si>
  <si>
    <t>QTD</t>
  </si>
  <si>
    <t>Skol 600ml</t>
  </si>
  <si>
    <t>20</t>
  </si>
</sst>
</file>

<file path=xl/styles.xml><?xml version="1.0" encoding="utf-8"?>
<styleSheet xmlns="http://schemas.openxmlformats.org/spreadsheetml/2006/main">
  <numFmts count="1">
    <numFmt numFmtId="164" formatCode="dd/mm/yy;@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7FFE1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left"/>
    </xf>
    <xf numFmtId="0" fontId="5" fillId="0" borderId="10" xfId="0" applyFont="1" applyBorder="1"/>
    <xf numFmtId="0" fontId="7" fillId="0" borderId="6" xfId="0" applyFont="1" applyBorder="1" applyAlignment="1"/>
    <xf numFmtId="0" fontId="7" fillId="0" borderId="5" xfId="0" applyFont="1" applyBorder="1" applyAlignment="1"/>
    <xf numFmtId="0" fontId="3" fillId="0" borderId="10" xfId="0" applyFont="1" applyBorder="1"/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" fillId="0" borderId="8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5" xfId="0" applyFont="1" applyBorder="1"/>
    <xf numFmtId="0" fontId="5" fillId="0" borderId="16" xfId="0" applyFont="1" applyBorder="1"/>
    <xf numFmtId="0" fontId="7" fillId="0" borderId="17" xfId="0" applyFont="1" applyBorder="1" applyAlignment="1">
      <alignment horizontal="right"/>
    </xf>
    <xf numFmtId="0" fontId="7" fillId="0" borderId="5" xfId="0" applyFont="1" applyBorder="1"/>
    <xf numFmtId="0" fontId="7" fillId="0" borderId="19" xfId="0" applyFont="1" applyBorder="1"/>
    <xf numFmtId="0" fontId="7" fillId="0" borderId="5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2" fontId="5" fillId="4" borderId="2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4" fontId="5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13</xdr:row>
      <xdr:rowOff>95250</xdr:rowOff>
    </xdr:from>
    <xdr:to>
      <xdr:col>5</xdr:col>
      <xdr:colOff>523875</xdr:colOff>
      <xdr:row>21</xdr:row>
      <xdr:rowOff>114300</xdr:rowOff>
    </xdr:to>
    <xdr:sp macro="" textlink="">
      <xdr:nvSpPr>
        <xdr:cNvPr id="2" name="Texto explicativo em elipse 1"/>
        <xdr:cNvSpPr/>
      </xdr:nvSpPr>
      <xdr:spPr>
        <a:xfrm>
          <a:off x="1400175" y="2676525"/>
          <a:ext cx="4400550" cy="1619250"/>
        </a:xfrm>
        <a:prstGeom prst="wedgeEllipseCallout">
          <a:avLst>
            <a:gd name="adj1" fmla="val -65033"/>
            <a:gd name="adj2" fmla="val -11071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/>
            <a:t>Ao digitar a</a:t>
          </a:r>
          <a:r>
            <a:rPr lang="pt-BR" sz="1100" baseline="0"/>
            <a:t> quantidade da mercadoria, esse valor deve ir para o banco de dados, devendo o a macro gravar esse valor na coluna da skol , na próxima célula vazia da coluna(caso já tenha alguma já preenchida devido pedidos anteriores). </a:t>
          </a:r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h/Documents/Controle%20financeiro%20Distribuidora%20Pirola/Gerenciador%20Comerci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omemar"/>
      <sheetName val="CONTROLE DE CONTAS"/>
      <sheetName val="Impressão"/>
      <sheetName val="ÍNDICE DE COMPRA_CLIENTES"/>
      <sheetName val="Relatório 2013_2014"/>
      <sheetName val="Plan3"/>
    </sheetNames>
    <sheetDataSet>
      <sheetData sheetId="0">
        <row r="5">
          <cell r="A5" t="str">
            <v>BAIANINHO</v>
          </cell>
          <cell r="B5" t="str">
            <v>001</v>
          </cell>
          <cell r="C5" t="str">
            <v>GURIRI</v>
          </cell>
          <cell r="D5">
            <v>15</v>
          </cell>
          <cell r="E5">
            <v>2500</v>
          </cell>
          <cell r="F5" t="str">
            <v>99978-3656</v>
          </cell>
          <cell r="G5">
            <v>11374228745</v>
          </cell>
          <cell r="J5" t="str">
            <v>BAIANO AS</v>
          </cell>
          <cell r="L5" t="str">
            <v>RUA: COLATINA Nº 372</v>
          </cell>
        </row>
        <row r="6">
          <cell r="A6" t="str">
            <v>BAIANO RUA 27</v>
          </cell>
          <cell r="B6" t="str">
            <v>002</v>
          </cell>
          <cell r="C6" t="str">
            <v>GURIRI</v>
          </cell>
          <cell r="D6">
            <v>10</v>
          </cell>
          <cell r="F6" t="str">
            <v>99978-9687</v>
          </cell>
          <cell r="G6">
            <v>11352569658</v>
          </cell>
          <cell r="L6" t="str">
            <v>Rua: 17 Nº 560</v>
          </cell>
        </row>
        <row r="7">
          <cell r="A7" t="str">
            <v>BANEST VERÔ</v>
          </cell>
          <cell r="B7" t="str">
            <v>003</v>
          </cell>
          <cell r="C7" t="str">
            <v>GURIRI</v>
          </cell>
          <cell r="D7">
            <v>10</v>
          </cell>
          <cell r="F7" t="str">
            <v>99897-0050</v>
          </cell>
          <cell r="J7" t="str">
            <v>CLUB DO BANEST</v>
          </cell>
        </row>
        <row r="8">
          <cell r="A8" t="str">
            <v>BAR LITORAL</v>
          </cell>
          <cell r="B8" t="str">
            <v>004</v>
          </cell>
          <cell r="C8" t="str">
            <v>GURIRI</v>
          </cell>
          <cell r="D8">
            <v>10</v>
          </cell>
        </row>
        <row r="9">
          <cell r="A9" t="str">
            <v>BARÃO</v>
          </cell>
          <cell r="B9" t="str">
            <v>005</v>
          </cell>
          <cell r="C9" t="str">
            <v>BOSQUE</v>
          </cell>
          <cell r="D9">
            <v>10</v>
          </cell>
        </row>
        <row r="10">
          <cell r="A10" t="str">
            <v>BARRINHA</v>
          </cell>
          <cell r="B10" t="str">
            <v>006</v>
          </cell>
          <cell r="C10" t="str">
            <v>GURIRI</v>
          </cell>
          <cell r="D10">
            <v>10</v>
          </cell>
          <cell r="F10" t="str">
            <v>99936-9212</v>
          </cell>
        </row>
        <row r="11">
          <cell r="A11" t="str">
            <v>BEIRA MAR BAR</v>
          </cell>
          <cell r="B11" t="str">
            <v>007</v>
          </cell>
          <cell r="C11" t="str">
            <v>GURIRI</v>
          </cell>
          <cell r="D11">
            <v>10</v>
          </cell>
        </row>
        <row r="12">
          <cell r="A12" t="str">
            <v>BETO BAR</v>
          </cell>
          <cell r="B12" t="str">
            <v>008</v>
          </cell>
          <cell r="C12" t="str">
            <v>GURIRI</v>
          </cell>
          <cell r="D12">
            <v>10</v>
          </cell>
        </row>
        <row r="13">
          <cell r="A13" t="str">
            <v>BIROSCA</v>
          </cell>
          <cell r="B13" t="str">
            <v>009</v>
          </cell>
          <cell r="C13" t="str">
            <v>GURIRI</v>
          </cell>
          <cell r="D13">
            <v>10</v>
          </cell>
          <cell r="F13" t="str">
            <v>99795-1030</v>
          </cell>
        </row>
        <row r="14">
          <cell r="A14" t="str">
            <v>BOAT ROSE</v>
          </cell>
          <cell r="B14" t="str">
            <v>010</v>
          </cell>
          <cell r="C14" t="str">
            <v>GURIRI</v>
          </cell>
          <cell r="D14">
            <v>10</v>
          </cell>
          <cell r="F14" t="str">
            <v>99804-3555</v>
          </cell>
        </row>
        <row r="15">
          <cell r="A15" t="str">
            <v>BODEGAS</v>
          </cell>
          <cell r="B15" t="str">
            <v>011</v>
          </cell>
          <cell r="C15" t="str">
            <v>GURIRI</v>
          </cell>
          <cell r="D15">
            <v>10</v>
          </cell>
          <cell r="F15" t="str">
            <v>99951-5206/99948-7311</v>
          </cell>
        </row>
        <row r="16">
          <cell r="A16" t="str">
            <v>BOSQUE ANA BAR</v>
          </cell>
          <cell r="B16" t="str">
            <v>012</v>
          </cell>
          <cell r="C16" t="str">
            <v>BOSQUE</v>
          </cell>
          <cell r="D16">
            <v>10</v>
          </cell>
          <cell r="F16" t="str">
            <v>99819-1630</v>
          </cell>
        </row>
        <row r="17">
          <cell r="A17" t="str">
            <v>BOTIQUIM DA EMPADA</v>
          </cell>
          <cell r="B17" t="str">
            <v>013</v>
          </cell>
          <cell r="C17" t="str">
            <v>GURIRI</v>
          </cell>
          <cell r="D17">
            <v>10</v>
          </cell>
        </row>
        <row r="18">
          <cell r="A18" t="str">
            <v>CAMURUPIM</v>
          </cell>
          <cell r="B18" t="str">
            <v>014</v>
          </cell>
          <cell r="C18" t="str">
            <v>GURIRI</v>
          </cell>
          <cell r="D18">
            <v>10</v>
          </cell>
        </row>
        <row r="19">
          <cell r="A19" t="str">
            <v>CAPELINE</v>
          </cell>
          <cell r="B19" t="str">
            <v>015</v>
          </cell>
          <cell r="C19" t="str">
            <v>GURIRI</v>
          </cell>
          <cell r="D19">
            <v>10</v>
          </cell>
          <cell r="F19" t="str">
            <v>99840-7552</v>
          </cell>
          <cell r="G19" t="str">
            <v>845.837.897-34</v>
          </cell>
          <cell r="J19" t="str">
            <v>COMERCIAL CAPELINE</v>
          </cell>
          <cell r="L19" t="str">
            <v>AV. PRAIANO Nº 372 - SUL - LOJA 01</v>
          </cell>
        </row>
        <row r="20">
          <cell r="A20" t="str">
            <v>COCO LOKO</v>
          </cell>
          <cell r="B20" t="str">
            <v>016</v>
          </cell>
          <cell r="C20" t="str">
            <v>GURIRI</v>
          </cell>
          <cell r="D20">
            <v>10</v>
          </cell>
          <cell r="F20" t="str">
            <v>99604-9766</v>
          </cell>
        </row>
        <row r="21">
          <cell r="A21" t="str">
            <v>COMERCIAL BARCELOS</v>
          </cell>
          <cell r="B21" t="str">
            <v>017</v>
          </cell>
          <cell r="C21" t="str">
            <v>GURIRI</v>
          </cell>
          <cell r="D21">
            <v>15</v>
          </cell>
          <cell r="F21" t="str">
            <v>99635-0077</v>
          </cell>
        </row>
        <row r="22">
          <cell r="A22" t="str">
            <v>D' LAURAS</v>
          </cell>
          <cell r="B22" t="str">
            <v>018</v>
          </cell>
          <cell r="C22" t="str">
            <v>GURIRI</v>
          </cell>
          <cell r="D22">
            <v>10</v>
          </cell>
        </row>
        <row r="23">
          <cell r="A23" t="str">
            <v>DAMASCO</v>
          </cell>
          <cell r="B23" t="str">
            <v>019</v>
          </cell>
          <cell r="C23" t="str">
            <v>GURIRI</v>
          </cell>
          <cell r="D23">
            <v>10</v>
          </cell>
          <cell r="F23" t="str">
            <v>99739-3867</v>
          </cell>
        </row>
        <row r="24">
          <cell r="A24" t="str">
            <v>DITOS</v>
          </cell>
          <cell r="B24" t="str">
            <v>020</v>
          </cell>
          <cell r="C24" t="str">
            <v>GURIRI</v>
          </cell>
          <cell r="D24">
            <v>10</v>
          </cell>
        </row>
        <row r="25">
          <cell r="A25" t="str">
            <v>DUBAY</v>
          </cell>
          <cell r="B25" t="str">
            <v>021</v>
          </cell>
          <cell r="C25" t="str">
            <v>GURIRI</v>
          </cell>
          <cell r="D25">
            <v>10</v>
          </cell>
        </row>
        <row r="26">
          <cell r="A26" t="str">
            <v>EDIT</v>
          </cell>
          <cell r="B26" t="str">
            <v>022</v>
          </cell>
          <cell r="C26" t="str">
            <v>GURIRI</v>
          </cell>
          <cell r="D26">
            <v>10</v>
          </cell>
        </row>
        <row r="27">
          <cell r="A27" t="str">
            <v>ESTANCIA GAÚCHA</v>
          </cell>
          <cell r="B27" t="str">
            <v>023</v>
          </cell>
          <cell r="C27" t="str">
            <v>GURIRI</v>
          </cell>
          <cell r="D27">
            <v>10</v>
          </cell>
        </row>
        <row r="28">
          <cell r="A28" t="str">
            <v>FIM DE TARDE</v>
          </cell>
          <cell r="B28" t="str">
            <v>024</v>
          </cell>
          <cell r="C28" t="str">
            <v>GURIRI</v>
          </cell>
          <cell r="D28">
            <v>10</v>
          </cell>
          <cell r="F28" t="str">
            <v>99876-7501</v>
          </cell>
        </row>
        <row r="29">
          <cell r="A29" t="str">
            <v>GAUCHÃO LANCHES</v>
          </cell>
          <cell r="B29" t="str">
            <v>025</v>
          </cell>
          <cell r="C29" t="str">
            <v>GURIRI</v>
          </cell>
          <cell r="D29">
            <v>10</v>
          </cell>
        </row>
        <row r="30">
          <cell r="A30" t="str">
            <v>GURISSOL</v>
          </cell>
          <cell r="B30" t="str">
            <v>026</v>
          </cell>
          <cell r="C30" t="str">
            <v>GURIRI</v>
          </cell>
          <cell r="D30">
            <v>10</v>
          </cell>
          <cell r="F30" t="str">
            <v>99909-0926</v>
          </cell>
        </row>
        <row r="31">
          <cell r="A31" t="str">
            <v>JUNIOR COUROS</v>
          </cell>
          <cell r="B31" t="str">
            <v>027</v>
          </cell>
          <cell r="C31" t="str">
            <v>SÃO MATEUS</v>
          </cell>
          <cell r="D31">
            <v>10</v>
          </cell>
        </row>
        <row r="32">
          <cell r="A32" t="str">
            <v>MARCELO</v>
          </cell>
          <cell r="B32" t="str">
            <v>028</v>
          </cell>
          <cell r="C32" t="str">
            <v>GURIRI</v>
          </cell>
          <cell r="D32">
            <v>10</v>
          </cell>
        </row>
        <row r="33">
          <cell r="A33" t="str">
            <v>MATINHA</v>
          </cell>
          <cell r="B33" t="str">
            <v>029</v>
          </cell>
          <cell r="C33" t="str">
            <v>GURIRI</v>
          </cell>
          <cell r="D33">
            <v>10</v>
          </cell>
          <cell r="F33" t="str">
            <v>99895-0026</v>
          </cell>
        </row>
        <row r="34">
          <cell r="A34" t="str">
            <v>MAZIM</v>
          </cell>
          <cell r="B34" t="str">
            <v>030</v>
          </cell>
          <cell r="C34" t="str">
            <v>GURIRI</v>
          </cell>
          <cell r="D34">
            <v>10</v>
          </cell>
        </row>
        <row r="35">
          <cell r="A35" t="str">
            <v>MINEIRO BAR</v>
          </cell>
          <cell r="B35" t="str">
            <v>031</v>
          </cell>
          <cell r="C35" t="str">
            <v>GURIRI</v>
          </cell>
          <cell r="D35">
            <v>10</v>
          </cell>
        </row>
        <row r="36">
          <cell r="A36" t="str">
            <v>NICES</v>
          </cell>
          <cell r="B36" t="str">
            <v>032</v>
          </cell>
          <cell r="C36" t="str">
            <v>GURIRI</v>
          </cell>
          <cell r="D36">
            <v>10</v>
          </cell>
        </row>
        <row r="37">
          <cell r="A37" t="str">
            <v>OASIS</v>
          </cell>
          <cell r="B37" t="str">
            <v>033</v>
          </cell>
          <cell r="C37" t="str">
            <v>GURIRI</v>
          </cell>
          <cell r="D37">
            <v>10</v>
          </cell>
        </row>
        <row r="38">
          <cell r="A38" t="str">
            <v>PAIXÃO</v>
          </cell>
          <cell r="B38" t="str">
            <v>034</v>
          </cell>
          <cell r="C38" t="str">
            <v>GURIRI</v>
          </cell>
          <cell r="D38">
            <v>10</v>
          </cell>
        </row>
        <row r="39">
          <cell r="A39" t="str">
            <v>PANELA DE BARRO</v>
          </cell>
          <cell r="B39" t="str">
            <v>035</v>
          </cell>
          <cell r="C39" t="str">
            <v>GURIRI</v>
          </cell>
          <cell r="D39">
            <v>10</v>
          </cell>
          <cell r="F39" t="str">
            <v>99702-8281</v>
          </cell>
        </row>
        <row r="40">
          <cell r="A40" t="str">
            <v>PETROBRAS BAR</v>
          </cell>
          <cell r="B40" t="str">
            <v>036</v>
          </cell>
          <cell r="C40" t="str">
            <v>GURIRI</v>
          </cell>
          <cell r="D40">
            <v>10</v>
          </cell>
        </row>
        <row r="41">
          <cell r="A41" t="str">
            <v>PIRATAS</v>
          </cell>
          <cell r="B41" t="str">
            <v>037</v>
          </cell>
          <cell r="C41" t="str">
            <v>GURIRI</v>
          </cell>
          <cell r="D41">
            <v>10</v>
          </cell>
        </row>
        <row r="42">
          <cell r="A42" t="str">
            <v>Q.T.C</v>
          </cell>
          <cell r="B42" t="str">
            <v>038</v>
          </cell>
          <cell r="C42" t="str">
            <v>GURIRI</v>
          </cell>
          <cell r="D42">
            <v>10</v>
          </cell>
          <cell r="F42" t="str">
            <v>99900-2822</v>
          </cell>
        </row>
        <row r="43">
          <cell r="A43" t="str">
            <v>ROBERTINHO</v>
          </cell>
          <cell r="B43" t="str">
            <v>039</v>
          </cell>
          <cell r="C43" t="str">
            <v>SÃO MATEUS</v>
          </cell>
          <cell r="D43">
            <v>15</v>
          </cell>
        </row>
        <row r="44">
          <cell r="A44" t="str">
            <v>SABOR DA CASA</v>
          </cell>
          <cell r="B44" t="str">
            <v>040</v>
          </cell>
          <cell r="C44" t="str">
            <v>RIO PRETO</v>
          </cell>
          <cell r="D44">
            <v>10</v>
          </cell>
          <cell r="F44" t="str">
            <v>99840-8241</v>
          </cell>
        </row>
        <row r="45">
          <cell r="A45" t="str">
            <v>SERLAU</v>
          </cell>
          <cell r="B45" t="str">
            <v>041</v>
          </cell>
          <cell r="C45" t="str">
            <v>GURIRI</v>
          </cell>
          <cell r="D45">
            <v>10</v>
          </cell>
        </row>
        <row r="46">
          <cell r="A46" t="str">
            <v>SHEYLA GOIANO</v>
          </cell>
          <cell r="B46" t="str">
            <v>042</v>
          </cell>
          <cell r="C46" t="str">
            <v>GURIRI</v>
          </cell>
          <cell r="D46">
            <v>10</v>
          </cell>
          <cell r="F46" t="str">
            <v>99915-8409</v>
          </cell>
          <cell r="G46" t="str">
            <v>197.875.701-82</v>
          </cell>
          <cell r="J46" t="str">
            <v>ESPETINHO DO GOIANO</v>
          </cell>
        </row>
        <row r="47">
          <cell r="A47" t="str">
            <v>SUPERMERCADO REAL</v>
          </cell>
          <cell r="B47" t="str">
            <v>043</v>
          </cell>
          <cell r="C47" t="str">
            <v>GURIRI</v>
          </cell>
          <cell r="D47">
            <v>10</v>
          </cell>
        </row>
        <row r="48">
          <cell r="A48" t="str">
            <v>TIÃO BAR</v>
          </cell>
          <cell r="B48" t="str">
            <v>044</v>
          </cell>
          <cell r="C48" t="str">
            <v>GURIRI</v>
          </cell>
          <cell r="D48">
            <v>10</v>
          </cell>
          <cell r="F48" t="str">
            <v>3761-2199</v>
          </cell>
        </row>
        <row r="49">
          <cell r="A49" t="str">
            <v>TOCA DA TRAÍRA</v>
          </cell>
          <cell r="B49" t="str">
            <v>045</v>
          </cell>
          <cell r="C49" t="str">
            <v>GURIRI</v>
          </cell>
          <cell r="D49">
            <v>10</v>
          </cell>
          <cell r="F49" t="str">
            <v>99826-4873/99632-7886</v>
          </cell>
        </row>
        <row r="50">
          <cell r="A50" t="str">
            <v>TRAILER SORVETE</v>
          </cell>
          <cell r="B50" t="str">
            <v>046</v>
          </cell>
          <cell r="C50" t="str">
            <v>GURIRI</v>
          </cell>
          <cell r="D50">
            <v>10</v>
          </cell>
        </row>
        <row r="51">
          <cell r="A51" t="str">
            <v>TREMBOMBAR</v>
          </cell>
          <cell r="B51" t="str">
            <v>047</v>
          </cell>
          <cell r="C51" t="str">
            <v>GURIRI</v>
          </cell>
          <cell r="D51">
            <v>10</v>
          </cell>
          <cell r="F51" t="str">
            <v>99692-2881</v>
          </cell>
        </row>
        <row r="52">
          <cell r="A52" t="str">
            <v>TATUÍ VIVIELE</v>
          </cell>
          <cell r="B52" t="str">
            <v>048</v>
          </cell>
          <cell r="C52" t="str">
            <v>BARRA NOVA</v>
          </cell>
          <cell r="D52">
            <v>10</v>
          </cell>
          <cell r="F52" t="str">
            <v>99601-1437 / 99631-2987</v>
          </cell>
        </row>
        <row r="53">
          <cell r="A53" t="str">
            <v>ZECA</v>
          </cell>
          <cell r="B53" t="str">
            <v>049</v>
          </cell>
          <cell r="C53" t="str">
            <v>MELEIRA</v>
          </cell>
          <cell r="D53">
            <v>10</v>
          </cell>
          <cell r="F53" t="str">
            <v xml:space="preserve"> </v>
          </cell>
        </row>
        <row r="54">
          <cell r="A54" t="str">
            <v>CELINHO</v>
          </cell>
          <cell r="B54" t="str">
            <v>050</v>
          </cell>
          <cell r="C54" t="str">
            <v>MELEIRA</v>
          </cell>
          <cell r="D54">
            <v>10</v>
          </cell>
          <cell r="F54" t="str">
            <v>9 9739-1852/9 9970-7376</v>
          </cell>
        </row>
        <row r="55">
          <cell r="A55" t="str">
            <v>MIMI</v>
          </cell>
          <cell r="B55" t="str">
            <v>051</v>
          </cell>
          <cell r="C55" t="str">
            <v>BARRA NOVA</v>
          </cell>
          <cell r="D55">
            <v>10</v>
          </cell>
          <cell r="F55" t="str">
            <v>99780-2117</v>
          </cell>
        </row>
        <row r="56">
          <cell r="A56" t="str">
            <v>POUSADINHA</v>
          </cell>
          <cell r="B56" t="str">
            <v>052</v>
          </cell>
          <cell r="C56" t="str">
            <v>BARRA NOVA</v>
          </cell>
          <cell r="D56">
            <v>10</v>
          </cell>
          <cell r="F56" t="str">
            <v>99988-1515</v>
          </cell>
        </row>
        <row r="57">
          <cell r="A57" t="str">
            <v>COBI</v>
          </cell>
          <cell r="B57" t="str">
            <v>053</v>
          </cell>
          <cell r="C57" t="str">
            <v>BARRA NOVA</v>
          </cell>
          <cell r="D57">
            <v>10</v>
          </cell>
          <cell r="F57" t="str">
            <v>99893-1474</v>
          </cell>
          <cell r="J57" t="str">
            <v>SIRI NA LATA</v>
          </cell>
        </row>
        <row r="58">
          <cell r="A58" t="str">
            <v>AMADO</v>
          </cell>
          <cell r="B58" t="str">
            <v>054</v>
          </cell>
          <cell r="C58" t="str">
            <v>BARRA NOVA</v>
          </cell>
          <cell r="D58">
            <v>15</v>
          </cell>
          <cell r="F58" t="str">
            <v>99900-4290</v>
          </cell>
        </row>
        <row r="59">
          <cell r="A59" t="str">
            <v>TAMBURÁ GERALDO</v>
          </cell>
          <cell r="B59" t="str">
            <v>055</v>
          </cell>
          <cell r="C59" t="str">
            <v>BARRA NOVA</v>
          </cell>
          <cell r="D59">
            <v>10</v>
          </cell>
          <cell r="F59" t="str">
            <v>99916-6778</v>
          </cell>
        </row>
        <row r="60">
          <cell r="A60" t="str">
            <v>CATARINA/DEDEU</v>
          </cell>
          <cell r="B60" t="str">
            <v>056</v>
          </cell>
          <cell r="C60" t="str">
            <v>BARRA NOVA</v>
          </cell>
          <cell r="D60">
            <v>10</v>
          </cell>
          <cell r="F60" t="str">
            <v>99705-0893</v>
          </cell>
        </row>
        <row r="61">
          <cell r="A61" t="str">
            <v>DODO</v>
          </cell>
          <cell r="B61" t="str">
            <v>058</v>
          </cell>
          <cell r="C61" t="str">
            <v>BARRA NOVA</v>
          </cell>
          <cell r="D61">
            <v>10</v>
          </cell>
          <cell r="F61" t="str">
            <v>99646-2868</v>
          </cell>
        </row>
        <row r="62">
          <cell r="A62" t="str">
            <v>CARLOS JOSÉ</v>
          </cell>
          <cell r="B62" t="str">
            <v>059</v>
          </cell>
          <cell r="C62" t="str">
            <v>BARRA NOVA</v>
          </cell>
          <cell r="D62">
            <v>10</v>
          </cell>
          <cell r="F62" t="str">
            <v xml:space="preserve">022-99940-6481/ 27 99983-5385 </v>
          </cell>
        </row>
        <row r="63">
          <cell r="A63" t="str">
            <v>SOL DE VERÃO</v>
          </cell>
          <cell r="B63" t="str">
            <v>060</v>
          </cell>
          <cell r="C63" t="str">
            <v>BARRA NOVA</v>
          </cell>
          <cell r="D63">
            <v>10</v>
          </cell>
        </row>
        <row r="64">
          <cell r="A64" t="str">
            <v>RENATO</v>
          </cell>
          <cell r="B64" t="str">
            <v>061</v>
          </cell>
          <cell r="C64" t="str">
            <v>BARRA NOVA</v>
          </cell>
          <cell r="D64">
            <v>10</v>
          </cell>
          <cell r="J64" t="str">
            <v>CABANA BEIRA RIO</v>
          </cell>
        </row>
        <row r="65">
          <cell r="A65" t="str">
            <v>VALDECI MELEIRA</v>
          </cell>
          <cell r="B65" t="str">
            <v>062</v>
          </cell>
          <cell r="C65" t="str">
            <v>MELEIRA</v>
          </cell>
          <cell r="D65">
            <v>10</v>
          </cell>
        </row>
        <row r="66">
          <cell r="A66" t="str">
            <v>CABANA BITI</v>
          </cell>
          <cell r="B66" t="str">
            <v>063</v>
          </cell>
          <cell r="C66" t="str">
            <v>GURIRI</v>
          </cell>
          <cell r="D66">
            <v>10</v>
          </cell>
        </row>
        <row r="67">
          <cell r="A67" t="str">
            <v>RATINHO</v>
          </cell>
          <cell r="B67" t="str">
            <v>064</v>
          </cell>
          <cell r="C67" t="str">
            <v>GURIRI</v>
          </cell>
          <cell r="D67">
            <v>10</v>
          </cell>
        </row>
        <row r="68">
          <cell r="A68" t="str">
            <v>RENI SUPERVISOR</v>
          </cell>
          <cell r="B68" t="str">
            <v>065</v>
          </cell>
          <cell r="C68" t="str">
            <v>GURIRI</v>
          </cell>
          <cell r="D68">
            <v>10</v>
          </cell>
        </row>
        <row r="69">
          <cell r="A69" t="str">
            <v xml:space="preserve">BAR WILLIA </v>
          </cell>
          <cell r="B69" t="str">
            <v>066</v>
          </cell>
          <cell r="C69" t="str">
            <v>GURIRI</v>
          </cell>
          <cell r="D69">
            <v>10</v>
          </cell>
          <cell r="F69" t="str">
            <v>99892-3756</v>
          </cell>
          <cell r="L69" t="str">
            <v>RUA 26- SUL</v>
          </cell>
        </row>
        <row r="70">
          <cell r="A70" t="str">
            <v>EGLE</v>
          </cell>
          <cell r="B70" t="str">
            <v>067</v>
          </cell>
          <cell r="C70" t="str">
            <v>BARRA NOVA</v>
          </cell>
          <cell r="D70">
            <v>10</v>
          </cell>
          <cell r="F70" t="str">
            <v>99943-8840</v>
          </cell>
        </row>
        <row r="71">
          <cell r="A71" t="str">
            <v>GOGO DA EMA</v>
          </cell>
          <cell r="B71" t="str">
            <v>068</v>
          </cell>
          <cell r="C71" t="str">
            <v>GURIRI</v>
          </cell>
          <cell r="D71">
            <v>10</v>
          </cell>
          <cell r="F71" t="str">
            <v>99836-0009</v>
          </cell>
        </row>
        <row r="72">
          <cell r="A72" t="str">
            <v>ESPAÇO LIVRE</v>
          </cell>
          <cell r="B72" t="str">
            <v>069</v>
          </cell>
          <cell r="C72" t="str">
            <v>GURIRI</v>
          </cell>
          <cell r="D72">
            <v>10</v>
          </cell>
          <cell r="F72" t="str">
            <v>99863-2663/99693-2579</v>
          </cell>
        </row>
        <row r="73">
          <cell r="A73" t="str">
            <v>PADARIA SÃO MARCOS</v>
          </cell>
          <cell r="B73" t="str">
            <v>070</v>
          </cell>
          <cell r="C73" t="str">
            <v>GURIRI</v>
          </cell>
          <cell r="D73">
            <v>10</v>
          </cell>
          <cell r="F73" t="str">
            <v>99911-8443/3761-1275</v>
          </cell>
        </row>
        <row r="74">
          <cell r="A74" t="str">
            <v>MARÉ CHEIA</v>
          </cell>
          <cell r="B74" t="str">
            <v>071</v>
          </cell>
          <cell r="C74" t="str">
            <v>GURIRI</v>
          </cell>
          <cell r="D74">
            <v>10</v>
          </cell>
        </row>
        <row r="75">
          <cell r="A75" t="str">
            <v>ZEZÉ</v>
          </cell>
          <cell r="B75" t="str">
            <v>072</v>
          </cell>
          <cell r="C75" t="str">
            <v>GURIRI</v>
          </cell>
          <cell r="D75">
            <v>10</v>
          </cell>
        </row>
        <row r="76">
          <cell r="A76" t="str">
            <v>GIL BURGUE</v>
          </cell>
          <cell r="B76" t="str">
            <v>073</v>
          </cell>
          <cell r="C76" t="str">
            <v>GURIRI</v>
          </cell>
          <cell r="D76">
            <v>10</v>
          </cell>
        </row>
        <row r="77">
          <cell r="A77" t="str">
            <v>ARATÚ</v>
          </cell>
          <cell r="B77" t="str">
            <v>074</v>
          </cell>
          <cell r="C77" t="str">
            <v>BARRA NOVA</v>
          </cell>
          <cell r="D77">
            <v>10</v>
          </cell>
        </row>
        <row r="78">
          <cell r="A78" t="str">
            <v>KAIK</v>
          </cell>
          <cell r="B78" t="str">
            <v>075</v>
          </cell>
          <cell r="C78" t="str">
            <v>GURIRI</v>
          </cell>
          <cell r="D78">
            <v>10</v>
          </cell>
        </row>
        <row r="79">
          <cell r="A79" t="str">
            <v>RENILSON BOTAZINE</v>
          </cell>
          <cell r="B79" t="str">
            <v>076</v>
          </cell>
          <cell r="C79" t="str">
            <v>GURIRI</v>
          </cell>
          <cell r="D79">
            <v>10</v>
          </cell>
        </row>
        <row r="80">
          <cell r="A80" t="str">
            <v>JOÃO DE BARRO</v>
          </cell>
          <cell r="B80" t="str">
            <v>077</v>
          </cell>
          <cell r="C80" t="str">
            <v>GURIRI</v>
          </cell>
          <cell r="D80">
            <v>10</v>
          </cell>
        </row>
        <row r="81">
          <cell r="A81" t="str">
            <v>CABANA PAULISTA</v>
          </cell>
          <cell r="B81" t="str">
            <v>078</v>
          </cell>
          <cell r="C81" t="str">
            <v>GURIRI</v>
          </cell>
          <cell r="D81">
            <v>10</v>
          </cell>
        </row>
        <row r="82">
          <cell r="A82" t="str">
            <v>RICARDO PADARIA</v>
          </cell>
          <cell r="B82" t="str">
            <v>079</v>
          </cell>
          <cell r="C82" t="str">
            <v>GURIRI</v>
          </cell>
          <cell r="D82">
            <v>10</v>
          </cell>
        </row>
        <row r="83">
          <cell r="A83" t="str">
            <v>AMADO NICE</v>
          </cell>
          <cell r="B83" t="str">
            <v>080</v>
          </cell>
          <cell r="C83" t="str">
            <v>BARRA NOVA</v>
          </cell>
          <cell r="D83">
            <v>10</v>
          </cell>
          <cell r="F83" t="str">
            <v>99967-1446</v>
          </cell>
        </row>
        <row r="84">
          <cell r="A84" t="str">
            <v>COBI BETE</v>
          </cell>
          <cell r="B84" t="str">
            <v>082</v>
          </cell>
          <cell r="C84" t="str">
            <v>BARRA NOVA</v>
          </cell>
          <cell r="D84">
            <v>10</v>
          </cell>
          <cell r="F84" t="str">
            <v>99867-3915</v>
          </cell>
          <cell r="J84" t="str">
            <v>BICO DA PEDRA</v>
          </cell>
        </row>
        <row r="85">
          <cell r="A85" t="str">
            <v>PEDRO CACHAÇARIA</v>
          </cell>
          <cell r="B85" t="str">
            <v>083</v>
          </cell>
          <cell r="C85" t="str">
            <v>GURIRI</v>
          </cell>
          <cell r="D85">
            <v>10</v>
          </cell>
          <cell r="F85" t="str">
            <v>99856-4598</v>
          </cell>
        </row>
        <row r="86">
          <cell r="A86" t="str">
            <v>TOKAS</v>
          </cell>
          <cell r="B86" t="str">
            <v>084</v>
          </cell>
          <cell r="C86" t="str">
            <v>GURIRI</v>
          </cell>
          <cell r="D86">
            <v>10</v>
          </cell>
        </row>
        <row r="87">
          <cell r="A87" t="str">
            <v>PIZZARIA MALAGUETA</v>
          </cell>
          <cell r="B87" t="str">
            <v>085</v>
          </cell>
          <cell r="C87" t="str">
            <v>GURIRI</v>
          </cell>
          <cell r="D87">
            <v>10</v>
          </cell>
          <cell r="F87" t="str">
            <v>(73) 99971-4194</v>
          </cell>
          <cell r="G87" t="str">
            <v>013.281.676-82</v>
          </cell>
          <cell r="I87">
            <v>29352</v>
          </cell>
          <cell r="J87" t="str">
            <v>DANIELA C. DA SILVA BARBOSA</v>
          </cell>
          <cell r="L87" t="str">
            <v>AV. PRAIANO - ANTIGO FORNO A LENHA</v>
          </cell>
        </row>
        <row r="88">
          <cell r="A88" t="str">
            <v>VENDA A VISTA</v>
          </cell>
        </row>
        <row r="89">
          <cell r="A89" t="str">
            <v>COMERCIAL RIGOR</v>
          </cell>
          <cell r="B89" t="str">
            <v>086</v>
          </cell>
          <cell r="C89" t="str">
            <v>GURIRI</v>
          </cell>
          <cell r="F89" t="str">
            <v>99872-1697</v>
          </cell>
          <cell r="L89" t="str">
            <v>RUA BAR MATINHA - PROX. SERRALHERIA</v>
          </cell>
        </row>
        <row r="90">
          <cell r="A90" t="str">
            <v>D'LAURAS</v>
          </cell>
          <cell r="B90" t="str">
            <v>088</v>
          </cell>
          <cell r="C90" t="str">
            <v>GURIRI</v>
          </cell>
          <cell r="D90">
            <v>10</v>
          </cell>
          <cell r="F90" t="str">
            <v>3761-3315/99620-4075</v>
          </cell>
          <cell r="G90" t="str">
            <v>838.647.415-72</v>
          </cell>
          <cell r="H90">
            <v>3741057</v>
          </cell>
          <cell r="I90">
            <v>29889</v>
          </cell>
          <cell r="J90" t="str">
            <v>D'LAURAS PIZZA</v>
          </cell>
          <cell r="L90" t="str">
            <v>AV. PRAIANO Nº 575</v>
          </cell>
        </row>
        <row r="91">
          <cell r="A91" t="str">
            <v>GREICE KELLY</v>
          </cell>
          <cell r="B91" t="str">
            <v>089</v>
          </cell>
          <cell r="C91" t="str">
            <v>BARREIRA</v>
          </cell>
          <cell r="D91">
            <v>10</v>
          </cell>
          <cell r="F91" t="str">
            <v>99950-0192</v>
          </cell>
          <cell r="J91" t="str">
            <v>BAR DO CAJUEIRO</v>
          </cell>
        </row>
        <row r="92">
          <cell r="A92" t="str">
            <v>D'LAURAS</v>
          </cell>
          <cell r="B92" t="str">
            <v>090</v>
          </cell>
          <cell r="C92" t="str">
            <v>GURIRI</v>
          </cell>
          <cell r="D92">
            <v>10</v>
          </cell>
        </row>
        <row r="93">
          <cell r="A93" t="str">
            <v>RAFAEL</v>
          </cell>
          <cell r="B93" t="str">
            <v>091</v>
          </cell>
          <cell r="C93" t="str">
            <v>GURIRI</v>
          </cell>
          <cell r="D93">
            <v>10</v>
          </cell>
          <cell r="F93" t="str">
            <v>8817-4107</v>
          </cell>
          <cell r="J93" t="str">
            <v>RAFA'S BAR</v>
          </cell>
          <cell r="L93" t="str">
            <v>RUA 35 - Nº 26 - LADO NORTE</v>
          </cell>
        </row>
        <row r="94">
          <cell r="A94" t="str">
            <v>SEBASTIÃO VASILHAMES</v>
          </cell>
          <cell r="B94" t="str">
            <v>092</v>
          </cell>
          <cell r="C94" t="str">
            <v>CONC. BARRA</v>
          </cell>
          <cell r="F94" t="str">
            <v>99799-4159</v>
          </cell>
          <cell r="J94" t="str">
            <v>BAR CHARLON (TIÃO BEJU)</v>
          </cell>
          <cell r="L94" t="str">
            <v xml:space="preserve">RUA CAJUEIRO Nº 82- BAIRRO MARCÍLIO DIAS 1 </v>
          </cell>
        </row>
        <row r="95">
          <cell r="A95" t="str">
            <v>SUPERMERCADO GURIRI</v>
          </cell>
          <cell r="B95" t="str">
            <v>093</v>
          </cell>
          <cell r="C95" t="str">
            <v>GURIRI</v>
          </cell>
          <cell r="F95" t="str">
            <v>99615-4088</v>
          </cell>
        </row>
        <row r="96">
          <cell r="A96" t="str">
            <v>ESQUINÃO FLÁVIO</v>
          </cell>
          <cell r="B96" t="str">
            <v>094</v>
          </cell>
          <cell r="C96" t="str">
            <v>GURIRI</v>
          </cell>
        </row>
        <row r="97">
          <cell r="A97" t="str">
            <v>TEREZINHA</v>
          </cell>
          <cell r="B97" t="str">
            <v>095</v>
          </cell>
          <cell r="C97" t="str">
            <v>GURIRI</v>
          </cell>
          <cell r="D97">
            <v>10</v>
          </cell>
          <cell r="F97" t="str">
            <v>99996-0925</v>
          </cell>
          <cell r="J97" t="str">
            <v>MAFRA TEREZINHA</v>
          </cell>
          <cell r="L97" t="str">
            <v>RUA 15</v>
          </cell>
        </row>
        <row r="98">
          <cell r="A98" t="str">
            <v>PISSINHA</v>
          </cell>
          <cell r="B98" t="str">
            <v>096</v>
          </cell>
          <cell r="C98" t="str">
            <v>SÃO MATEUS</v>
          </cell>
          <cell r="F98" t="str">
            <v>99828-4352</v>
          </cell>
          <cell r="L98" t="str">
            <v>PONTE</v>
          </cell>
        </row>
        <row r="99">
          <cell r="A99" t="str">
            <v>CARLINHOS PIROLA</v>
          </cell>
          <cell r="B99" t="str">
            <v>097</v>
          </cell>
          <cell r="C99" t="str">
            <v>KM 23</v>
          </cell>
          <cell r="L99" t="str">
            <v>SANTA LEOCÁDIA</v>
          </cell>
        </row>
        <row r="100">
          <cell r="A100" t="str">
            <v>MANGUEIRAS BAR</v>
          </cell>
          <cell r="B100" t="str">
            <v>098</v>
          </cell>
          <cell r="C100" t="str">
            <v>GURIRI</v>
          </cell>
          <cell r="F100" t="str">
            <v>99731-0445</v>
          </cell>
        </row>
        <row r="101">
          <cell r="A101" t="str">
            <v>BOSQUE LUIZ BAR</v>
          </cell>
          <cell r="B101" t="str">
            <v>099</v>
          </cell>
          <cell r="C101" t="str">
            <v>GURIRI</v>
          </cell>
          <cell r="F101" t="str">
            <v>99806-6624</v>
          </cell>
          <cell r="L101" t="str">
            <v>BOSQUE</v>
          </cell>
        </row>
        <row r="102">
          <cell r="A102" t="str">
            <v>KALIFAS</v>
          </cell>
          <cell r="B102" t="str">
            <v>100</v>
          </cell>
          <cell r="C102" t="str">
            <v>GURIRI</v>
          </cell>
        </row>
        <row r="103">
          <cell r="A103" t="str">
            <v>Matielo</v>
          </cell>
          <cell r="B103" t="str">
            <v>101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workbookViewId="0">
      <selection activeCell="I13" sqref="I13"/>
    </sheetView>
  </sheetViews>
  <sheetFormatPr defaultRowHeight="15"/>
  <cols>
    <col min="1" max="1" width="15.7109375" customWidth="1"/>
    <col min="2" max="2" width="19.85546875" customWidth="1"/>
    <col min="3" max="3" width="15" customWidth="1"/>
    <col min="4" max="4" width="13.42578125" customWidth="1"/>
    <col min="5" max="5" width="15.140625" customWidth="1"/>
    <col min="6" max="6" width="12.28515625" customWidth="1"/>
    <col min="7" max="7" width="13.42578125" customWidth="1"/>
    <col min="9" max="9" width="10.7109375" bestFit="1" customWidth="1"/>
  </cols>
  <sheetData>
    <row r="1" spans="1:11" ht="19.5" thickBot="1">
      <c r="A1" s="48"/>
      <c r="B1" s="49"/>
      <c r="C1" s="49"/>
      <c r="D1" s="49"/>
      <c r="E1" s="49"/>
      <c r="F1" s="49"/>
      <c r="G1" s="50"/>
    </row>
    <row r="2" spans="1:11">
      <c r="A2" s="31" t="s">
        <v>12</v>
      </c>
      <c r="B2" s="30"/>
      <c r="C2" s="32" t="s">
        <v>11</v>
      </c>
      <c r="D2" s="37"/>
      <c r="E2" s="34" t="s">
        <v>13</v>
      </c>
      <c r="F2" s="51"/>
      <c r="G2" s="52"/>
      <c r="H2" s="1"/>
      <c r="I2" s="6"/>
      <c r="J2" s="6"/>
    </row>
    <row r="3" spans="1:11">
      <c r="A3" s="9" t="s">
        <v>0</v>
      </c>
      <c r="B3" s="35" t="str">
        <f>IF(B2="","",IF(VLOOKUP(B2,[1]Renomemar!$A$5:$G$144,7,FALSE)="","",VLOOKUP(B2,[1]Renomemar!$A$5:$G$144,7,FALSE)))</f>
        <v/>
      </c>
      <c r="C3" s="10"/>
      <c r="D3" s="33" t="s">
        <v>14</v>
      </c>
      <c r="E3" s="59"/>
      <c r="F3" s="59"/>
      <c r="G3" s="60"/>
      <c r="H3" s="1"/>
    </row>
    <row r="4" spans="1:11">
      <c r="A4" s="9" t="s">
        <v>1</v>
      </c>
      <c r="B4" s="39" t="str">
        <f>IF(B2="","",IF(VLOOKUP(B2,[1]Renomemar!$A$5:$F$144,6,FALSE)="","",VLOOKUP(B2,[1]Renomemar!$A$5:$F$144,6,FALSE)))</f>
        <v/>
      </c>
      <c r="C4" s="41"/>
      <c r="D4" s="33" t="s">
        <v>16</v>
      </c>
      <c r="E4" s="40" t="str">
        <f>IF(B2="","",IF(VLOOKUP(B2,[1]Renomemar!$A$5:$J$144,10,FALSE)="","",VLOOKUP(B2,[1]Renomemar!$A$5:$J$144,10,FALSE)))</f>
        <v/>
      </c>
      <c r="F4" s="40"/>
      <c r="G4" s="56"/>
      <c r="H4" s="1"/>
    </row>
    <row r="5" spans="1:11">
      <c r="A5" s="9" t="s">
        <v>2</v>
      </c>
      <c r="B5" s="11" t="str">
        <f>IF(B2="","",IF(VLOOKUP(B2,[1]Renomemar!$A$5:$L$144,12,FALSE)="","",VLOOKUP(B2,[1]Renomemar!$A$5:$L$144,12,FALSE)))</f>
        <v/>
      </c>
      <c r="C5" s="10"/>
      <c r="D5" s="11" t="s">
        <v>15</v>
      </c>
      <c r="E5" s="57" t="str">
        <f>IF(B2="","",IF(VLOOKUP(B2,[1]Renomemar!$A$5:$B$144,2,FALSE)="","",VLOOKUP(B2,[1]Renomemar!$A$5:$B$144,2,FALSE)))</f>
        <v/>
      </c>
      <c r="F5" s="57"/>
      <c r="G5" s="58"/>
      <c r="H5" s="1"/>
      <c r="I5" s="7"/>
    </row>
    <row r="6" spans="1:11">
      <c r="A6" s="12" t="s">
        <v>10</v>
      </c>
      <c r="B6" s="13" t="str">
        <f>IF(B2="","",IF(VLOOKUP(B2,[1]Renomemar!$A$5:$C$144,3,FALSE)="","",VLOOKUP(B2,[1]Renomemar!$A$5:$C$144,3,FALSE)))</f>
        <v/>
      </c>
      <c r="C6" s="14"/>
      <c r="D6" s="14"/>
      <c r="E6" s="14"/>
      <c r="F6" s="14"/>
      <c r="G6" s="15"/>
      <c r="H6" s="1"/>
    </row>
    <row r="7" spans="1:11">
      <c r="A7" s="53" t="s">
        <v>3</v>
      </c>
      <c r="B7" s="54"/>
      <c r="C7" s="54"/>
      <c r="D7" s="54"/>
      <c r="E7" s="54"/>
      <c r="F7" s="54"/>
      <c r="G7" s="55"/>
      <c r="H7" s="1"/>
    </row>
    <row r="8" spans="1:11">
      <c r="A8" s="16" t="s">
        <v>17</v>
      </c>
      <c r="B8" s="45" t="s">
        <v>4</v>
      </c>
      <c r="C8" s="46"/>
      <c r="D8" s="47"/>
      <c r="E8" s="29" t="s">
        <v>5</v>
      </c>
      <c r="F8" s="29" t="s">
        <v>6</v>
      </c>
      <c r="G8" s="17" t="s">
        <v>7</v>
      </c>
      <c r="H8" s="1"/>
    </row>
    <row r="9" spans="1:11" ht="15.95" customHeight="1">
      <c r="A9" s="36" t="s">
        <v>19</v>
      </c>
      <c r="B9" s="39" t="s">
        <v>18</v>
      </c>
      <c r="C9" s="40"/>
      <c r="D9" s="41"/>
      <c r="E9" s="18"/>
      <c r="F9" s="19"/>
      <c r="G9" s="20" t="str">
        <f>IF(OR(A9="",F9=""),"",(F9*A9))</f>
        <v/>
      </c>
      <c r="H9" s="1"/>
      <c r="J9" s="2"/>
      <c r="K9" s="8"/>
    </row>
    <row r="10" spans="1:11" ht="15.95" customHeight="1">
      <c r="A10" s="36"/>
      <c r="B10" s="39"/>
      <c r="C10" s="40"/>
      <c r="D10" s="41"/>
      <c r="E10" s="18"/>
      <c r="F10" s="19"/>
      <c r="G10" s="20" t="str">
        <f t="shared" ref="G10:G29" si="0">IF(OR(A10="",F10=""),"",(F10*A10))</f>
        <v/>
      </c>
      <c r="H10" s="1"/>
      <c r="J10" s="2"/>
    </row>
    <row r="11" spans="1:11" ht="15.95" customHeight="1">
      <c r="A11" s="36"/>
      <c r="B11" s="39"/>
      <c r="C11" s="40"/>
      <c r="D11" s="41"/>
      <c r="E11" s="18"/>
      <c r="F11" s="19"/>
      <c r="G11" s="20" t="str">
        <f t="shared" si="0"/>
        <v/>
      </c>
      <c r="H11" s="1"/>
      <c r="J11" s="2"/>
    </row>
    <row r="12" spans="1:11" ht="15.95" customHeight="1">
      <c r="A12" s="36"/>
      <c r="B12" s="39"/>
      <c r="C12" s="40"/>
      <c r="D12" s="41"/>
      <c r="E12" s="18"/>
      <c r="F12" s="19"/>
      <c r="G12" s="20" t="str">
        <f t="shared" si="0"/>
        <v/>
      </c>
      <c r="H12" s="1"/>
      <c r="J12" s="2"/>
    </row>
    <row r="13" spans="1:11" ht="15.95" customHeight="1">
      <c r="A13" s="36"/>
      <c r="B13" s="39"/>
      <c r="C13" s="40"/>
      <c r="D13" s="41"/>
      <c r="E13" s="18"/>
      <c r="F13" s="19"/>
      <c r="G13" s="20" t="str">
        <f t="shared" si="0"/>
        <v/>
      </c>
      <c r="H13" s="1"/>
      <c r="J13" s="2"/>
    </row>
    <row r="14" spans="1:11" ht="15.95" customHeight="1">
      <c r="A14" s="36"/>
      <c r="B14" s="39"/>
      <c r="C14" s="40"/>
      <c r="D14" s="41"/>
      <c r="E14" s="18"/>
      <c r="F14" s="19"/>
      <c r="G14" s="20" t="str">
        <f t="shared" si="0"/>
        <v/>
      </c>
      <c r="H14" s="1"/>
      <c r="J14" s="2"/>
    </row>
    <row r="15" spans="1:11" ht="15.95" customHeight="1">
      <c r="A15" s="36"/>
      <c r="B15" s="39"/>
      <c r="C15" s="40"/>
      <c r="D15" s="41"/>
      <c r="E15" s="18"/>
      <c r="F15" s="19"/>
      <c r="G15" s="20" t="str">
        <f t="shared" si="0"/>
        <v/>
      </c>
      <c r="H15" s="1"/>
      <c r="J15" s="2"/>
    </row>
    <row r="16" spans="1:11" ht="15.95" customHeight="1">
      <c r="A16" s="36"/>
      <c r="B16" s="39"/>
      <c r="C16" s="40"/>
      <c r="D16" s="41"/>
      <c r="E16" s="18"/>
      <c r="F16" s="19"/>
      <c r="G16" s="20" t="str">
        <f t="shared" si="0"/>
        <v/>
      </c>
      <c r="H16" s="1"/>
      <c r="J16" s="2"/>
    </row>
    <row r="17" spans="1:10" ht="15.95" customHeight="1">
      <c r="A17" s="36"/>
      <c r="B17" s="39"/>
      <c r="C17" s="40"/>
      <c r="D17" s="41"/>
      <c r="E17" s="18"/>
      <c r="F17" s="19"/>
      <c r="G17" s="20" t="str">
        <f t="shared" si="0"/>
        <v/>
      </c>
      <c r="H17" s="1"/>
      <c r="J17" s="2"/>
    </row>
    <row r="18" spans="1:10" ht="15.95" customHeight="1">
      <c r="A18" s="36"/>
      <c r="B18" s="39"/>
      <c r="C18" s="40"/>
      <c r="D18" s="41"/>
      <c r="E18" s="18"/>
      <c r="F18" s="19"/>
      <c r="G18" s="20" t="str">
        <f t="shared" si="0"/>
        <v/>
      </c>
      <c r="H18" s="1"/>
      <c r="J18" s="2"/>
    </row>
    <row r="19" spans="1:10" ht="15.95" customHeight="1">
      <c r="A19" s="36"/>
      <c r="B19" s="39"/>
      <c r="C19" s="40"/>
      <c r="D19" s="41"/>
      <c r="E19" s="18"/>
      <c r="F19" s="19"/>
      <c r="G19" s="20" t="str">
        <f t="shared" si="0"/>
        <v/>
      </c>
      <c r="H19" s="1"/>
      <c r="J19" s="2"/>
    </row>
    <row r="20" spans="1:10" ht="15.95" customHeight="1">
      <c r="A20" s="36"/>
      <c r="B20" s="39"/>
      <c r="C20" s="40"/>
      <c r="D20" s="41"/>
      <c r="E20" s="18"/>
      <c r="F20" s="19"/>
      <c r="G20" s="20" t="str">
        <f t="shared" si="0"/>
        <v/>
      </c>
      <c r="H20" s="1"/>
      <c r="J20" s="2"/>
    </row>
    <row r="21" spans="1:10" ht="15.95" customHeight="1">
      <c r="A21" s="36"/>
      <c r="B21" s="39"/>
      <c r="C21" s="40"/>
      <c r="D21" s="41"/>
      <c r="E21" s="18"/>
      <c r="F21" s="19"/>
      <c r="G21" s="20" t="str">
        <f t="shared" si="0"/>
        <v/>
      </c>
      <c r="H21" s="1"/>
      <c r="J21" s="2"/>
    </row>
    <row r="22" spans="1:10" ht="15.95" customHeight="1">
      <c r="A22" s="36"/>
      <c r="B22" s="39"/>
      <c r="C22" s="40"/>
      <c r="D22" s="41"/>
      <c r="E22" s="18"/>
      <c r="F22" s="19"/>
      <c r="G22" s="20" t="str">
        <f t="shared" si="0"/>
        <v/>
      </c>
      <c r="H22" s="1"/>
      <c r="J22" s="2"/>
    </row>
    <row r="23" spans="1:10" ht="15.95" customHeight="1">
      <c r="A23" s="36"/>
      <c r="B23" s="39"/>
      <c r="C23" s="40"/>
      <c r="D23" s="41"/>
      <c r="E23" s="18"/>
      <c r="F23" s="19"/>
      <c r="G23" s="20" t="str">
        <f t="shared" si="0"/>
        <v/>
      </c>
      <c r="H23" s="1"/>
      <c r="J23" s="2"/>
    </row>
    <row r="24" spans="1:10" ht="15.95" customHeight="1">
      <c r="A24" s="36"/>
      <c r="B24" s="39"/>
      <c r="C24" s="40"/>
      <c r="D24" s="41"/>
      <c r="E24" s="18"/>
      <c r="F24" s="19"/>
      <c r="G24" s="20" t="str">
        <f t="shared" si="0"/>
        <v/>
      </c>
      <c r="H24" s="1"/>
      <c r="J24" s="2"/>
    </row>
    <row r="25" spans="1:10" ht="15.95" customHeight="1">
      <c r="A25" s="36"/>
      <c r="B25" s="39"/>
      <c r="C25" s="40"/>
      <c r="D25" s="41"/>
      <c r="E25" s="18"/>
      <c r="F25" s="19"/>
      <c r="G25" s="20" t="str">
        <f t="shared" si="0"/>
        <v/>
      </c>
      <c r="H25" s="1"/>
      <c r="J25" s="2"/>
    </row>
    <row r="26" spans="1:10" ht="15.95" customHeight="1">
      <c r="A26" s="36"/>
      <c r="B26" s="39"/>
      <c r="C26" s="40"/>
      <c r="D26" s="41"/>
      <c r="E26" s="18"/>
      <c r="F26" s="19"/>
      <c r="G26" s="20" t="str">
        <f t="shared" si="0"/>
        <v/>
      </c>
      <c r="H26" s="1"/>
      <c r="J26" s="2"/>
    </row>
    <row r="27" spans="1:10" ht="15.95" customHeight="1">
      <c r="A27" s="36"/>
      <c r="B27" s="39"/>
      <c r="C27" s="40"/>
      <c r="D27" s="41"/>
      <c r="E27" s="18"/>
      <c r="F27" s="19"/>
      <c r="G27" s="20" t="str">
        <f t="shared" si="0"/>
        <v/>
      </c>
      <c r="H27" s="1"/>
      <c r="J27" s="2"/>
    </row>
    <row r="28" spans="1:10" ht="15.95" customHeight="1">
      <c r="A28" s="36"/>
      <c r="B28" s="39"/>
      <c r="C28" s="40"/>
      <c r="D28" s="41"/>
      <c r="E28" s="18"/>
      <c r="F28" s="19"/>
      <c r="G28" s="20" t="str">
        <f t="shared" si="0"/>
        <v/>
      </c>
      <c r="H28" s="1"/>
    </row>
    <row r="29" spans="1:10" ht="15.75" thickBot="1">
      <c r="A29" s="36"/>
      <c r="B29" s="42"/>
      <c r="C29" s="43"/>
      <c r="D29" s="44"/>
      <c r="E29" s="18"/>
      <c r="F29" s="21"/>
      <c r="G29" s="20" t="str">
        <f t="shared" si="0"/>
        <v/>
      </c>
    </row>
    <row r="30" spans="1:10">
      <c r="A30" s="62" t="s">
        <v>8</v>
      </c>
      <c r="B30" s="63"/>
      <c r="C30" s="63"/>
      <c r="D30" s="63"/>
      <c r="E30" s="63"/>
      <c r="F30" s="63"/>
      <c r="G30" s="38" t="str">
        <f>IF(SUM(G9:G29)=0,"",SUM(G9:G29))</f>
        <v/>
      </c>
    </row>
    <row r="31" spans="1:10">
      <c r="A31" s="22"/>
      <c r="B31" s="64"/>
      <c r="C31" s="64"/>
      <c r="D31" s="23"/>
      <c r="E31" s="22"/>
      <c r="F31" s="24"/>
      <c r="G31" s="22"/>
    </row>
    <row r="32" spans="1:10">
      <c r="A32" s="22" t="s">
        <v>9</v>
      </c>
      <c r="B32" s="25"/>
      <c r="C32" s="25"/>
      <c r="D32" s="26"/>
      <c r="E32" s="27"/>
      <c r="F32" s="28"/>
      <c r="G32" s="27"/>
    </row>
    <row r="33" spans="1:7">
      <c r="A33" s="3"/>
      <c r="B33" s="61"/>
      <c r="C33" s="61"/>
      <c r="D33" s="4"/>
      <c r="E33" s="3"/>
      <c r="F33" s="5"/>
      <c r="G33" s="3"/>
    </row>
    <row r="34" spans="1:7">
      <c r="A34" s="3"/>
      <c r="B34" s="61"/>
      <c r="C34" s="61"/>
      <c r="D34" s="4"/>
      <c r="E34" s="3"/>
      <c r="F34" s="5"/>
      <c r="G34" s="3"/>
    </row>
    <row r="35" spans="1:7">
      <c r="A35" s="3"/>
      <c r="B35" s="61"/>
      <c r="C35" s="61"/>
      <c r="D35" s="4"/>
      <c r="E35" s="3"/>
      <c r="F35" s="5"/>
      <c r="G35" s="3"/>
    </row>
    <row r="36" spans="1:7">
      <c r="A36" s="3"/>
      <c r="B36" s="61"/>
      <c r="C36" s="61"/>
      <c r="D36" s="4"/>
      <c r="E36" s="3"/>
      <c r="F36" s="5"/>
      <c r="G36" s="3"/>
    </row>
    <row r="37" spans="1:7">
      <c r="A37" s="3"/>
      <c r="B37" s="61"/>
      <c r="C37" s="61"/>
      <c r="D37" s="4"/>
      <c r="E37" s="3"/>
      <c r="F37" s="5"/>
      <c r="G37" s="3"/>
    </row>
    <row r="38" spans="1:7">
      <c r="A38" s="3"/>
      <c r="B38" s="61"/>
      <c r="C38" s="61"/>
      <c r="D38" s="4"/>
      <c r="E38" s="3"/>
      <c r="F38" s="5"/>
      <c r="G38" s="3"/>
    </row>
    <row r="39" spans="1:7">
      <c r="A39" s="3"/>
      <c r="B39" s="61"/>
      <c r="C39" s="61"/>
      <c r="D39" s="4"/>
      <c r="E39" s="3"/>
      <c r="F39" s="5"/>
      <c r="G39" s="3"/>
    </row>
    <row r="40" spans="1:7">
      <c r="A40" s="3"/>
      <c r="B40" s="61"/>
      <c r="C40" s="61"/>
      <c r="D40" s="4"/>
      <c r="E40" s="3"/>
      <c r="F40" s="5"/>
      <c r="G40" s="3"/>
    </row>
    <row r="41" spans="1:7">
      <c r="A41" s="3"/>
      <c r="B41" s="61"/>
      <c r="C41" s="61"/>
      <c r="D41" s="4"/>
      <c r="E41" s="3"/>
      <c r="F41" s="5"/>
      <c r="G41" s="3"/>
    </row>
    <row r="42" spans="1:7">
      <c r="A42" s="3"/>
      <c r="B42" s="61"/>
      <c r="C42" s="61"/>
      <c r="D42" s="4"/>
      <c r="E42" s="3"/>
      <c r="F42" s="5"/>
      <c r="G42" s="3"/>
    </row>
    <row r="43" spans="1:7">
      <c r="A43" s="3"/>
      <c r="B43" s="61"/>
      <c r="C43" s="61"/>
      <c r="D43" s="4"/>
      <c r="E43" s="3"/>
      <c r="F43" s="5"/>
      <c r="G43" s="3"/>
    </row>
    <row r="44" spans="1:7">
      <c r="A44" s="3"/>
      <c r="B44" s="61"/>
      <c r="C44" s="61"/>
      <c r="D44" s="4"/>
      <c r="E44" s="3"/>
      <c r="F44" s="5"/>
      <c r="G44" s="3"/>
    </row>
    <row r="45" spans="1:7">
      <c r="A45" s="3"/>
      <c r="B45" s="61"/>
      <c r="C45" s="61"/>
      <c r="D45" s="4"/>
      <c r="E45" s="3"/>
      <c r="F45" s="5"/>
      <c r="G45" s="3"/>
    </row>
    <row r="46" spans="1:7">
      <c r="A46" s="3"/>
      <c r="B46" s="61"/>
      <c r="C46" s="61"/>
      <c r="D46" s="4"/>
      <c r="E46" s="3"/>
      <c r="F46" s="5"/>
      <c r="G46" s="3"/>
    </row>
    <row r="47" spans="1:7">
      <c r="A47" s="3"/>
      <c r="B47" s="61"/>
      <c r="C47" s="61"/>
      <c r="D47" s="4"/>
      <c r="E47" s="3"/>
      <c r="F47" s="5"/>
      <c r="G47" s="3"/>
    </row>
    <row r="48" spans="1:7">
      <c r="A48" s="3"/>
      <c r="B48" s="61"/>
      <c r="C48" s="61"/>
      <c r="D48" s="4"/>
      <c r="E48" s="3"/>
      <c r="F48" s="5"/>
      <c r="G48" s="3"/>
    </row>
    <row r="49" spans="1:7">
      <c r="A49" s="3"/>
      <c r="B49" s="61"/>
      <c r="C49" s="61"/>
      <c r="D49" s="4"/>
      <c r="E49" s="3"/>
      <c r="F49" s="5"/>
      <c r="G49" s="3"/>
    </row>
    <row r="50" spans="1:7">
      <c r="A50" s="3"/>
      <c r="B50" s="61"/>
      <c r="C50" s="61"/>
      <c r="D50" s="4"/>
      <c r="E50" s="3"/>
      <c r="F50" s="5"/>
      <c r="G50" s="3"/>
    </row>
    <row r="51" spans="1:7">
      <c r="A51" s="3"/>
      <c r="B51" s="61"/>
      <c r="C51" s="61"/>
      <c r="D51" s="4"/>
      <c r="E51" s="3"/>
      <c r="F51" s="5"/>
      <c r="G51" s="3"/>
    </row>
    <row r="52" spans="1:7">
      <c r="A52" s="3"/>
      <c r="B52" s="61"/>
      <c r="C52" s="61"/>
      <c r="D52" s="4"/>
      <c r="E52" s="3"/>
      <c r="F52" s="5"/>
      <c r="G52" s="3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/>
      <c r="B56" s="6"/>
      <c r="C56" s="6"/>
      <c r="D56" s="6"/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  <row r="60" spans="1:7">
      <c r="A60" s="6"/>
      <c r="B60" s="6"/>
      <c r="C60" s="6"/>
      <c r="D60" s="6"/>
      <c r="E60" s="6"/>
      <c r="F60" s="6"/>
      <c r="G60" s="6"/>
    </row>
    <row r="61" spans="1:7">
      <c r="A61" s="6"/>
      <c r="B61" s="6"/>
      <c r="C61" s="6"/>
      <c r="D61" s="6"/>
      <c r="E61" s="6"/>
      <c r="F61" s="6"/>
      <c r="G61" s="6"/>
    </row>
    <row r="62" spans="1:7">
      <c r="A62" s="6"/>
      <c r="B62" s="6"/>
      <c r="C62" s="6"/>
      <c r="D62" s="6"/>
      <c r="E62" s="6"/>
      <c r="F62" s="6"/>
      <c r="G62" s="6"/>
    </row>
    <row r="63" spans="1:7">
      <c r="A63" s="6"/>
      <c r="B63" s="6"/>
      <c r="C63" s="6"/>
      <c r="D63" s="6"/>
      <c r="E63" s="6"/>
      <c r="F63" s="6"/>
      <c r="G63" s="6"/>
    </row>
    <row r="64" spans="1:7">
      <c r="A64" s="6"/>
      <c r="B64" s="6"/>
      <c r="C64" s="6"/>
      <c r="D64" s="6"/>
      <c r="E64" s="6"/>
      <c r="F64" s="6"/>
      <c r="G64" s="6"/>
    </row>
    <row r="65" spans="1:7">
      <c r="A65" s="6"/>
      <c r="B65" s="6"/>
      <c r="C65" s="6"/>
      <c r="D65" s="6"/>
      <c r="E65" s="6"/>
      <c r="F65" s="6"/>
      <c r="G65" s="6"/>
    </row>
    <row r="66" spans="1:7">
      <c r="A66" s="6"/>
      <c r="B66" s="6"/>
      <c r="C66" s="6"/>
      <c r="D66" s="6"/>
      <c r="E66" s="6"/>
      <c r="F66" s="6"/>
      <c r="G66" s="6"/>
    </row>
    <row r="67" spans="1:7">
      <c r="A67" s="6"/>
      <c r="B67" s="6"/>
      <c r="C67" s="6"/>
      <c r="D67" s="6"/>
      <c r="E67" s="6"/>
      <c r="F67" s="6"/>
      <c r="G67" s="6"/>
    </row>
    <row r="68" spans="1:7">
      <c r="A68" s="6"/>
      <c r="B68" s="6"/>
      <c r="C68" s="6"/>
      <c r="D68" s="6"/>
      <c r="E68" s="6"/>
      <c r="F68" s="6"/>
      <c r="G68" s="6"/>
    </row>
    <row r="69" spans="1:7">
      <c r="A69" s="6"/>
      <c r="B69" s="6"/>
      <c r="C69" s="6"/>
      <c r="D69" s="6"/>
      <c r="E69" s="6"/>
      <c r="F69" s="6"/>
      <c r="G69" s="6"/>
    </row>
  </sheetData>
  <mergeCells count="51">
    <mergeCell ref="B42:C42"/>
    <mergeCell ref="A30:F30"/>
    <mergeCell ref="B31:C31"/>
    <mergeCell ref="B33:C33"/>
    <mergeCell ref="B34:C34"/>
    <mergeCell ref="B35:C35"/>
    <mergeCell ref="B37:C37"/>
    <mergeCell ref="B38:C38"/>
    <mergeCell ref="B39:C39"/>
    <mergeCell ref="B40:C40"/>
    <mergeCell ref="B41:C41"/>
    <mergeCell ref="B36:C36"/>
    <mergeCell ref="B52:C5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A1:G1"/>
    <mergeCell ref="F2:G2"/>
    <mergeCell ref="A7:G7"/>
    <mergeCell ref="E4:G4"/>
    <mergeCell ref="E5:G5"/>
    <mergeCell ref="E3:G3"/>
    <mergeCell ref="B4:C4"/>
    <mergeCell ref="B11:D11"/>
    <mergeCell ref="B8:D8"/>
    <mergeCell ref="B12:D12"/>
    <mergeCell ref="B13:D13"/>
    <mergeCell ref="B14:D14"/>
    <mergeCell ref="B9:D9"/>
    <mergeCell ref="B10:D10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</mergeCells>
  <dataValidations disablePrompts="1" count="2">
    <dataValidation type="list" allowBlank="1" showInputMessage="1" showErrorMessage="1" sqref="D31:D52">
      <formula1>"UN,CX,FD,PCT"</formula1>
    </dataValidation>
    <dataValidation type="list" allowBlank="1" showInputMessage="1" showErrorMessage="1" sqref="E9:E29">
      <formula1>"UM,CX24,CX12,FD C/24,FD C/12,FD C/06"</formula1>
    </dataValidation>
  </dataValidations>
  <printOptions horizontalCentered="1"/>
  <pageMargins left="0.51181102362204722" right="0.11811023622047245" top="0.19685039370078741" bottom="0.78740157480314965" header="0.31496062992125984" footer="0.31496062992125984"/>
  <pageSetup paperSize="9" scale="80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PEDIDOS</vt:lpstr>
      <vt:lpstr>Plan1</vt:lpstr>
      <vt:lpstr>PEDIDOS!Area_de_impressao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Davih</dc:creator>
  <cp:lastModifiedBy>TIAGO</cp:lastModifiedBy>
  <cp:lastPrinted>2014-03-15T22:29:52Z</cp:lastPrinted>
  <dcterms:created xsi:type="dcterms:W3CDTF">2014-03-09T14:07:53Z</dcterms:created>
  <dcterms:modified xsi:type="dcterms:W3CDTF">2014-04-20T19:59:48Z</dcterms:modified>
</cp:coreProperties>
</file>