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Diário Eletrônico\2014\E. E. Messias Pedreiro\Matrizes\"/>
    </mc:Choice>
  </mc:AlternateContent>
  <workbookProtection workbookPassword="E935" lockStructure="1"/>
  <bookViews>
    <workbookView xWindow="120" yWindow="30" windowWidth="18975" windowHeight="8265" tabRatio="727"/>
  </bookViews>
  <sheets>
    <sheet name="Iniciar" sheetId="42" r:id="rId1"/>
    <sheet name="INSTRUÇÕES" sheetId="39" r:id="rId2"/>
    <sheet name="Calendário" sheetId="43" r:id="rId3"/>
    <sheet name="Capa" sheetId="27" r:id="rId4"/>
    <sheet name="Planejamento Anual" sheetId="44" r:id="rId5"/>
    <sheet name="Movimentação de Alunos" sheetId="41" r:id="rId6"/>
    <sheet name="Frequência 1º Bim" sheetId="4" r:id="rId7"/>
    <sheet name="Conteúdo 1º Bim" sheetId="2" r:id="rId8"/>
    <sheet name="Notas 1º Bim" sheetId="3" r:id="rId9"/>
    <sheet name="Ocorrências 1º Bim" sheetId="45" r:id="rId10"/>
    <sheet name="Frequência 2º Bim" sheetId="28" r:id="rId11"/>
    <sheet name="Conteúdo 2º Bim" sheetId="29" r:id="rId12"/>
    <sheet name="Notas 2º Bim" sheetId="30" r:id="rId13"/>
    <sheet name="Ocorrências 2º Bim" sheetId="46" r:id="rId14"/>
    <sheet name="Frequência 3º Bim" sheetId="31" r:id="rId15"/>
    <sheet name="Conteúdo 3º Bim" sheetId="32" r:id="rId16"/>
    <sheet name="Notas 3º Bim" sheetId="33" r:id="rId17"/>
    <sheet name="Ocorrências 3º Bim" sheetId="47" r:id="rId18"/>
    <sheet name="Frequência 4º Bim" sheetId="34" r:id="rId19"/>
    <sheet name="Conteúdo 4º Bim" sheetId="35" r:id="rId20"/>
    <sheet name="Notas 4º Bim" sheetId="36" r:id="rId21"/>
    <sheet name="Ocorrências 4º Bim" sheetId="48" r:id="rId22"/>
    <sheet name="Apuração Final" sheetId="16" r:id="rId23"/>
    <sheet name="Recuperação Final" sheetId="17" r:id="rId24"/>
    <sheet name="Taletas" sheetId="40" r:id="rId25"/>
  </sheets>
  <definedNames>
    <definedName name="_xlnm._FilterDatabase" localSheetId="6" hidden="1">'Frequência 1º Bim'!$A$1:$AQ$67</definedName>
    <definedName name="_xlnm.Print_Area" localSheetId="22">'Apuração Final'!$A$1:$L$65</definedName>
    <definedName name="_xlnm.Print_Area" localSheetId="2">Calendário!$A$1:$O$57</definedName>
    <definedName name="_xlnm.Print_Area" localSheetId="3">Capa!$A$1:$I$50</definedName>
    <definedName name="_xlnm.Print_Area" localSheetId="7">'Conteúdo 1º Bim'!$A$1:$G$48</definedName>
    <definedName name="_xlnm.Print_Area" localSheetId="11">'Conteúdo 2º Bim'!$A$1:$G$48</definedName>
    <definedName name="_xlnm.Print_Area" localSheetId="15">'Conteúdo 3º Bim'!$A$1:$G$48</definedName>
    <definedName name="_xlnm.Print_Area" localSheetId="19">'Conteúdo 4º Bim'!$A$1:$G$48</definedName>
    <definedName name="_xlnm.Print_Area" localSheetId="6">'Frequência 1º Bim'!$A$1:$AQ$67</definedName>
    <definedName name="_xlnm.Print_Area" localSheetId="10">'Frequência 2º Bim'!$A$1:$AQ$67</definedName>
    <definedName name="_xlnm.Print_Area" localSheetId="14">'Frequência 3º Bim'!$A$1:$AQ$67</definedName>
    <definedName name="_xlnm.Print_Area" localSheetId="18">'Frequência 4º Bim'!$A$1:$AQ$67</definedName>
    <definedName name="_xlnm.Print_Area" localSheetId="0">Iniciar!$A$1:$Q$24</definedName>
    <definedName name="_xlnm.Print_Area" localSheetId="1">INSTRUÇÕES!$A$1:$K$46</definedName>
    <definedName name="_xlnm.Print_Area" localSheetId="5">'Movimentação de Alunos'!$A$1:$E$68</definedName>
    <definedName name="_xlnm.Print_Area" localSheetId="8">'Notas 1º Bim'!$A$1:$T$68</definedName>
    <definedName name="_xlnm.Print_Area" localSheetId="12">'Notas 2º Bim'!$A$1:$T$68</definedName>
    <definedName name="_xlnm.Print_Area" localSheetId="16">'Notas 3º Bim'!$A$1:$T$68</definedName>
    <definedName name="_xlnm.Print_Area" localSheetId="20">'Notas 4º Bim'!$A$1:$T$68</definedName>
    <definedName name="_xlnm.Print_Area" localSheetId="9">'Ocorrências 1º Bim'!$A$1:$H$45</definedName>
    <definedName name="_xlnm.Print_Area" localSheetId="13">'Ocorrências 2º Bim'!$A$1:$H$45</definedName>
    <definedName name="_xlnm.Print_Area" localSheetId="17">'Ocorrências 3º Bim'!$A$1:$H$45</definedName>
    <definedName name="_xlnm.Print_Area" localSheetId="21">'Ocorrências 4º Bim'!$A$1:$H$45</definedName>
    <definedName name="_xlnm.Print_Area" localSheetId="4">'Planejamento Anual'!$A$1:$H$90</definedName>
    <definedName name="_xlnm.Print_Area" localSheetId="23">'Recuperação Final'!$A$1:$K$65</definedName>
    <definedName name="_xlnm.Print_Area" localSheetId="24">Taletas!$A$1:$AP$63</definedName>
  </definedNames>
  <calcPr calcId="152511"/>
</workbook>
</file>

<file path=xl/calcChain.xml><?xml version="1.0" encoding="utf-8"?>
<calcChain xmlns="http://schemas.openxmlformats.org/spreadsheetml/2006/main">
  <c r="A46" i="44" l="1"/>
  <c r="A1" i="48"/>
  <c r="A1" i="36"/>
  <c r="A1" i="35"/>
  <c r="A1" i="34"/>
  <c r="A1" i="47"/>
  <c r="A1" i="33"/>
  <c r="A1" i="32"/>
  <c r="A1" i="31"/>
  <c r="A1" i="46"/>
  <c r="A1" i="30"/>
  <c r="A1" i="29"/>
  <c r="A1" i="28"/>
  <c r="A1" i="45"/>
  <c r="A1" i="3"/>
  <c r="A1" i="2"/>
  <c r="A1" i="4"/>
  <c r="A1" i="41"/>
  <c r="A1" i="44"/>
  <c r="K2" i="17" l="1"/>
  <c r="B2" i="17"/>
  <c r="AQ67" i="34" l="1"/>
  <c r="AQ66" i="34"/>
  <c r="AQ65" i="34"/>
  <c r="M66" i="36" s="1"/>
  <c r="AQ64" i="34"/>
  <c r="M65" i="36" s="1"/>
  <c r="AQ63" i="34"/>
  <c r="AQ62" i="34"/>
  <c r="AQ61" i="34"/>
  <c r="M62" i="36" s="1"/>
  <c r="AQ60" i="34"/>
  <c r="AQ59" i="34"/>
  <c r="AQ58" i="34"/>
  <c r="AQ57" i="34"/>
  <c r="M58" i="36" s="1"/>
  <c r="AQ56" i="34"/>
  <c r="M57" i="36" s="1"/>
  <c r="AQ55" i="34"/>
  <c r="AQ54" i="34"/>
  <c r="AQ53" i="34"/>
  <c r="M54" i="36" s="1"/>
  <c r="AQ52" i="34"/>
  <c r="M53" i="36" s="1"/>
  <c r="AQ51" i="34"/>
  <c r="AQ50" i="34"/>
  <c r="AQ49" i="34"/>
  <c r="M50" i="36" s="1"/>
  <c r="AQ48" i="34"/>
  <c r="M49" i="36" s="1"/>
  <c r="AQ47" i="34"/>
  <c r="AQ46" i="34"/>
  <c r="AQ45" i="34"/>
  <c r="M46" i="36" s="1"/>
  <c r="AQ44" i="34"/>
  <c r="M45" i="36" s="1"/>
  <c r="AQ43" i="34"/>
  <c r="AQ42" i="34"/>
  <c r="AQ41" i="34"/>
  <c r="M42" i="36" s="1"/>
  <c r="AQ40" i="34"/>
  <c r="M41" i="36" s="1"/>
  <c r="AQ39" i="34"/>
  <c r="AQ38" i="34"/>
  <c r="AQ37" i="34"/>
  <c r="M38" i="36" s="1"/>
  <c r="AQ36" i="34"/>
  <c r="M37" i="36" s="1"/>
  <c r="AQ35" i="34"/>
  <c r="AQ34" i="34"/>
  <c r="AQ33" i="34"/>
  <c r="M34" i="36" s="1"/>
  <c r="AQ32" i="34"/>
  <c r="M33" i="36" s="1"/>
  <c r="AQ31" i="34"/>
  <c r="AQ30" i="34"/>
  <c r="AQ29" i="34"/>
  <c r="M30" i="36" s="1"/>
  <c r="AQ28" i="34"/>
  <c r="M29" i="36" s="1"/>
  <c r="AQ27" i="34"/>
  <c r="M28" i="36" s="1"/>
  <c r="AQ26" i="34"/>
  <c r="AQ25" i="34"/>
  <c r="M26" i="36" s="1"/>
  <c r="AQ24" i="34"/>
  <c r="M25" i="36" s="1"/>
  <c r="AQ23" i="34"/>
  <c r="AQ22" i="34"/>
  <c r="AQ21" i="34"/>
  <c r="M22" i="36" s="1"/>
  <c r="AQ20" i="34"/>
  <c r="M21" i="36" s="1"/>
  <c r="AQ19" i="34"/>
  <c r="AQ18" i="34"/>
  <c r="AQ17" i="34"/>
  <c r="M18" i="36" s="1"/>
  <c r="AQ16" i="34"/>
  <c r="M17" i="36" s="1"/>
  <c r="AQ15" i="34"/>
  <c r="AQ14" i="34"/>
  <c r="AQ13" i="34"/>
  <c r="M14" i="36" s="1"/>
  <c r="AQ12" i="34"/>
  <c r="M13" i="36" s="1"/>
  <c r="AQ11" i="34"/>
  <c r="M12" i="36" s="1"/>
  <c r="AQ10" i="34"/>
  <c r="AQ9" i="34"/>
  <c r="M10" i="36" s="1"/>
  <c r="AQ8" i="34"/>
  <c r="M9" i="36" s="1"/>
  <c r="AQ67" i="31"/>
  <c r="AQ66" i="31"/>
  <c r="AQ65" i="31"/>
  <c r="AQ64" i="31"/>
  <c r="M65" i="33" s="1"/>
  <c r="AQ63" i="31"/>
  <c r="AQ62" i="31"/>
  <c r="AQ61" i="31"/>
  <c r="AQ60" i="31"/>
  <c r="M61" i="33" s="1"/>
  <c r="AQ59" i="31"/>
  <c r="AQ58" i="31"/>
  <c r="AQ57" i="31"/>
  <c r="AQ56" i="31"/>
  <c r="M57" i="33" s="1"/>
  <c r="AQ55" i="31"/>
  <c r="AQ54" i="31"/>
  <c r="AQ53" i="31"/>
  <c r="AQ52" i="31"/>
  <c r="M53" i="33" s="1"/>
  <c r="AQ51" i="31"/>
  <c r="AQ50" i="31"/>
  <c r="AQ49" i="31"/>
  <c r="AQ48" i="31"/>
  <c r="M49" i="33" s="1"/>
  <c r="AQ47" i="31"/>
  <c r="AQ46" i="31"/>
  <c r="AQ45" i="31"/>
  <c r="AQ44" i="31"/>
  <c r="M45" i="33" s="1"/>
  <c r="AQ43" i="31"/>
  <c r="AQ42" i="31"/>
  <c r="AQ41" i="31"/>
  <c r="M42" i="33" s="1"/>
  <c r="AQ40" i="31"/>
  <c r="M41" i="33" s="1"/>
  <c r="AQ39" i="31"/>
  <c r="AQ38" i="31"/>
  <c r="AQ37" i="31"/>
  <c r="AQ36" i="31"/>
  <c r="M37" i="33" s="1"/>
  <c r="AQ35" i="31"/>
  <c r="AQ34" i="31"/>
  <c r="AQ33" i="31"/>
  <c r="AQ32" i="31"/>
  <c r="M33" i="33" s="1"/>
  <c r="AQ31" i="31"/>
  <c r="AQ30" i="31"/>
  <c r="AQ29" i="31"/>
  <c r="AQ28" i="31"/>
  <c r="M29" i="33" s="1"/>
  <c r="AQ27" i="31"/>
  <c r="M28" i="33" s="1"/>
  <c r="AQ26" i="31"/>
  <c r="AQ25" i="31"/>
  <c r="M26" i="33" s="1"/>
  <c r="AQ24" i="31"/>
  <c r="M25" i="33" s="1"/>
  <c r="AQ23" i="31"/>
  <c r="AQ22" i="31"/>
  <c r="AQ21" i="31"/>
  <c r="M22" i="33" s="1"/>
  <c r="AQ20" i="31"/>
  <c r="M21" i="33" s="1"/>
  <c r="AQ19" i="31"/>
  <c r="AQ18" i="31"/>
  <c r="AQ17" i="31"/>
  <c r="M18" i="33" s="1"/>
  <c r="AQ16" i="31"/>
  <c r="M17" i="33" s="1"/>
  <c r="AQ15" i="31"/>
  <c r="AQ14" i="31"/>
  <c r="AQ13" i="31"/>
  <c r="AQ12" i="31"/>
  <c r="M13" i="33" s="1"/>
  <c r="AQ11" i="31"/>
  <c r="M12" i="33" s="1"/>
  <c r="AQ10" i="31"/>
  <c r="AQ9" i="31"/>
  <c r="M10" i="33" s="1"/>
  <c r="AQ8" i="31"/>
  <c r="M9" i="33" s="1"/>
  <c r="AQ67" i="28"/>
  <c r="AQ66" i="28"/>
  <c r="AQ65" i="28"/>
  <c r="M66" i="30" s="1"/>
  <c r="AQ64" i="28"/>
  <c r="M65" i="30" s="1"/>
  <c r="AQ63" i="28"/>
  <c r="AQ62" i="28"/>
  <c r="AQ61" i="28"/>
  <c r="M62" i="30" s="1"/>
  <c r="AQ60" i="28"/>
  <c r="M61" i="30" s="1"/>
  <c r="AQ59" i="28"/>
  <c r="AQ58" i="28"/>
  <c r="AQ57" i="28"/>
  <c r="AQ56" i="28"/>
  <c r="M57" i="30" s="1"/>
  <c r="AQ55" i="28"/>
  <c r="AQ54" i="28"/>
  <c r="AQ53" i="28"/>
  <c r="AQ52" i="28"/>
  <c r="M53" i="30" s="1"/>
  <c r="AQ51" i="28"/>
  <c r="AQ50" i="28"/>
  <c r="AQ49" i="28"/>
  <c r="M50" i="30" s="1"/>
  <c r="AQ48" i="28"/>
  <c r="M49" i="30" s="1"/>
  <c r="AQ47" i="28"/>
  <c r="AQ46" i="28"/>
  <c r="AQ45" i="28"/>
  <c r="M46" i="30" s="1"/>
  <c r="AQ44" i="28"/>
  <c r="M45" i="30" s="1"/>
  <c r="AQ43" i="28"/>
  <c r="AQ42" i="28"/>
  <c r="AQ41" i="28"/>
  <c r="AQ40" i="28"/>
  <c r="M41" i="30" s="1"/>
  <c r="AQ39" i="28"/>
  <c r="AQ38" i="28"/>
  <c r="AQ37" i="28"/>
  <c r="AQ36" i="28"/>
  <c r="M37" i="30" s="1"/>
  <c r="AQ35" i="28"/>
  <c r="AQ34" i="28"/>
  <c r="AQ33" i="28"/>
  <c r="M34" i="30" s="1"/>
  <c r="AQ32" i="28"/>
  <c r="M33" i="30" s="1"/>
  <c r="AQ31" i="28"/>
  <c r="AQ30" i="28"/>
  <c r="AQ29" i="28"/>
  <c r="M30" i="30" s="1"/>
  <c r="AQ28" i="28"/>
  <c r="M29" i="30" s="1"/>
  <c r="AQ27" i="28"/>
  <c r="AQ26" i="28"/>
  <c r="AQ25" i="28"/>
  <c r="AQ24" i="28"/>
  <c r="M25" i="30" s="1"/>
  <c r="AQ23" i="28"/>
  <c r="AQ22" i="28"/>
  <c r="AQ21" i="28"/>
  <c r="M22" i="30" s="1"/>
  <c r="AQ20" i="28"/>
  <c r="M21" i="30" s="1"/>
  <c r="AQ19" i="28"/>
  <c r="AQ18" i="28"/>
  <c r="AQ17" i="28"/>
  <c r="M18" i="30" s="1"/>
  <c r="AQ16" i="28"/>
  <c r="M17" i="30" s="1"/>
  <c r="AQ15" i="28"/>
  <c r="AQ14" i="28"/>
  <c r="M15" i="30" s="1"/>
  <c r="AQ13" i="28"/>
  <c r="AQ12" i="28"/>
  <c r="M13" i="30" s="1"/>
  <c r="AQ11" i="28"/>
  <c r="AQ10" i="28"/>
  <c r="M11" i="30" s="1"/>
  <c r="AQ9" i="28"/>
  <c r="M10" i="30" s="1"/>
  <c r="AQ8" i="28"/>
  <c r="M9" i="30" s="1"/>
  <c r="AQ67" i="4"/>
  <c r="M68" i="3" s="1"/>
  <c r="AQ66" i="4"/>
  <c r="AQ65" i="4"/>
  <c r="M66" i="3" s="1"/>
  <c r="AQ64" i="4"/>
  <c r="M65" i="3" s="1"/>
  <c r="AQ63" i="4"/>
  <c r="AQ62" i="4"/>
  <c r="AQ61" i="4"/>
  <c r="M62" i="3" s="1"/>
  <c r="AQ60" i="4"/>
  <c r="M61" i="3" s="1"/>
  <c r="AQ59" i="4"/>
  <c r="M60" i="3" s="1"/>
  <c r="AQ58" i="4"/>
  <c r="AQ57" i="4"/>
  <c r="M58" i="3" s="1"/>
  <c r="AQ56" i="4"/>
  <c r="M57" i="3" s="1"/>
  <c r="AQ55" i="4"/>
  <c r="AQ54" i="4"/>
  <c r="AQ53" i="4"/>
  <c r="M54" i="3" s="1"/>
  <c r="AQ52" i="4"/>
  <c r="M53" i="3" s="1"/>
  <c r="AQ51" i="4"/>
  <c r="M52" i="3" s="1"/>
  <c r="AQ50" i="4"/>
  <c r="AQ49" i="4"/>
  <c r="M50" i="3" s="1"/>
  <c r="AQ48" i="4"/>
  <c r="M49" i="3" s="1"/>
  <c r="AQ47" i="4"/>
  <c r="AQ46" i="4"/>
  <c r="AQ45" i="4"/>
  <c r="M46" i="3" s="1"/>
  <c r="AQ44" i="4"/>
  <c r="M45" i="3" s="1"/>
  <c r="AQ43" i="4"/>
  <c r="M44" i="3" s="1"/>
  <c r="AQ42" i="4"/>
  <c r="AQ41" i="4"/>
  <c r="M42" i="3" s="1"/>
  <c r="AQ40" i="4"/>
  <c r="M41" i="3" s="1"/>
  <c r="AQ39" i="4"/>
  <c r="AQ38" i="4"/>
  <c r="AQ37" i="4"/>
  <c r="M38" i="3" s="1"/>
  <c r="AQ36" i="4"/>
  <c r="M37" i="3" s="1"/>
  <c r="AQ35" i="4"/>
  <c r="M36" i="3" s="1"/>
  <c r="AQ34" i="4"/>
  <c r="AQ33" i="4"/>
  <c r="M34" i="3" s="1"/>
  <c r="AQ32" i="4"/>
  <c r="M33" i="3" s="1"/>
  <c r="AQ31" i="4"/>
  <c r="AQ30" i="4"/>
  <c r="AQ29" i="4"/>
  <c r="M30" i="3" s="1"/>
  <c r="AQ28" i="4"/>
  <c r="M29" i="3" s="1"/>
  <c r="AQ27" i="4"/>
  <c r="M28" i="3" s="1"/>
  <c r="AQ26" i="4"/>
  <c r="AQ25" i="4"/>
  <c r="M26" i="3" s="1"/>
  <c r="AQ24" i="4"/>
  <c r="M25" i="3" s="1"/>
  <c r="AQ23" i="4"/>
  <c r="M24" i="3" s="1"/>
  <c r="AQ22" i="4"/>
  <c r="AQ21" i="4"/>
  <c r="M22" i="3" s="1"/>
  <c r="AQ20" i="4"/>
  <c r="AQ19" i="4"/>
  <c r="M20" i="3" s="1"/>
  <c r="AQ18" i="4"/>
  <c r="AQ17" i="4"/>
  <c r="M18" i="3" s="1"/>
  <c r="AQ16" i="4"/>
  <c r="M17" i="3" s="1"/>
  <c r="AQ15" i="4"/>
  <c r="AQ14" i="4"/>
  <c r="AQ13" i="4"/>
  <c r="M14" i="3" s="1"/>
  <c r="AQ12" i="4"/>
  <c r="M13" i="3" s="1"/>
  <c r="AQ11" i="4"/>
  <c r="M12" i="3" s="1"/>
  <c r="AQ10" i="4"/>
  <c r="AQ9" i="4"/>
  <c r="M10" i="3" s="1"/>
  <c r="AQ8" i="4"/>
  <c r="M9" i="3" s="1"/>
  <c r="M68" i="36"/>
  <c r="L68" i="36"/>
  <c r="M67" i="36"/>
  <c r="L67" i="36"/>
  <c r="L66" i="36"/>
  <c r="L65" i="36"/>
  <c r="M64" i="36"/>
  <c r="L64" i="36"/>
  <c r="M63" i="36"/>
  <c r="L63" i="36"/>
  <c r="L62" i="36"/>
  <c r="M61" i="36"/>
  <c r="L61" i="36"/>
  <c r="M60" i="36"/>
  <c r="L60" i="36"/>
  <c r="M59" i="36"/>
  <c r="L59" i="36"/>
  <c r="L58" i="36"/>
  <c r="L57" i="36"/>
  <c r="M56" i="36"/>
  <c r="L56" i="36"/>
  <c r="M55" i="36"/>
  <c r="L55" i="36"/>
  <c r="L54" i="36"/>
  <c r="L53" i="36"/>
  <c r="M52" i="36"/>
  <c r="L52" i="36"/>
  <c r="M51" i="36"/>
  <c r="L51" i="36"/>
  <c r="L50" i="36"/>
  <c r="L49" i="36"/>
  <c r="M48" i="36"/>
  <c r="L48" i="36"/>
  <c r="M47" i="36"/>
  <c r="L47" i="36"/>
  <c r="L46" i="36"/>
  <c r="L45" i="36"/>
  <c r="M44" i="36"/>
  <c r="L44" i="36"/>
  <c r="M43" i="36"/>
  <c r="L43" i="36"/>
  <c r="L42" i="36"/>
  <c r="L41" i="36"/>
  <c r="M40" i="36"/>
  <c r="L40" i="36"/>
  <c r="M39" i="36"/>
  <c r="L39" i="36"/>
  <c r="L38" i="36"/>
  <c r="L37" i="36"/>
  <c r="M36" i="36"/>
  <c r="L36" i="36"/>
  <c r="M35" i="36"/>
  <c r="L35" i="36"/>
  <c r="L34" i="36"/>
  <c r="L33" i="36"/>
  <c r="M32" i="36"/>
  <c r="L32" i="36"/>
  <c r="M31" i="36"/>
  <c r="L31" i="36"/>
  <c r="L30" i="36"/>
  <c r="L29" i="36"/>
  <c r="L28" i="36"/>
  <c r="M27" i="36"/>
  <c r="L27" i="36"/>
  <c r="L26" i="36"/>
  <c r="L25" i="36"/>
  <c r="M24" i="36"/>
  <c r="L24" i="36"/>
  <c r="M23" i="36"/>
  <c r="L23" i="36"/>
  <c r="L22" i="36"/>
  <c r="L21" i="36"/>
  <c r="M20" i="36"/>
  <c r="L20" i="36"/>
  <c r="M19" i="36"/>
  <c r="L19" i="36"/>
  <c r="L18" i="36"/>
  <c r="L17" i="36"/>
  <c r="M16" i="36"/>
  <c r="L16" i="36"/>
  <c r="M15" i="36"/>
  <c r="L15" i="36"/>
  <c r="L14" i="36"/>
  <c r="L13" i="36"/>
  <c r="L12" i="36"/>
  <c r="M11" i="36"/>
  <c r="L11" i="36"/>
  <c r="L10" i="36"/>
  <c r="M68" i="33"/>
  <c r="L68" i="33"/>
  <c r="M67" i="33"/>
  <c r="L67" i="33"/>
  <c r="M66" i="33"/>
  <c r="L66" i="33"/>
  <c r="L65" i="33"/>
  <c r="M64" i="33"/>
  <c r="L64" i="33"/>
  <c r="M63" i="33"/>
  <c r="L63" i="33"/>
  <c r="M62" i="33"/>
  <c r="L62" i="33"/>
  <c r="L61" i="33"/>
  <c r="M60" i="33"/>
  <c r="L60" i="33"/>
  <c r="M59" i="33"/>
  <c r="L59" i="33"/>
  <c r="M58" i="33"/>
  <c r="L58" i="33"/>
  <c r="L57" i="33"/>
  <c r="M56" i="33"/>
  <c r="L56" i="33"/>
  <c r="M55" i="33"/>
  <c r="L55" i="33"/>
  <c r="M54" i="33"/>
  <c r="L54" i="33"/>
  <c r="L53" i="33"/>
  <c r="M52" i="33"/>
  <c r="L52" i="33"/>
  <c r="M51" i="33"/>
  <c r="L51" i="33"/>
  <c r="M50" i="33"/>
  <c r="L50" i="33"/>
  <c r="L49" i="33"/>
  <c r="M48" i="33"/>
  <c r="L48" i="33"/>
  <c r="M47" i="33"/>
  <c r="L47" i="33"/>
  <c r="M46" i="33"/>
  <c r="L46" i="33"/>
  <c r="L45" i="33"/>
  <c r="M44" i="33"/>
  <c r="L44" i="33"/>
  <c r="M43" i="33"/>
  <c r="L43" i="33"/>
  <c r="L42" i="33"/>
  <c r="L41" i="33"/>
  <c r="M40" i="33"/>
  <c r="L40" i="33"/>
  <c r="M39" i="33"/>
  <c r="L39" i="33"/>
  <c r="M38" i="33"/>
  <c r="L38" i="33"/>
  <c r="L37" i="33"/>
  <c r="M36" i="33"/>
  <c r="L36" i="33"/>
  <c r="M35" i="33"/>
  <c r="L35" i="33"/>
  <c r="M34" i="33"/>
  <c r="L34" i="33"/>
  <c r="L33" i="33"/>
  <c r="M32" i="33"/>
  <c r="L32" i="33"/>
  <c r="M31" i="33"/>
  <c r="L31" i="33"/>
  <c r="M30" i="33"/>
  <c r="L30" i="33"/>
  <c r="L29" i="33"/>
  <c r="L28" i="33"/>
  <c r="M27" i="33"/>
  <c r="L27" i="33"/>
  <c r="L26" i="33"/>
  <c r="L25" i="33"/>
  <c r="M24" i="33"/>
  <c r="L24" i="33"/>
  <c r="M23" i="33"/>
  <c r="L23" i="33"/>
  <c r="L22" i="33"/>
  <c r="L21" i="33"/>
  <c r="M20" i="33"/>
  <c r="L20" i="33"/>
  <c r="M19" i="33"/>
  <c r="L19" i="33"/>
  <c r="L18" i="33"/>
  <c r="L17" i="33"/>
  <c r="M16" i="33"/>
  <c r="L16" i="33"/>
  <c r="M15" i="33"/>
  <c r="L15" i="33"/>
  <c r="M14" i="33"/>
  <c r="L14" i="33"/>
  <c r="L13" i="33"/>
  <c r="L12" i="33"/>
  <c r="M11" i="33"/>
  <c r="L11" i="33"/>
  <c r="L10" i="33"/>
  <c r="L9" i="36"/>
  <c r="L9" i="33"/>
  <c r="M68" i="30"/>
  <c r="L68" i="30"/>
  <c r="M67" i="30"/>
  <c r="L67" i="30"/>
  <c r="L66" i="30"/>
  <c r="L65" i="30"/>
  <c r="M64" i="30"/>
  <c r="L64" i="30"/>
  <c r="M63" i="30"/>
  <c r="L63" i="30"/>
  <c r="L62" i="30"/>
  <c r="L61" i="30"/>
  <c r="M60" i="30"/>
  <c r="L60" i="30"/>
  <c r="M59" i="30"/>
  <c r="L59" i="30"/>
  <c r="M58" i="30"/>
  <c r="L58" i="30"/>
  <c r="L57" i="30"/>
  <c r="M56" i="30"/>
  <c r="L56" i="30"/>
  <c r="M55" i="30"/>
  <c r="L55" i="30"/>
  <c r="M54" i="30"/>
  <c r="L54" i="30"/>
  <c r="L53" i="30"/>
  <c r="M52" i="30"/>
  <c r="L52" i="30"/>
  <c r="M51" i="30"/>
  <c r="L51" i="30"/>
  <c r="L50" i="30"/>
  <c r="L49" i="30"/>
  <c r="M48" i="30"/>
  <c r="L48" i="30"/>
  <c r="M47" i="30"/>
  <c r="L47" i="30"/>
  <c r="L46" i="30"/>
  <c r="L45" i="30"/>
  <c r="M44" i="30"/>
  <c r="L44" i="30"/>
  <c r="M43" i="30"/>
  <c r="L43" i="30"/>
  <c r="M42" i="30"/>
  <c r="L42" i="30"/>
  <c r="L41" i="30"/>
  <c r="M40" i="30"/>
  <c r="L40" i="30"/>
  <c r="M39" i="30"/>
  <c r="L39" i="30"/>
  <c r="M38" i="30"/>
  <c r="L38" i="30"/>
  <c r="L37" i="30"/>
  <c r="M36" i="30"/>
  <c r="L36" i="30"/>
  <c r="M35" i="30"/>
  <c r="L35" i="30"/>
  <c r="L34" i="30"/>
  <c r="L33" i="30"/>
  <c r="M32" i="30"/>
  <c r="L32" i="30"/>
  <c r="M31" i="30"/>
  <c r="L31" i="30"/>
  <c r="L30" i="30"/>
  <c r="L29" i="30"/>
  <c r="M28" i="30"/>
  <c r="L28" i="30"/>
  <c r="M27" i="30"/>
  <c r="L27" i="30"/>
  <c r="M26" i="30"/>
  <c r="L26" i="30"/>
  <c r="L25" i="30"/>
  <c r="M24" i="30"/>
  <c r="L24" i="30"/>
  <c r="M23" i="30"/>
  <c r="L23" i="30"/>
  <c r="L22" i="30"/>
  <c r="L21" i="30"/>
  <c r="M20" i="30"/>
  <c r="L20" i="30"/>
  <c r="M19" i="30"/>
  <c r="L19" i="30"/>
  <c r="L18" i="30"/>
  <c r="L17" i="30"/>
  <c r="M16" i="30"/>
  <c r="L16" i="30"/>
  <c r="L15" i="30"/>
  <c r="M14" i="30"/>
  <c r="L14" i="30"/>
  <c r="L13" i="30"/>
  <c r="M12" i="30"/>
  <c r="L12" i="30"/>
  <c r="L11" i="30"/>
  <c r="L10" i="30"/>
  <c r="L9" i="30"/>
  <c r="L68" i="3"/>
  <c r="M67" i="3"/>
  <c r="L67" i="3"/>
  <c r="L66" i="3"/>
  <c r="L65" i="3"/>
  <c r="M64" i="3"/>
  <c r="L64" i="3"/>
  <c r="M63" i="3"/>
  <c r="L63" i="3"/>
  <c r="L62" i="3"/>
  <c r="L61" i="3"/>
  <c r="L60" i="3"/>
  <c r="M59" i="3"/>
  <c r="L59" i="3"/>
  <c r="L58" i="3"/>
  <c r="L57" i="3"/>
  <c r="M56" i="3"/>
  <c r="L56" i="3"/>
  <c r="M55" i="3"/>
  <c r="L55" i="3"/>
  <c r="L54" i="3"/>
  <c r="L53" i="3"/>
  <c r="L52" i="3"/>
  <c r="M51" i="3"/>
  <c r="L51" i="3"/>
  <c r="L50" i="3"/>
  <c r="L49" i="3"/>
  <c r="M48" i="3"/>
  <c r="L48" i="3"/>
  <c r="M47" i="3"/>
  <c r="L47" i="3"/>
  <c r="L46" i="3"/>
  <c r="L45" i="3"/>
  <c r="L44" i="3"/>
  <c r="M43" i="3"/>
  <c r="L43" i="3"/>
  <c r="L42" i="3"/>
  <c r="L41" i="3"/>
  <c r="M40" i="3"/>
  <c r="L40" i="3"/>
  <c r="M39" i="3"/>
  <c r="L39" i="3"/>
  <c r="L38" i="3"/>
  <c r="L37" i="3"/>
  <c r="L36" i="3"/>
  <c r="M35" i="3"/>
  <c r="L35" i="3"/>
  <c r="L34" i="3"/>
  <c r="L33" i="3"/>
  <c r="M32" i="3"/>
  <c r="L32" i="3"/>
  <c r="M31" i="3"/>
  <c r="L31" i="3"/>
  <c r="L30" i="3"/>
  <c r="L29" i="3"/>
  <c r="L28" i="3"/>
  <c r="M27" i="3"/>
  <c r="L27" i="3"/>
  <c r="L26" i="3"/>
  <c r="L25" i="3"/>
  <c r="L24" i="3"/>
  <c r="M23" i="3"/>
  <c r="L23" i="3"/>
  <c r="L22" i="3"/>
  <c r="M21" i="3"/>
  <c r="L21" i="3"/>
  <c r="L20" i="3"/>
  <c r="M19" i="3"/>
  <c r="L19" i="3"/>
  <c r="L18" i="3"/>
  <c r="L17" i="3"/>
  <c r="M16" i="3"/>
  <c r="L16" i="3"/>
  <c r="M15" i="3"/>
  <c r="L15" i="3"/>
  <c r="L14" i="3"/>
  <c r="L13" i="3"/>
  <c r="L12" i="3"/>
  <c r="M11" i="3"/>
  <c r="L11" i="3"/>
  <c r="L10" i="3"/>
  <c r="L9" i="3"/>
  <c r="L8" i="3" l="1"/>
  <c r="P67" i="36" l="1"/>
  <c r="P66" i="36"/>
  <c r="P65" i="36"/>
  <c r="P64" i="36"/>
  <c r="P63" i="36"/>
  <c r="P62" i="36"/>
  <c r="P61" i="36"/>
  <c r="P60" i="36"/>
  <c r="P59" i="36"/>
  <c r="P58" i="36"/>
  <c r="P57" i="36"/>
  <c r="P56" i="36"/>
  <c r="P55" i="36"/>
  <c r="P54" i="36"/>
  <c r="P53" i="36"/>
  <c r="P52" i="36"/>
  <c r="P51" i="36"/>
  <c r="P50" i="36"/>
  <c r="P49" i="36"/>
  <c r="P47" i="36"/>
  <c r="P46" i="36"/>
  <c r="P45" i="36"/>
  <c r="P44" i="36"/>
  <c r="P43" i="36"/>
  <c r="P42" i="36"/>
  <c r="P41" i="36"/>
  <c r="P40" i="36"/>
  <c r="P39" i="36"/>
  <c r="P38" i="36"/>
  <c r="P37" i="36"/>
  <c r="P36" i="36"/>
  <c r="P35" i="36"/>
  <c r="P34" i="36"/>
  <c r="P33" i="36"/>
  <c r="P32" i="36"/>
  <c r="P31" i="36"/>
  <c r="P30" i="36"/>
  <c r="P29" i="36"/>
  <c r="P27" i="36"/>
  <c r="P26" i="36"/>
  <c r="P25" i="36"/>
  <c r="P24" i="36"/>
  <c r="P23" i="36"/>
  <c r="P22" i="36"/>
  <c r="P21" i="36"/>
  <c r="P19" i="36"/>
  <c r="P18" i="36"/>
  <c r="P14" i="36"/>
  <c r="P11" i="36"/>
  <c r="O67" i="36"/>
  <c r="O66" i="36"/>
  <c r="O65" i="36"/>
  <c r="O64" i="36"/>
  <c r="O63" i="36"/>
  <c r="O62" i="36"/>
  <c r="O61" i="36"/>
  <c r="O60" i="36"/>
  <c r="O59" i="36"/>
  <c r="O58" i="36"/>
  <c r="O57" i="36"/>
  <c r="O56" i="36"/>
  <c r="O55" i="36"/>
  <c r="O54" i="36"/>
  <c r="O53" i="36"/>
  <c r="O52" i="36"/>
  <c r="O51" i="36"/>
  <c r="O50" i="36"/>
  <c r="O49" i="36"/>
  <c r="O47" i="36"/>
  <c r="O46" i="36"/>
  <c r="O45" i="36"/>
  <c r="O44" i="36"/>
  <c r="O43" i="36"/>
  <c r="O42" i="36"/>
  <c r="O41" i="36"/>
  <c r="O40" i="36"/>
  <c r="O39" i="36"/>
  <c r="O38" i="36"/>
  <c r="O37" i="36"/>
  <c r="O36" i="36"/>
  <c r="O35" i="36"/>
  <c r="O34" i="36"/>
  <c r="O33" i="36"/>
  <c r="O32" i="36"/>
  <c r="O31" i="36"/>
  <c r="O30" i="36"/>
  <c r="O29" i="36"/>
  <c r="O27" i="36"/>
  <c r="O26" i="36"/>
  <c r="O25" i="36"/>
  <c r="O24" i="36"/>
  <c r="O23" i="36"/>
  <c r="O22" i="36"/>
  <c r="O21" i="36"/>
  <c r="O19" i="36"/>
  <c r="O18" i="36"/>
  <c r="O14" i="36"/>
  <c r="O11" i="36"/>
  <c r="N67" i="36"/>
  <c r="N66" i="36"/>
  <c r="N65" i="36"/>
  <c r="N64" i="36"/>
  <c r="N63" i="36"/>
  <c r="N62" i="36"/>
  <c r="N61" i="36"/>
  <c r="N60" i="36"/>
  <c r="N59" i="36"/>
  <c r="N58" i="36"/>
  <c r="N57" i="36"/>
  <c r="N56" i="36"/>
  <c r="N55" i="36"/>
  <c r="N54" i="36"/>
  <c r="N53" i="36"/>
  <c r="N52" i="36"/>
  <c r="N51" i="36"/>
  <c r="N50" i="36"/>
  <c r="N49" i="36"/>
  <c r="N47" i="36"/>
  <c r="N46" i="36"/>
  <c r="N45" i="36"/>
  <c r="N44" i="36"/>
  <c r="N43" i="36"/>
  <c r="N42" i="36"/>
  <c r="N41" i="36"/>
  <c r="N40" i="36"/>
  <c r="N39" i="36"/>
  <c r="N38" i="36"/>
  <c r="N37" i="36"/>
  <c r="N36" i="36"/>
  <c r="N35" i="36"/>
  <c r="N34" i="36"/>
  <c r="N33" i="36"/>
  <c r="N32" i="36"/>
  <c r="N31" i="36"/>
  <c r="N30" i="36"/>
  <c r="N29" i="36"/>
  <c r="N27" i="36"/>
  <c r="N26" i="36"/>
  <c r="N25" i="36"/>
  <c r="N24" i="36"/>
  <c r="N23" i="36"/>
  <c r="N22" i="36"/>
  <c r="N21" i="36"/>
  <c r="N19" i="36"/>
  <c r="N18" i="36"/>
  <c r="N14" i="36"/>
  <c r="N11" i="36"/>
  <c r="P67" i="33"/>
  <c r="P66" i="33"/>
  <c r="P65" i="33"/>
  <c r="P64" i="33"/>
  <c r="P63" i="33"/>
  <c r="P62" i="33"/>
  <c r="P61" i="33"/>
  <c r="P60" i="33"/>
  <c r="P59" i="33"/>
  <c r="P58" i="33"/>
  <c r="P57" i="33"/>
  <c r="P56" i="33"/>
  <c r="P55" i="33"/>
  <c r="P54" i="33"/>
  <c r="P53" i="33"/>
  <c r="P52" i="33"/>
  <c r="P51" i="33"/>
  <c r="P50" i="33"/>
  <c r="P49" i="33"/>
  <c r="P47" i="33"/>
  <c r="P46" i="33"/>
  <c r="P45" i="33"/>
  <c r="P44" i="33"/>
  <c r="P43" i="33"/>
  <c r="P42" i="33"/>
  <c r="P41" i="33"/>
  <c r="P40" i="33"/>
  <c r="P39" i="33"/>
  <c r="P38" i="33"/>
  <c r="P37" i="33"/>
  <c r="P36" i="33"/>
  <c r="P35" i="33"/>
  <c r="P34" i="33"/>
  <c r="P33" i="33"/>
  <c r="P32" i="33"/>
  <c r="P31" i="33"/>
  <c r="P30" i="33"/>
  <c r="P29" i="33"/>
  <c r="P27" i="33"/>
  <c r="P26" i="33"/>
  <c r="P25" i="33"/>
  <c r="P24" i="33"/>
  <c r="P23" i="33"/>
  <c r="P22" i="33"/>
  <c r="P21" i="33"/>
  <c r="P20" i="33"/>
  <c r="P19" i="33"/>
  <c r="P18" i="33"/>
  <c r="P17" i="33"/>
  <c r="P15" i="33"/>
  <c r="P14" i="33"/>
  <c r="P13" i="33"/>
  <c r="P12" i="33"/>
  <c r="P11" i="33"/>
  <c r="O67" i="33"/>
  <c r="O66" i="33"/>
  <c r="O65" i="33"/>
  <c r="O64" i="33"/>
  <c r="O63" i="33"/>
  <c r="O62" i="33"/>
  <c r="O61" i="33"/>
  <c r="O60" i="33"/>
  <c r="O59" i="33"/>
  <c r="O58" i="33"/>
  <c r="O57" i="33"/>
  <c r="O56" i="33"/>
  <c r="O55" i="33"/>
  <c r="O54" i="33"/>
  <c r="O53" i="33"/>
  <c r="O52" i="33"/>
  <c r="O51" i="33"/>
  <c r="O50" i="33"/>
  <c r="O49" i="33"/>
  <c r="O47" i="33"/>
  <c r="O46" i="33"/>
  <c r="O45" i="33"/>
  <c r="O44" i="33"/>
  <c r="O43" i="33"/>
  <c r="O42" i="33"/>
  <c r="O41" i="33"/>
  <c r="O40" i="33"/>
  <c r="O39" i="33"/>
  <c r="O38" i="33"/>
  <c r="O37" i="33"/>
  <c r="O36" i="33"/>
  <c r="O35" i="33"/>
  <c r="O34" i="33"/>
  <c r="O33" i="33"/>
  <c r="O32" i="33"/>
  <c r="O31" i="33"/>
  <c r="O30" i="33"/>
  <c r="O29" i="33"/>
  <c r="O27" i="33"/>
  <c r="O26" i="33"/>
  <c r="O25" i="33"/>
  <c r="O24" i="33"/>
  <c r="O23" i="33"/>
  <c r="O22" i="33"/>
  <c r="O21" i="33"/>
  <c r="O20" i="33"/>
  <c r="O19" i="33"/>
  <c r="O18" i="33"/>
  <c r="O17" i="33"/>
  <c r="O15" i="33"/>
  <c r="O14" i="33"/>
  <c r="O13" i="33"/>
  <c r="O12" i="33"/>
  <c r="O11" i="33"/>
  <c r="N67" i="33"/>
  <c r="N66" i="33"/>
  <c r="N65" i="33"/>
  <c r="N64" i="33"/>
  <c r="N63" i="33"/>
  <c r="N62" i="33"/>
  <c r="N61" i="33"/>
  <c r="N60" i="33"/>
  <c r="N59" i="33"/>
  <c r="N58" i="33"/>
  <c r="N57" i="33"/>
  <c r="N56" i="33"/>
  <c r="N55" i="33"/>
  <c r="N54" i="33"/>
  <c r="N53" i="33"/>
  <c r="N52" i="33"/>
  <c r="N51" i="33"/>
  <c r="N50" i="33"/>
  <c r="N49" i="33"/>
  <c r="N47" i="33"/>
  <c r="N46" i="33"/>
  <c r="N45" i="33"/>
  <c r="N44" i="33"/>
  <c r="N43" i="33"/>
  <c r="N42" i="33"/>
  <c r="N41" i="33"/>
  <c r="N40" i="33"/>
  <c r="N39" i="33"/>
  <c r="N38" i="33"/>
  <c r="N37" i="33"/>
  <c r="N36" i="33"/>
  <c r="N35" i="33"/>
  <c r="N34" i="33"/>
  <c r="N33" i="33"/>
  <c r="N32" i="33"/>
  <c r="N31" i="33"/>
  <c r="N30" i="33"/>
  <c r="N29" i="33"/>
  <c r="N27" i="33"/>
  <c r="N26" i="33"/>
  <c r="N25" i="33"/>
  <c r="N24" i="33"/>
  <c r="N23" i="33"/>
  <c r="N22" i="33"/>
  <c r="N21" i="33"/>
  <c r="N20" i="33"/>
  <c r="N19" i="33"/>
  <c r="N18" i="33"/>
  <c r="N17" i="33"/>
  <c r="N15" i="33"/>
  <c r="N14" i="33"/>
  <c r="N13" i="33"/>
  <c r="N12" i="33"/>
  <c r="N11" i="33"/>
  <c r="P67" i="30"/>
  <c r="P66" i="30"/>
  <c r="P65" i="30"/>
  <c r="P64" i="30"/>
  <c r="P63" i="30"/>
  <c r="P62" i="30"/>
  <c r="P61" i="30"/>
  <c r="P60" i="30"/>
  <c r="P59" i="30"/>
  <c r="P58" i="30"/>
  <c r="P57" i="30"/>
  <c r="P56" i="30"/>
  <c r="P55" i="30"/>
  <c r="P54" i="30"/>
  <c r="P53" i="30"/>
  <c r="P52" i="30"/>
  <c r="P51" i="30"/>
  <c r="P50" i="30"/>
  <c r="P49" i="30"/>
  <c r="P47" i="30"/>
  <c r="P46" i="30"/>
  <c r="P45" i="30"/>
  <c r="P44" i="30"/>
  <c r="P43" i="30"/>
  <c r="P42" i="30"/>
  <c r="P41" i="30"/>
  <c r="P40" i="30"/>
  <c r="P39" i="30"/>
  <c r="P38" i="30"/>
  <c r="P37" i="30"/>
  <c r="P36" i="30"/>
  <c r="P35" i="30"/>
  <c r="P34" i="30"/>
  <c r="P33" i="30"/>
  <c r="P32" i="30"/>
  <c r="P31" i="30"/>
  <c r="P30" i="30"/>
  <c r="P29" i="30"/>
  <c r="P27" i="30"/>
  <c r="P26" i="30"/>
  <c r="P25" i="30"/>
  <c r="P24" i="30"/>
  <c r="P23" i="30"/>
  <c r="P22" i="30"/>
  <c r="P21" i="30"/>
  <c r="P20" i="30"/>
  <c r="P19" i="30"/>
  <c r="P18" i="30"/>
  <c r="P17" i="30"/>
  <c r="P15" i="30"/>
  <c r="P14" i="30"/>
  <c r="P13" i="30"/>
  <c r="P12" i="30"/>
  <c r="P11" i="30"/>
  <c r="O67" i="30"/>
  <c r="O66" i="30"/>
  <c r="O65" i="30"/>
  <c r="O64" i="30"/>
  <c r="O63" i="30"/>
  <c r="O62" i="30"/>
  <c r="O61" i="30"/>
  <c r="O60" i="30"/>
  <c r="O59" i="30"/>
  <c r="O58" i="30"/>
  <c r="O57" i="30"/>
  <c r="O56" i="30"/>
  <c r="O55" i="30"/>
  <c r="O54" i="30"/>
  <c r="O53" i="30"/>
  <c r="O52" i="30"/>
  <c r="O51" i="30"/>
  <c r="O50" i="30"/>
  <c r="O49" i="30"/>
  <c r="O47" i="30"/>
  <c r="O46" i="30"/>
  <c r="O45" i="30"/>
  <c r="O44" i="30"/>
  <c r="O43" i="30"/>
  <c r="O42" i="30"/>
  <c r="O41" i="30"/>
  <c r="O40" i="30"/>
  <c r="O39" i="30"/>
  <c r="O38" i="30"/>
  <c r="O37" i="30"/>
  <c r="O36" i="30"/>
  <c r="O35" i="30"/>
  <c r="O34" i="30"/>
  <c r="O33" i="30"/>
  <c r="O32" i="30"/>
  <c r="O31" i="30"/>
  <c r="O30" i="30"/>
  <c r="O29" i="30"/>
  <c r="O27" i="30"/>
  <c r="O26" i="30"/>
  <c r="O25" i="30"/>
  <c r="O24" i="30"/>
  <c r="O23" i="30"/>
  <c r="O22" i="30"/>
  <c r="O21" i="30"/>
  <c r="O20" i="30"/>
  <c r="O19" i="30"/>
  <c r="O18" i="30"/>
  <c r="O17" i="30"/>
  <c r="O15" i="30"/>
  <c r="O14" i="30"/>
  <c r="O13" i="30"/>
  <c r="O12" i="30"/>
  <c r="O11" i="30"/>
  <c r="N67" i="30"/>
  <c r="N66" i="30"/>
  <c r="N65" i="30"/>
  <c r="N64" i="30"/>
  <c r="N63" i="30"/>
  <c r="N62" i="30"/>
  <c r="N61" i="30"/>
  <c r="N60" i="30"/>
  <c r="N59" i="30"/>
  <c r="N58" i="30"/>
  <c r="N57" i="30"/>
  <c r="N56" i="30"/>
  <c r="N55" i="30"/>
  <c r="N54" i="30"/>
  <c r="N53" i="30"/>
  <c r="N52" i="30"/>
  <c r="N51" i="30"/>
  <c r="N50" i="30"/>
  <c r="N49" i="30"/>
  <c r="N47" i="30"/>
  <c r="N46" i="30"/>
  <c r="N45" i="30"/>
  <c r="N44" i="30"/>
  <c r="N43" i="30"/>
  <c r="N42" i="30"/>
  <c r="N41" i="30"/>
  <c r="N40" i="30"/>
  <c r="N39" i="30"/>
  <c r="N38" i="30"/>
  <c r="N37" i="30"/>
  <c r="N36" i="30"/>
  <c r="N35" i="30"/>
  <c r="N34" i="30"/>
  <c r="N33" i="30"/>
  <c r="N32" i="30"/>
  <c r="N31" i="30"/>
  <c r="N30" i="30"/>
  <c r="N29" i="30"/>
  <c r="N27" i="30"/>
  <c r="N26" i="30"/>
  <c r="N25" i="30"/>
  <c r="N24" i="30"/>
  <c r="N23" i="30"/>
  <c r="N22" i="30"/>
  <c r="N21" i="30"/>
  <c r="N20" i="30"/>
  <c r="N19" i="30"/>
  <c r="N18" i="30"/>
  <c r="N17" i="30"/>
  <c r="N15" i="30"/>
  <c r="N14" i="30"/>
  <c r="N13" i="30"/>
  <c r="N12" i="30"/>
  <c r="N11" i="30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7" i="3"/>
  <c r="P26" i="3"/>
  <c r="P25" i="3"/>
  <c r="P24" i="3"/>
  <c r="P23" i="3"/>
  <c r="P22" i="3"/>
  <c r="P21" i="3"/>
  <c r="P20" i="3"/>
  <c r="P19" i="3"/>
  <c r="P18" i="3"/>
  <c r="P17" i="3"/>
  <c r="P15" i="3"/>
  <c r="P13" i="3"/>
  <c r="P11" i="3"/>
  <c r="P10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7" i="3"/>
  <c r="O26" i="3"/>
  <c r="O25" i="3"/>
  <c r="O24" i="3"/>
  <c r="O23" i="3"/>
  <c r="O22" i="3"/>
  <c r="O21" i="3"/>
  <c r="O20" i="3"/>
  <c r="O19" i="3"/>
  <c r="O18" i="3"/>
  <c r="O17" i="3"/>
  <c r="O15" i="3"/>
  <c r="O13" i="3"/>
  <c r="O11" i="3"/>
  <c r="O10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7" i="3"/>
  <c r="N26" i="3"/>
  <c r="N25" i="3"/>
  <c r="N24" i="3"/>
  <c r="N23" i="3"/>
  <c r="N22" i="3"/>
  <c r="N21" i="3"/>
  <c r="N20" i="3"/>
  <c r="N19" i="3"/>
  <c r="N18" i="3"/>
  <c r="N17" i="3"/>
  <c r="N15" i="3"/>
  <c r="N13" i="3"/>
  <c r="N11" i="3"/>
  <c r="N10" i="3"/>
  <c r="N2" i="42" l="1"/>
  <c r="K2" i="42"/>
  <c r="H2" i="42"/>
  <c r="E2" i="42"/>
  <c r="B2" i="42"/>
  <c r="A5" i="48" l="1"/>
  <c r="D4" i="48"/>
  <c r="B4" i="48"/>
  <c r="F3" i="48"/>
  <c r="D3" i="48"/>
  <c r="A3" i="48"/>
  <c r="A5" i="47"/>
  <c r="D4" i="47"/>
  <c r="B4" i="47"/>
  <c r="F3" i="47"/>
  <c r="D3" i="47"/>
  <c r="A3" i="47"/>
  <c r="A5" i="46"/>
  <c r="D4" i="46"/>
  <c r="B4" i="46"/>
  <c r="F3" i="46"/>
  <c r="D3" i="46"/>
  <c r="A3" i="46"/>
  <c r="A5" i="45"/>
  <c r="D4" i="45"/>
  <c r="B4" i="45"/>
  <c r="F3" i="45"/>
  <c r="D3" i="45"/>
  <c r="A3" i="45"/>
  <c r="A50" i="44"/>
  <c r="B49" i="44"/>
  <c r="A48" i="44"/>
  <c r="D49" i="44"/>
  <c r="F48" i="44"/>
  <c r="D48" i="44"/>
  <c r="D4" i="44"/>
  <c r="X23" i="40" l="1"/>
  <c r="S43" i="40"/>
  <c r="Q43" i="40"/>
  <c r="Q11" i="40"/>
  <c r="S5" i="40"/>
  <c r="C43" i="40"/>
  <c r="C14" i="40"/>
  <c r="E13" i="40"/>
  <c r="C13" i="40"/>
  <c r="Z62" i="40"/>
  <c r="Z61" i="40"/>
  <c r="Z60" i="40"/>
  <c r="Z59" i="40"/>
  <c r="Z58" i="40"/>
  <c r="Z57" i="40"/>
  <c r="Z56" i="40"/>
  <c r="Z55" i="40"/>
  <c r="Z54" i="40"/>
  <c r="Z53" i="40"/>
  <c r="Z52" i="40"/>
  <c r="Z51" i="40"/>
  <c r="Z50" i="40"/>
  <c r="Z49" i="40"/>
  <c r="Z48" i="40"/>
  <c r="Z47" i="40"/>
  <c r="Z46" i="40"/>
  <c r="Z45" i="40"/>
  <c r="Z44" i="40"/>
  <c r="Z43" i="40"/>
  <c r="Z42" i="40"/>
  <c r="Z41" i="40"/>
  <c r="Z40" i="40"/>
  <c r="Z39" i="40"/>
  <c r="Z38" i="40"/>
  <c r="Z37" i="40"/>
  <c r="Z36" i="40"/>
  <c r="Z35" i="40"/>
  <c r="Z34" i="40"/>
  <c r="Z33" i="40"/>
  <c r="Z32" i="40"/>
  <c r="Z31" i="40"/>
  <c r="Z30" i="40"/>
  <c r="Z29" i="40"/>
  <c r="Z28" i="40"/>
  <c r="Z27" i="40"/>
  <c r="Z26" i="40"/>
  <c r="Z25" i="40"/>
  <c r="Z24" i="40"/>
  <c r="Z23" i="40"/>
  <c r="Z22" i="40"/>
  <c r="Z21" i="40"/>
  <c r="Z20" i="40"/>
  <c r="Z19" i="40"/>
  <c r="Z18" i="40"/>
  <c r="Z17" i="40"/>
  <c r="Z16" i="40"/>
  <c r="Z15" i="40"/>
  <c r="Z14" i="40"/>
  <c r="Z13" i="40"/>
  <c r="Z12" i="40"/>
  <c r="Z11" i="40"/>
  <c r="Z10" i="40"/>
  <c r="Z9" i="40"/>
  <c r="Z8" i="40"/>
  <c r="Z7" i="40"/>
  <c r="Z6" i="40"/>
  <c r="Z5" i="40"/>
  <c r="X62" i="40"/>
  <c r="X61" i="40"/>
  <c r="X60" i="40"/>
  <c r="X59" i="40"/>
  <c r="X58" i="40"/>
  <c r="X57" i="40"/>
  <c r="X56" i="40"/>
  <c r="X55" i="40"/>
  <c r="X54" i="40"/>
  <c r="X53" i="40"/>
  <c r="X52" i="40"/>
  <c r="X51" i="40"/>
  <c r="X50" i="40"/>
  <c r="X49" i="40"/>
  <c r="X48" i="40"/>
  <c r="X47" i="40"/>
  <c r="X46" i="40"/>
  <c r="X45" i="40"/>
  <c r="X44" i="40"/>
  <c r="X42" i="40"/>
  <c r="X41" i="40"/>
  <c r="X40" i="40"/>
  <c r="X39" i="40"/>
  <c r="X38" i="40"/>
  <c r="X37" i="40"/>
  <c r="X36" i="40"/>
  <c r="X35" i="40"/>
  <c r="X34" i="40"/>
  <c r="X33" i="40"/>
  <c r="X32" i="40"/>
  <c r="X31" i="40"/>
  <c r="X30" i="40"/>
  <c r="X29" i="40"/>
  <c r="X28" i="40"/>
  <c r="X27" i="40"/>
  <c r="X26" i="40"/>
  <c r="X25" i="40"/>
  <c r="X24" i="40"/>
  <c r="X22" i="40"/>
  <c r="X21" i="40"/>
  <c r="X20" i="40"/>
  <c r="X19" i="40"/>
  <c r="X18" i="40"/>
  <c r="X17" i="40"/>
  <c r="X16" i="40"/>
  <c r="X15" i="40"/>
  <c r="X14" i="40"/>
  <c r="X13" i="40"/>
  <c r="X12" i="40"/>
  <c r="X11" i="40"/>
  <c r="X10" i="40"/>
  <c r="X9" i="40"/>
  <c r="X8" i="40"/>
  <c r="X7" i="40"/>
  <c r="X6" i="40"/>
  <c r="X5" i="40"/>
  <c r="S62" i="40"/>
  <c r="S61" i="40"/>
  <c r="S60" i="40"/>
  <c r="S59" i="40"/>
  <c r="S58" i="40"/>
  <c r="S57" i="40"/>
  <c r="S56" i="40"/>
  <c r="S55" i="40"/>
  <c r="S54" i="40"/>
  <c r="S53" i="40"/>
  <c r="S52" i="40"/>
  <c r="S51" i="40"/>
  <c r="S50" i="40"/>
  <c r="S49" i="40"/>
  <c r="S48" i="40"/>
  <c r="S47" i="40"/>
  <c r="S46" i="40"/>
  <c r="S45" i="40"/>
  <c r="S44" i="40"/>
  <c r="S42" i="40"/>
  <c r="S41" i="40"/>
  <c r="S40" i="40"/>
  <c r="S39" i="40"/>
  <c r="S38" i="40"/>
  <c r="S37" i="40"/>
  <c r="S36" i="40"/>
  <c r="S35" i="40"/>
  <c r="S34" i="40"/>
  <c r="S33" i="40"/>
  <c r="S32" i="40"/>
  <c r="S31" i="40"/>
  <c r="S30" i="40"/>
  <c r="S29" i="40"/>
  <c r="S28" i="40"/>
  <c r="S27" i="40"/>
  <c r="S26" i="40"/>
  <c r="S25" i="40"/>
  <c r="S24" i="40"/>
  <c r="S23" i="40"/>
  <c r="S22" i="40"/>
  <c r="S21" i="40"/>
  <c r="S20" i="40"/>
  <c r="S19" i="40"/>
  <c r="S18" i="40"/>
  <c r="S17" i="40"/>
  <c r="S16" i="40"/>
  <c r="S15" i="40"/>
  <c r="S14" i="40"/>
  <c r="S13" i="40"/>
  <c r="S12" i="40"/>
  <c r="S11" i="40"/>
  <c r="S10" i="40"/>
  <c r="S9" i="40"/>
  <c r="S8" i="40"/>
  <c r="S7" i="40"/>
  <c r="S6" i="40"/>
  <c r="Q62" i="40"/>
  <c r="Q61" i="40"/>
  <c r="Q60" i="40"/>
  <c r="Q59" i="40"/>
  <c r="Q58" i="40"/>
  <c r="Q57" i="40"/>
  <c r="Q56" i="40"/>
  <c r="Q55" i="40"/>
  <c r="Q54" i="40"/>
  <c r="Q53" i="40"/>
  <c r="Q52" i="40"/>
  <c r="Q51" i="40"/>
  <c r="Q50" i="40"/>
  <c r="Q49" i="40"/>
  <c r="Q48" i="40"/>
  <c r="Q47" i="40"/>
  <c r="Q46" i="40"/>
  <c r="Q45" i="40"/>
  <c r="Q44" i="40"/>
  <c r="Q42" i="40"/>
  <c r="Q41" i="40"/>
  <c r="Q40" i="40"/>
  <c r="Q39" i="40"/>
  <c r="Q38" i="40"/>
  <c r="Q37" i="40"/>
  <c r="Q36" i="40"/>
  <c r="Q35" i="40"/>
  <c r="Q34" i="40"/>
  <c r="Q33" i="40"/>
  <c r="Q32" i="40"/>
  <c r="Q31" i="40"/>
  <c r="Q30" i="40"/>
  <c r="Q29" i="40"/>
  <c r="Q28" i="40"/>
  <c r="Q27" i="40"/>
  <c r="Q26" i="40"/>
  <c r="Q25" i="40"/>
  <c r="Q24" i="40"/>
  <c r="Q23" i="40"/>
  <c r="Q22" i="40"/>
  <c r="Q21" i="40"/>
  <c r="Q20" i="40"/>
  <c r="Q19" i="40"/>
  <c r="Q18" i="40"/>
  <c r="Q17" i="40"/>
  <c r="Q16" i="40"/>
  <c r="Q15" i="40"/>
  <c r="Q14" i="40"/>
  <c r="Q13" i="40"/>
  <c r="Q12" i="40"/>
  <c r="Q10" i="40"/>
  <c r="Q9" i="40"/>
  <c r="Q8" i="40"/>
  <c r="Q7" i="40"/>
  <c r="Q6" i="40"/>
  <c r="Q5" i="40"/>
  <c r="L62" i="40"/>
  <c r="L61" i="40"/>
  <c r="L60" i="40"/>
  <c r="L59" i="40"/>
  <c r="L58" i="40"/>
  <c r="L57" i="40"/>
  <c r="L56" i="40"/>
  <c r="L55" i="40"/>
  <c r="L54" i="40"/>
  <c r="L53" i="40"/>
  <c r="L52" i="40"/>
  <c r="L51" i="40"/>
  <c r="L50" i="40"/>
  <c r="L49" i="40"/>
  <c r="L48" i="40"/>
  <c r="L47" i="40"/>
  <c r="L46" i="40"/>
  <c r="L45" i="40"/>
  <c r="L44" i="40"/>
  <c r="L43" i="40"/>
  <c r="L42" i="40"/>
  <c r="L41" i="40"/>
  <c r="L40" i="40"/>
  <c r="L39" i="40"/>
  <c r="L38" i="40"/>
  <c r="L37" i="40"/>
  <c r="L36" i="40"/>
  <c r="L35" i="40"/>
  <c r="L34" i="40"/>
  <c r="L33" i="40"/>
  <c r="L32" i="40"/>
  <c r="L31" i="40"/>
  <c r="L30" i="40"/>
  <c r="L29" i="40"/>
  <c r="L28" i="40"/>
  <c r="L27" i="40"/>
  <c r="L26" i="40"/>
  <c r="L25" i="40"/>
  <c r="L24" i="40"/>
  <c r="L23" i="40"/>
  <c r="L22" i="40"/>
  <c r="L21" i="40"/>
  <c r="L20" i="40"/>
  <c r="L19" i="40"/>
  <c r="L18" i="40"/>
  <c r="L17" i="40"/>
  <c r="L16" i="40"/>
  <c r="L15" i="40"/>
  <c r="L14" i="40"/>
  <c r="L13" i="40"/>
  <c r="L12" i="40"/>
  <c r="L11" i="40"/>
  <c r="L10" i="40"/>
  <c r="L9" i="40"/>
  <c r="L8" i="40"/>
  <c r="L7" i="40"/>
  <c r="L6" i="40"/>
  <c r="L5" i="40"/>
  <c r="J62" i="40"/>
  <c r="J61" i="40"/>
  <c r="J60" i="40"/>
  <c r="J59" i="40"/>
  <c r="J58" i="40"/>
  <c r="J57" i="40"/>
  <c r="J56" i="40"/>
  <c r="J55" i="40"/>
  <c r="J54" i="40"/>
  <c r="J53" i="40"/>
  <c r="J52" i="40"/>
  <c r="J51" i="40"/>
  <c r="J50" i="40"/>
  <c r="J49" i="40"/>
  <c r="J48" i="40"/>
  <c r="J47" i="40"/>
  <c r="J46" i="40"/>
  <c r="J45" i="40"/>
  <c r="J44" i="40"/>
  <c r="J42" i="40"/>
  <c r="J41" i="40"/>
  <c r="J40" i="40"/>
  <c r="J39" i="40"/>
  <c r="J38" i="40"/>
  <c r="J37" i="40"/>
  <c r="J36" i="40"/>
  <c r="J35" i="40"/>
  <c r="J34" i="40"/>
  <c r="J33" i="40"/>
  <c r="J32" i="40"/>
  <c r="J31" i="40"/>
  <c r="J30" i="40"/>
  <c r="J29" i="40"/>
  <c r="J28" i="40"/>
  <c r="J27" i="40"/>
  <c r="J26" i="40"/>
  <c r="J25" i="40"/>
  <c r="J24" i="40"/>
  <c r="J22" i="40"/>
  <c r="J21" i="40"/>
  <c r="J20" i="40"/>
  <c r="J19" i="40"/>
  <c r="J18" i="40"/>
  <c r="J17" i="40"/>
  <c r="J16" i="40"/>
  <c r="J15" i="40"/>
  <c r="J14" i="40"/>
  <c r="J13" i="40"/>
  <c r="J12" i="40"/>
  <c r="J11" i="40"/>
  <c r="J10" i="40"/>
  <c r="J9" i="40"/>
  <c r="J8" i="40"/>
  <c r="J7" i="40"/>
  <c r="J6" i="40"/>
  <c r="E62" i="40"/>
  <c r="E61" i="40"/>
  <c r="E60" i="40"/>
  <c r="E59" i="40"/>
  <c r="E58" i="40"/>
  <c r="E57" i="40"/>
  <c r="E56" i="40"/>
  <c r="E55" i="40"/>
  <c r="E54" i="40"/>
  <c r="E53" i="40"/>
  <c r="E52" i="40"/>
  <c r="E51" i="40"/>
  <c r="E50" i="40"/>
  <c r="E49" i="40"/>
  <c r="E48" i="40"/>
  <c r="E47" i="40"/>
  <c r="E46" i="40"/>
  <c r="E45" i="40"/>
  <c r="E44" i="40"/>
  <c r="E43" i="40"/>
  <c r="E42" i="40"/>
  <c r="E41" i="40"/>
  <c r="E40" i="40"/>
  <c r="E39" i="40"/>
  <c r="E38" i="40"/>
  <c r="E37" i="40"/>
  <c r="E36" i="40"/>
  <c r="E35" i="40"/>
  <c r="E34" i="40"/>
  <c r="E33" i="40"/>
  <c r="E32" i="40"/>
  <c r="E31" i="40"/>
  <c r="E30" i="40"/>
  <c r="E29" i="40"/>
  <c r="E28" i="40"/>
  <c r="E27" i="40"/>
  <c r="E26" i="40"/>
  <c r="E25" i="40"/>
  <c r="E24" i="40"/>
  <c r="E23" i="40"/>
  <c r="E22" i="40"/>
  <c r="E21" i="40"/>
  <c r="E20" i="40"/>
  <c r="E19" i="40"/>
  <c r="E18" i="40"/>
  <c r="E17" i="40"/>
  <c r="E16" i="40"/>
  <c r="E15" i="40"/>
  <c r="E14" i="40"/>
  <c r="E12" i="40"/>
  <c r="E11" i="40"/>
  <c r="E10" i="40"/>
  <c r="E9" i="40"/>
  <c r="E8" i="40"/>
  <c r="E7" i="40"/>
  <c r="E6" i="40"/>
  <c r="E5" i="40"/>
  <c r="C62" i="40"/>
  <c r="C61" i="40"/>
  <c r="C60" i="40"/>
  <c r="C59" i="40"/>
  <c r="C58" i="40"/>
  <c r="C57" i="40"/>
  <c r="C56" i="40"/>
  <c r="C55" i="40"/>
  <c r="C54" i="40"/>
  <c r="C53" i="40"/>
  <c r="C52" i="40"/>
  <c r="C51" i="40"/>
  <c r="C50" i="40"/>
  <c r="C49" i="40"/>
  <c r="C48" i="40"/>
  <c r="C47" i="40"/>
  <c r="C46" i="40"/>
  <c r="C45" i="40"/>
  <c r="C44" i="40"/>
  <c r="C42" i="40"/>
  <c r="C41" i="40"/>
  <c r="C40" i="40"/>
  <c r="C39" i="40"/>
  <c r="C38" i="40"/>
  <c r="C37" i="40"/>
  <c r="C36" i="40"/>
  <c r="C35" i="40"/>
  <c r="C34" i="40"/>
  <c r="C33" i="40"/>
  <c r="C32" i="40"/>
  <c r="C31" i="40"/>
  <c r="C30" i="40"/>
  <c r="C29" i="40"/>
  <c r="C28" i="40"/>
  <c r="C27" i="40"/>
  <c r="C26" i="40"/>
  <c r="C25" i="40"/>
  <c r="C24" i="40"/>
  <c r="C22" i="40"/>
  <c r="C21" i="40"/>
  <c r="C20" i="40"/>
  <c r="C19" i="40"/>
  <c r="C18" i="40"/>
  <c r="C17" i="40"/>
  <c r="C16" i="40"/>
  <c r="C15" i="40"/>
  <c r="C12" i="40"/>
  <c r="C11" i="40"/>
  <c r="C10" i="40"/>
  <c r="C9" i="40"/>
  <c r="C8" i="40"/>
  <c r="C7" i="40"/>
  <c r="C6" i="40"/>
  <c r="F3" i="44"/>
  <c r="D3" i="44"/>
  <c r="A5" i="44"/>
  <c r="B4" i="44"/>
  <c r="A3" i="44"/>
  <c r="A48" i="35"/>
  <c r="A47" i="35"/>
  <c r="A46" i="35"/>
  <c r="A45" i="35"/>
  <c r="A44" i="35"/>
  <c r="A43" i="35"/>
  <c r="A42" i="35"/>
  <c r="A41" i="35"/>
  <c r="A40" i="35"/>
  <c r="A39" i="35"/>
  <c r="A38" i="35"/>
  <c r="A37" i="35"/>
  <c r="A36" i="35"/>
  <c r="A35" i="35"/>
  <c r="A34" i="35"/>
  <c r="A33" i="35"/>
  <c r="A32" i="35"/>
  <c r="A31" i="35"/>
  <c r="A30" i="35"/>
  <c r="A29" i="35"/>
  <c r="A28" i="35"/>
  <c r="A27" i="35"/>
  <c r="A26" i="35"/>
  <c r="A25" i="35"/>
  <c r="A24" i="35"/>
  <c r="A23" i="35"/>
  <c r="A22" i="35"/>
  <c r="A21" i="35"/>
  <c r="A20" i="35"/>
  <c r="A19" i="35"/>
  <c r="A18" i="35"/>
  <c r="A17" i="35"/>
  <c r="A16" i="35"/>
  <c r="A15" i="35"/>
  <c r="A14" i="35"/>
  <c r="A13" i="35"/>
  <c r="A12" i="35"/>
  <c r="A11" i="35"/>
  <c r="A10" i="35"/>
  <c r="A9" i="35"/>
  <c r="A48" i="32"/>
  <c r="A47" i="32"/>
  <c r="A46" i="32"/>
  <c r="A45" i="32"/>
  <c r="A44" i="32"/>
  <c r="A43" i="32"/>
  <c r="A42" i="32"/>
  <c r="A41" i="32"/>
  <c r="A40" i="32"/>
  <c r="A39" i="32"/>
  <c r="A38" i="32"/>
  <c r="A37" i="32"/>
  <c r="A36" i="32"/>
  <c r="A35" i="32"/>
  <c r="A34" i="32"/>
  <c r="A33" i="32"/>
  <c r="A32" i="32"/>
  <c r="A31" i="32"/>
  <c r="A30" i="32"/>
  <c r="A29" i="32"/>
  <c r="A28" i="32"/>
  <c r="A27" i="32"/>
  <c r="A26" i="32"/>
  <c r="A25" i="32"/>
  <c r="A24" i="32"/>
  <c r="A23" i="32"/>
  <c r="A22" i="32"/>
  <c r="A21" i="32"/>
  <c r="A20" i="32"/>
  <c r="A19" i="32"/>
  <c r="A18" i="32"/>
  <c r="A17" i="32"/>
  <c r="A16" i="32"/>
  <c r="A15" i="32"/>
  <c r="A14" i="32"/>
  <c r="A13" i="32"/>
  <c r="A12" i="32"/>
  <c r="A11" i="32"/>
  <c r="A10" i="32"/>
  <c r="A9" i="32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N10" i="30" l="1"/>
  <c r="O10" i="30"/>
  <c r="P10" i="30"/>
  <c r="J5" i="40"/>
  <c r="O10" i="33"/>
  <c r="P10" i="33"/>
  <c r="N10" i="33"/>
  <c r="P16" i="3"/>
  <c r="N16" i="3"/>
  <c r="O16" i="3"/>
  <c r="P16" i="30"/>
  <c r="O16" i="30"/>
  <c r="N16" i="30"/>
  <c r="P16" i="33"/>
  <c r="O16" i="33"/>
  <c r="N16" i="33"/>
  <c r="O16" i="36"/>
  <c r="N16" i="36"/>
  <c r="P16" i="36"/>
  <c r="O20" i="36"/>
  <c r="P20" i="36"/>
  <c r="N20" i="36"/>
  <c r="P17" i="36"/>
  <c r="O17" i="36"/>
  <c r="N17" i="36"/>
  <c r="N15" i="36"/>
  <c r="P15" i="36"/>
  <c r="O15" i="36"/>
  <c r="P13" i="36"/>
  <c r="N13" i="36"/>
  <c r="O13" i="36"/>
  <c r="O12" i="36"/>
  <c r="P12" i="36"/>
  <c r="N12" i="36"/>
  <c r="P10" i="36"/>
  <c r="O10" i="36"/>
  <c r="N10" i="36"/>
  <c r="P68" i="36"/>
  <c r="O68" i="36"/>
  <c r="N68" i="36"/>
  <c r="X43" i="40"/>
  <c r="P48" i="36"/>
  <c r="O48" i="36"/>
  <c r="N48" i="36"/>
  <c r="P28" i="36"/>
  <c r="N28" i="36"/>
  <c r="O28" i="36"/>
  <c r="P9" i="36"/>
  <c r="O9" i="36"/>
  <c r="N9" i="36"/>
  <c r="P68" i="33"/>
  <c r="N68" i="33"/>
  <c r="O68" i="33"/>
  <c r="P48" i="33"/>
  <c r="N48" i="33"/>
  <c r="O48" i="33"/>
  <c r="P28" i="33"/>
  <c r="N28" i="33"/>
  <c r="O28" i="33"/>
  <c r="P9" i="33"/>
  <c r="O9" i="33"/>
  <c r="N9" i="33"/>
  <c r="N68" i="30"/>
  <c r="P68" i="30"/>
  <c r="O68" i="30"/>
  <c r="J43" i="40"/>
  <c r="P48" i="30"/>
  <c r="N48" i="30"/>
  <c r="O48" i="30"/>
  <c r="N28" i="30"/>
  <c r="O28" i="30"/>
  <c r="P28" i="30"/>
  <c r="J23" i="40"/>
  <c r="P9" i="30"/>
  <c r="O9" i="30"/>
  <c r="N9" i="30"/>
  <c r="P68" i="3"/>
  <c r="N68" i="3"/>
  <c r="O68" i="3"/>
  <c r="P48" i="3"/>
  <c r="O48" i="3"/>
  <c r="N48" i="3"/>
  <c r="N28" i="3"/>
  <c r="P28" i="3"/>
  <c r="O28" i="3"/>
  <c r="C23" i="40"/>
  <c r="P14" i="3"/>
  <c r="N14" i="3"/>
  <c r="O14" i="3"/>
  <c r="N12" i="3"/>
  <c r="P12" i="3"/>
  <c r="O12" i="3"/>
  <c r="P9" i="3"/>
  <c r="O9" i="3"/>
  <c r="N9" i="3"/>
  <c r="L15" i="41"/>
  <c r="H14" i="41"/>
  <c r="L14" i="41" s="1"/>
  <c r="L16" i="41" l="1"/>
  <c r="H20" i="41" s="1"/>
  <c r="X5" i="34"/>
  <c r="X5" i="31"/>
  <c r="X5" i="28"/>
  <c r="X5" i="4"/>
  <c r="C63" i="40" l="1"/>
  <c r="E63" i="40" l="1"/>
  <c r="B67" i="34" l="1"/>
  <c r="B66" i="34"/>
  <c r="B65" i="34"/>
  <c r="B64" i="34"/>
  <c r="B63" i="34"/>
  <c r="B62" i="34"/>
  <c r="B61" i="34"/>
  <c r="B60" i="34"/>
  <c r="B59" i="34"/>
  <c r="B58" i="34"/>
  <c r="B57" i="34"/>
  <c r="B56" i="34"/>
  <c r="B55" i="34"/>
  <c r="B54" i="34"/>
  <c r="B53" i="34"/>
  <c r="B52" i="34"/>
  <c r="B51" i="34"/>
  <c r="B50" i="34"/>
  <c r="B49" i="34"/>
  <c r="B48" i="34"/>
  <c r="B47" i="34"/>
  <c r="B46" i="34"/>
  <c r="B45" i="34"/>
  <c r="B44" i="34"/>
  <c r="B43" i="34"/>
  <c r="B42" i="34"/>
  <c r="B41" i="34"/>
  <c r="B40" i="34"/>
  <c r="B39" i="34"/>
  <c r="B38" i="34"/>
  <c r="B37" i="34"/>
  <c r="B36" i="34"/>
  <c r="B35" i="34"/>
  <c r="B34" i="34"/>
  <c r="B33" i="34"/>
  <c r="B32" i="34"/>
  <c r="B31" i="34"/>
  <c r="B30" i="34"/>
  <c r="B29" i="34"/>
  <c r="B28" i="34"/>
  <c r="B27" i="34"/>
  <c r="B26" i="34"/>
  <c r="B25" i="34"/>
  <c r="B24" i="34"/>
  <c r="B23" i="34"/>
  <c r="B22" i="34"/>
  <c r="B21" i="34"/>
  <c r="B20" i="34"/>
  <c r="B19" i="34"/>
  <c r="B18" i="34"/>
  <c r="B17" i="34"/>
  <c r="B16" i="34"/>
  <c r="B15" i="34"/>
  <c r="B14" i="34"/>
  <c r="B13" i="34"/>
  <c r="B12" i="34"/>
  <c r="B11" i="34"/>
  <c r="B10" i="34"/>
  <c r="B9" i="34"/>
  <c r="B8" i="34"/>
  <c r="B67" i="31"/>
  <c r="B66" i="31"/>
  <c r="B65" i="31"/>
  <c r="B64" i="31"/>
  <c r="B63" i="31"/>
  <c r="B62" i="31"/>
  <c r="B61" i="31"/>
  <c r="B60" i="31"/>
  <c r="B59" i="31"/>
  <c r="B58" i="31"/>
  <c r="B57" i="31"/>
  <c r="B56" i="31"/>
  <c r="B55" i="31"/>
  <c r="B54" i="31"/>
  <c r="B53" i="31"/>
  <c r="B52" i="31"/>
  <c r="B51" i="31"/>
  <c r="B50" i="31"/>
  <c r="B49" i="31"/>
  <c r="B48" i="31"/>
  <c r="B47" i="31"/>
  <c r="B46" i="31"/>
  <c r="B45" i="31"/>
  <c r="B44" i="31"/>
  <c r="B43" i="31"/>
  <c r="B42" i="31"/>
  <c r="B41" i="31"/>
  <c r="B40" i="31"/>
  <c r="B39" i="31"/>
  <c r="B38" i="31"/>
  <c r="B37" i="31"/>
  <c r="B36" i="31"/>
  <c r="B35" i="31"/>
  <c r="B34" i="31"/>
  <c r="B33" i="31"/>
  <c r="B32" i="31"/>
  <c r="B31" i="31"/>
  <c r="B30" i="31"/>
  <c r="B29" i="31"/>
  <c r="B28" i="31"/>
  <c r="B27" i="31"/>
  <c r="B26" i="31"/>
  <c r="B25" i="31"/>
  <c r="B24" i="31"/>
  <c r="B23" i="31"/>
  <c r="B22" i="31"/>
  <c r="B21" i="31"/>
  <c r="B20" i="31"/>
  <c r="B19" i="31"/>
  <c r="B18" i="31"/>
  <c r="B17" i="31"/>
  <c r="B16" i="31"/>
  <c r="B15" i="31"/>
  <c r="B14" i="31"/>
  <c r="B13" i="31"/>
  <c r="B12" i="31"/>
  <c r="B11" i="31"/>
  <c r="B10" i="31"/>
  <c r="B9" i="31"/>
  <c r="B8" i="31"/>
  <c r="B67" i="28"/>
  <c r="B66" i="28"/>
  <c r="B65" i="28"/>
  <c r="B64" i="28"/>
  <c r="B63" i="28"/>
  <c r="B62" i="28"/>
  <c r="B61" i="28"/>
  <c r="B60" i="28"/>
  <c r="B59" i="28"/>
  <c r="B58" i="28"/>
  <c r="B57" i="28"/>
  <c r="B56" i="28"/>
  <c r="B55" i="28"/>
  <c r="B54" i="28"/>
  <c r="B53" i="28"/>
  <c r="B52" i="28"/>
  <c r="B51" i="28"/>
  <c r="B50" i="28"/>
  <c r="B49" i="28"/>
  <c r="B48" i="28"/>
  <c r="B47" i="28"/>
  <c r="B46" i="28"/>
  <c r="B45" i="28"/>
  <c r="B44" i="28"/>
  <c r="B43" i="28"/>
  <c r="B42" i="28"/>
  <c r="B41" i="28"/>
  <c r="B40" i="28"/>
  <c r="B39" i="28"/>
  <c r="B38" i="28"/>
  <c r="B37" i="28"/>
  <c r="B36" i="28"/>
  <c r="B35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B9" i="28"/>
  <c r="B8" i="28"/>
  <c r="E68" i="36"/>
  <c r="D68" i="36"/>
  <c r="C68" i="36"/>
  <c r="B68" i="36"/>
  <c r="S67" i="36"/>
  <c r="Y62" i="40" s="1"/>
  <c r="E67" i="36"/>
  <c r="D67" i="36"/>
  <c r="C67" i="36"/>
  <c r="B67" i="36"/>
  <c r="S66" i="36"/>
  <c r="T66" i="36" s="1"/>
  <c r="E63" i="16" s="1"/>
  <c r="E66" i="36"/>
  <c r="D66" i="36"/>
  <c r="C66" i="36"/>
  <c r="B66" i="36"/>
  <c r="S65" i="36"/>
  <c r="Y60" i="40" s="1"/>
  <c r="E65" i="36"/>
  <c r="D65" i="36"/>
  <c r="C65" i="36"/>
  <c r="B65" i="36"/>
  <c r="S64" i="36"/>
  <c r="T64" i="36" s="1"/>
  <c r="E61" i="16" s="1"/>
  <c r="E64" i="36"/>
  <c r="D64" i="36"/>
  <c r="C64" i="36"/>
  <c r="B64" i="36"/>
  <c r="S63" i="36"/>
  <c r="Y58" i="40" s="1"/>
  <c r="E63" i="36"/>
  <c r="D63" i="36"/>
  <c r="C63" i="36"/>
  <c r="B63" i="36"/>
  <c r="S62" i="36"/>
  <c r="T62" i="36" s="1"/>
  <c r="E59" i="16" s="1"/>
  <c r="E62" i="36"/>
  <c r="D62" i="36"/>
  <c r="C62" i="36"/>
  <c r="B62" i="36"/>
  <c r="S61" i="36"/>
  <c r="Y56" i="40" s="1"/>
  <c r="E61" i="36"/>
  <c r="D61" i="36"/>
  <c r="C61" i="36"/>
  <c r="B61" i="36"/>
  <c r="S60" i="36"/>
  <c r="T60" i="36" s="1"/>
  <c r="E57" i="16" s="1"/>
  <c r="E60" i="36"/>
  <c r="D60" i="36"/>
  <c r="C60" i="36"/>
  <c r="B60" i="36"/>
  <c r="S59" i="36"/>
  <c r="Y54" i="40" s="1"/>
  <c r="E59" i="36"/>
  <c r="D59" i="36"/>
  <c r="C59" i="36"/>
  <c r="B59" i="36"/>
  <c r="S58" i="36"/>
  <c r="T58" i="36" s="1"/>
  <c r="E55" i="16" s="1"/>
  <c r="E58" i="36"/>
  <c r="D58" i="36"/>
  <c r="C58" i="36"/>
  <c r="B58" i="36"/>
  <c r="S57" i="36"/>
  <c r="Y52" i="40" s="1"/>
  <c r="E57" i="36"/>
  <c r="D57" i="36"/>
  <c r="C57" i="36"/>
  <c r="B57" i="36"/>
  <c r="S56" i="36"/>
  <c r="T56" i="36" s="1"/>
  <c r="E53" i="16" s="1"/>
  <c r="E56" i="36"/>
  <c r="D56" i="36"/>
  <c r="C56" i="36"/>
  <c r="B56" i="36"/>
  <c r="S55" i="36"/>
  <c r="Y50" i="40" s="1"/>
  <c r="E55" i="36"/>
  <c r="D55" i="36"/>
  <c r="C55" i="36"/>
  <c r="B55" i="36"/>
  <c r="S54" i="36"/>
  <c r="T54" i="36" s="1"/>
  <c r="E51" i="16" s="1"/>
  <c r="E54" i="36"/>
  <c r="D54" i="36"/>
  <c r="C54" i="36"/>
  <c r="B54" i="36"/>
  <c r="S53" i="36"/>
  <c r="Y48" i="40" s="1"/>
  <c r="E53" i="36"/>
  <c r="D53" i="36"/>
  <c r="C53" i="36"/>
  <c r="B53" i="36"/>
  <c r="S52" i="36"/>
  <c r="T52" i="36" s="1"/>
  <c r="E49" i="16" s="1"/>
  <c r="E52" i="36"/>
  <c r="D52" i="36"/>
  <c r="C52" i="36"/>
  <c r="B52" i="36"/>
  <c r="S51" i="36"/>
  <c r="Y46" i="40" s="1"/>
  <c r="E51" i="36"/>
  <c r="D51" i="36"/>
  <c r="C51" i="36"/>
  <c r="B51" i="36"/>
  <c r="S50" i="36"/>
  <c r="T50" i="36" s="1"/>
  <c r="E47" i="16" s="1"/>
  <c r="E50" i="36"/>
  <c r="D50" i="36"/>
  <c r="C50" i="36"/>
  <c r="B50" i="36"/>
  <c r="S49" i="36"/>
  <c r="Y44" i="40" s="1"/>
  <c r="E49" i="36"/>
  <c r="D49" i="36"/>
  <c r="C49" i="36"/>
  <c r="B49" i="36"/>
  <c r="S48" i="36"/>
  <c r="T48" i="36" s="1"/>
  <c r="E45" i="16" s="1"/>
  <c r="E48" i="36"/>
  <c r="D48" i="36"/>
  <c r="C48" i="36"/>
  <c r="B48" i="36"/>
  <c r="S47" i="36"/>
  <c r="Y42" i="40" s="1"/>
  <c r="E47" i="36"/>
  <c r="D47" i="36"/>
  <c r="C47" i="36"/>
  <c r="B47" i="36"/>
  <c r="S46" i="36"/>
  <c r="T46" i="36" s="1"/>
  <c r="E43" i="16" s="1"/>
  <c r="E46" i="36"/>
  <c r="D46" i="36"/>
  <c r="C46" i="36"/>
  <c r="B46" i="36"/>
  <c r="S45" i="36"/>
  <c r="Y40" i="40" s="1"/>
  <c r="E45" i="36"/>
  <c r="D45" i="36"/>
  <c r="C45" i="36"/>
  <c r="B45" i="36"/>
  <c r="S44" i="36"/>
  <c r="T44" i="36" s="1"/>
  <c r="E41" i="16" s="1"/>
  <c r="E44" i="36"/>
  <c r="D44" i="36"/>
  <c r="C44" i="36"/>
  <c r="B44" i="36"/>
  <c r="S43" i="36"/>
  <c r="Y38" i="40" s="1"/>
  <c r="E43" i="36"/>
  <c r="D43" i="36"/>
  <c r="C43" i="36"/>
  <c r="B43" i="36"/>
  <c r="S42" i="36"/>
  <c r="T42" i="36" s="1"/>
  <c r="E39" i="16" s="1"/>
  <c r="E42" i="36"/>
  <c r="D42" i="36"/>
  <c r="C42" i="36"/>
  <c r="B42" i="36"/>
  <c r="S41" i="36"/>
  <c r="Y36" i="40" s="1"/>
  <c r="E41" i="36"/>
  <c r="D41" i="36"/>
  <c r="C41" i="36"/>
  <c r="B41" i="36"/>
  <c r="S40" i="36"/>
  <c r="T40" i="36" s="1"/>
  <c r="E37" i="16" s="1"/>
  <c r="E40" i="36"/>
  <c r="D40" i="36"/>
  <c r="C40" i="36"/>
  <c r="B40" i="36"/>
  <c r="S39" i="36"/>
  <c r="Y34" i="40" s="1"/>
  <c r="E39" i="36"/>
  <c r="D39" i="36"/>
  <c r="C39" i="36"/>
  <c r="B39" i="36"/>
  <c r="S38" i="36"/>
  <c r="T38" i="36" s="1"/>
  <c r="E35" i="16" s="1"/>
  <c r="E38" i="36"/>
  <c r="D38" i="36"/>
  <c r="C38" i="36"/>
  <c r="B38" i="36"/>
  <c r="S37" i="36"/>
  <c r="Y32" i="40" s="1"/>
  <c r="E37" i="36"/>
  <c r="D37" i="36"/>
  <c r="C37" i="36"/>
  <c r="B37" i="36"/>
  <c r="S36" i="36"/>
  <c r="T36" i="36" s="1"/>
  <c r="E33" i="16" s="1"/>
  <c r="E36" i="36"/>
  <c r="D36" i="36"/>
  <c r="C36" i="36"/>
  <c r="B36" i="36"/>
  <c r="S35" i="36"/>
  <c r="Y30" i="40" s="1"/>
  <c r="E35" i="36"/>
  <c r="D35" i="36"/>
  <c r="C35" i="36"/>
  <c r="B35" i="36"/>
  <c r="S34" i="36"/>
  <c r="T34" i="36" s="1"/>
  <c r="E31" i="16" s="1"/>
  <c r="E34" i="36"/>
  <c r="D34" i="36"/>
  <c r="C34" i="36"/>
  <c r="B34" i="36"/>
  <c r="S33" i="36"/>
  <c r="Y28" i="40" s="1"/>
  <c r="E33" i="36"/>
  <c r="D33" i="36"/>
  <c r="C33" i="36"/>
  <c r="B33" i="36"/>
  <c r="S32" i="36"/>
  <c r="T32" i="36" s="1"/>
  <c r="E29" i="16" s="1"/>
  <c r="E32" i="36"/>
  <c r="D32" i="36"/>
  <c r="C32" i="36"/>
  <c r="B32" i="36"/>
  <c r="S31" i="36"/>
  <c r="Y26" i="40" s="1"/>
  <c r="E31" i="36"/>
  <c r="D31" i="36"/>
  <c r="C31" i="36"/>
  <c r="B31" i="36"/>
  <c r="S30" i="36"/>
  <c r="T30" i="36" s="1"/>
  <c r="E27" i="16" s="1"/>
  <c r="E30" i="36"/>
  <c r="D30" i="36"/>
  <c r="C30" i="36"/>
  <c r="B30" i="36"/>
  <c r="S29" i="36"/>
  <c r="Y24" i="40" s="1"/>
  <c r="E29" i="36"/>
  <c r="D29" i="36"/>
  <c r="C29" i="36"/>
  <c r="B29" i="36"/>
  <c r="S28" i="36"/>
  <c r="T28" i="36" s="1"/>
  <c r="E25" i="16" s="1"/>
  <c r="E28" i="36"/>
  <c r="D28" i="36"/>
  <c r="C28" i="36"/>
  <c r="B28" i="36"/>
  <c r="S27" i="36"/>
  <c r="Y22" i="40" s="1"/>
  <c r="E27" i="36"/>
  <c r="D27" i="36"/>
  <c r="C27" i="36"/>
  <c r="B27" i="36"/>
  <c r="S26" i="36"/>
  <c r="T26" i="36" s="1"/>
  <c r="E23" i="16" s="1"/>
  <c r="E26" i="36"/>
  <c r="D26" i="36"/>
  <c r="C26" i="36"/>
  <c r="B26" i="36"/>
  <c r="S25" i="36"/>
  <c r="Y20" i="40" s="1"/>
  <c r="E25" i="36"/>
  <c r="D25" i="36"/>
  <c r="C25" i="36"/>
  <c r="B25" i="36"/>
  <c r="S24" i="36"/>
  <c r="T24" i="36" s="1"/>
  <c r="E21" i="16" s="1"/>
  <c r="E24" i="36"/>
  <c r="D24" i="36"/>
  <c r="C24" i="36"/>
  <c r="B24" i="36"/>
  <c r="S23" i="36"/>
  <c r="Y18" i="40" s="1"/>
  <c r="E23" i="36"/>
  <c r="D23" i="36"/>
  <c r="C23" i="36"/>
  <c r="B23" i="36"/>
  <c r="S22" i="36"/>
  <c r="T22" i="36" s="1"/>
  <c r="E19" i="16" s="1"/>
  <c r="E22" i="36"/>
  <c r="D22" i="36"/>
  <c r="C22" i="36"/>
  <c r="B22" i="36"/>
  <c r="S21" i="36"/>
  <c r="Y16" i="40" s="1"/>
  <c r="E21" i="36"/>
  <c r="D21" i="36"/>
  <c r="C21" i="36"/>
  <c r="B21" i="36"/>
  <c r="S20" i="36"/>
  <c r="T20" i="36" s="1"/>
  <c r="E17" i="16" s="1"/>
  <c r="E20" i="36"/>
  <c r="D20" i="36"/>
  <c r="C20" i="36"/>
  <c r="B20" i="36"/>
  <c r="S19" i="36"/>
  <c r="Y14" i="40" s="1"/>
  <c r="E19" i="36"/>
  <c r="D19" i="36"/>
  <c r="C19" i="36"/>
  <c r="B19" i="36"/>
  <c r="S18" i="36"/>
  <c r="T18" i="36" s="1"/>
  <c r="E15" i="16" s="1"/>
  <c r="E18" i="36"/>
  <c r="D18" i="36"/>
  <c r="C18" i="36"/>
  <c r="B18" i="36"/>
  <c r="S17" i="36"/>
  <c r="Y12" i="40" s="1"/>
  <c r="E17" i="36"/>
  <c r="D17" i="36"/>
  <c r="C17" i="36"/>
  <c r="B17" i="36"/>
  <c r="S16" i="36"/>
  <c r="T16" i="36" s="1"/>
  <c r="E13" i="16" s="1"/>
  <c r="E16" i="36"/>
  <c r="D16" i="36"/>
  <c r="C16" i="36"/>
  <c r="B16" i="36"/>
  <c r="S15" i="36"/>
  <c r="Y10" i="40" s="1"/>
  <c r="E15" i="36"/>
  <c r="D15" i="36"/>
  <c r="C15" i="36"/>
  <c r="B15" i="36"/>
  <c r="S14" i="36"/>
  <c r="T14" i="36" s="1"/>
  <c r="E11" i="16" s="1"/>
  <c r="E14" i="36"/>
  <c r="D14" i="36"/>
  <c r="C14" i="36"/>
  <c r="B14" i="36"/>
  <c r="S13" i="36"/>
  <c r="Y8" i="40" s="1"/>
  <c r="E13" i="36"/>
  <c r="D13" i="36"/>
  <c r="C13" i="36"/>
  <c r="B13" i="36"/>
  <c r="S12" i="36"/>
  <c r="T12" i="36" s="1"/>
  <c r="E9" i="16" s="1"/>
  <c r="E12" i="36"/>
  <c r="D12" i="36"/>
  <c r="C12" i="36"/>
  <c r="B12" i="36"/>
  <c r="S11" i="36"/>
  <c r="Y6" i="40" s="1"/>
  <c r="E11" i="36"/>
  <c r="D11" i="36"/>
  <c r="C11" i="36"/>
  <c r="B11" i="36"/>
  <c r="S10" i="36"/>
  <c r="T10" i="36" s="1"/>
  <c r="E7" i="16" s="1"/>
  <c r="E10" i="36"/>
  <c r="D10" i="36"/>
  <c r="C10" i="36"/>
  <c r="B10" i="36"/>
  <c r="E9" i="36"/>
  <c r="D9" i="36"/>
  <c r="C9" i="36"/>
  <c r="B9" i="36"/>
  <c r="P8" i="36"/>
  <c r="O8" i="36"/>
  <c r="N8" i="36"/>
  <c r="L8" i="36"/>
  <c r="A6" i="36"/>
  <c r="A5" i="36"/>
  <c r="H4" i="36"/>
  <c r="L3" i="36"/>
  <c r="I3" i="36"/>
  <c r="A3" i="36"/>
  <c r="E68" i="33"/>
  <c r="D68" i="33"/>
  <c r="C68" i="33"/>
  <c r="B68" i="33"/>
  <c r="S67" i="33"/>
  <c r="R62" i="40" s="1"/>
  <c r="E67" i="33"/>
  <c r="D67" i="33"/>
  <c r="C67" i="33"/>
  <c r="B67" i="33"/>
  <c r="S66" i="33"/>
  <c r="T66" i="33" s="1"/>
  <c r="D63" i="16" s="1"/>
  <c r="E66" i="33"/>
  <c r="D66" i="33"/>
  <c r="C66" i="33"/>
  <c r="B66" i="33"/>
  <c r="S65" i="33"/>
  <c r="R60" i="40" s="1"/>
  <c r="E65" i="33"/>
  <c r="D65" i="33"/>
  <c r="C65" i="33"/>
  <c r="B65" i="33"/>
  <c r="S64" i="33"/>
  <c r="T64" i="33" s="1"/>
  <c r="D61" i="16" s="1"/>
  <c r="E64" i="33"/>
  <c r="D64" i="33"/>
  <c r="C64" i="33"/>
  <c r="B64" i="33"/>
  <c r="S63" i="33"/>
  <c r="T63" i="33" s="1"/>
  <c r="D60" i="16" s="1"/>
  <c r="E63" i="33"/>
  <c r="D63" i="33"/>
  <c r="C63" i="33"/>
  <c r="B63" i="33"/>
  <c r="S62" i="33"/>
  <c r="T62" i="33" s="1"/>
  <c r="D59" i="16" s="1"/>
  <c r="E62" i="33"/>
  <c r="D62" i="33"/>
  <c r="C62" i="33"/>
  <c r="B62" i="33"/>
  <c r="S61" i="33"/>
  <c r="R56" i="40" s="1"/>
  <c r="E61" i="33"/>
  <c r="D61" i="33"/>
  <c r="C61" i="33"/>
  <c r="B61" i="33"/>
  <c r="S60" i="33"/>
  <c r="T60" i="33" s="1"/>
  <c r="D57" i="16" s="1"/>
  <c r="E60" i="33"/>
  <c r="D60" i="33"/>
  <c r="C60" i="33"/>
  <c r="B60" i="33"/>
  <c r="S59" i="33"/>
  <c r="R54" i="40" s="1"/>
  <c r="E59" i="33"/>
  <c r="D59" i="33"/>
  <c r="C59" i="33"/>
  <c r="B59" i="33"/>
  <c r="S58" i="33"/>
  <c r="T58" i="33" s="1"/>
  <c r="D55" i="16" s="1"/>
  <c r="E58" i="33"/>
  <c r="D58" i="33"/>
  <c r="C58" i="33"/>
  <c r="B58" i="33"/>
  <c r="S57" i="33"/>
  <c r="R52" i="40" s="1"/>
  <c r="E57" i="33"/>
  <c r="D57" i="33"/>
  <c r="C57" i="33"/>
  <c r="B57" i="33"/>
  <c r="S56" i="33"/>
  <c r="T56" i="33" s="1"/>
  <c r="D53" i="16" s="1"/>
  <c r="E56" i="33"/>
  <c r="D56" i="33"/>
  <c r="C56" i="33"/>
  <c r="B56" i="33"/>
  <c r="S55" i="33"/>
  <c r="R50" i="40" s="1"/>
  <c r="E55" i="33"/>
  <c r="D55" i="33"/>
  <c r="C55" i="33"/>
  <c r="B55" i="33"/>
  <c r="S54" i="33"/>
  <c r="T54" i="33" s="1"/>
  <c r="D51" i="16" s="1"/>
  <c r="E54" i="33"/>
  <c r="D54" i="33"/>
  <c r="C54" i="33"/>
  <c r="B54" i="33"/>
  <c r="S53" i="33"/>
  <c r="R48" i="40" s="1"/>
  <c r="E53" i="33"/>
  <c r="D53" i="33"/>
  <c r="C53" i="33"/>
  <c r="B53" i="33"/>
  <c r="S52" i="33"/>
  <c r="T52" i="33" s="1"/>
  <c r="D49" i="16" s="1"/>
  <c r="E52" i="33"/>
  <c r="D52" i="33"/>
  <c r="C52" i="33"/>
  <c r="B52" i="33"/>
  <c r="S51" i="33"/>
  <c r="R46" i="40" s="1"/>
  <c r="E51" i="33"/>
  <c r="D51" i="33"/>
  <c r="C51" i="33"/>
  <c r="B51" i="33"/>
  <c r="S50" i="33"/>
  <c r="T50" i="33" s="1"/>
  <c r="D47" i="16" s="1"/>
  <c r="E50" i="33"/>
  <c r="D50" i="33"/>
  <c r="C50" i="33"/>
  <c r="B50" i="33"/>
  <c r="S49" i="33"/>
  <c r="R44" i="40" s="1"/>
  <c r="E49" i="33"/>
  <c r="D49" i="33"/>
  <c r="C49" i="33"/>
  <c r="B49" i="33"/>
  <c r="S48" i="33"/>
  <c r="T48" i="33" s="1"/>
  <c r="D45" i="16" s="1"/>
  <c r="E48" i="33"/>
  <c r="D48" i="33"/>
  <c r="C48" i="33"/>
  <c r="B48" i="33"/>
  <c r="S47" i="33"/>
  <c r="T47" i="33" s="1"/>
  <c r="D44" i="16" s="1"/>
  <c r="E47" i="33"/>
  <c r="D47" i="33"/>
  <c r="C47" i="33"/>
  <c r="B47" i="33"/>
  <c r="S46" i="33"/>
  <c r="T46" i="33" s="1"/>
  <c r="D43" i="16" s="1"/>
  <c r="E46" i="33"/>
  <c r="D46" i="33"/>
  <c r="C46" i="33"/>
  <c r="B46" i="33"/>
  <c r="S45" i="33"/>
  <c r="R40" i="40" s="1"/>
  <c r="E45" i="33"/>
  <c r="D45" i="33"/>
  <c r="C45" i="33"/>
  <c r="B45" i="33"/>
  <c r="S44" i="33"/>
  <c r="T44" i="33" s="1"/>
  <c r="D41" i="16" s="1"/>
  <c r="E44" i="33"/>
  <c r="D44" i="33"/>
  <c r="C44" i="33"/>
  <c r="B44" i="33"/>
  <c r="S43" i="33"/>
  <c r="R38" i="40" s="1"/>
  <c r="E43" i="33"/>
  <c r="D43" i="33"/>
  <c r="C43" i="33"/>
  <c r="B43" i="33"/>
  <c r="S42" i="33"/>
  <c r="T42" i="33" s="1"/>
  <c r="D39" i="16" s="1"/>
  <c r="E42" i="33"/>
  <c r="D42" i="33"/>
  <c r="C42" i="33"/>
  <c r="B42" i="33"/>
  <c r="S41" i="33"/>
  <c r="R36" i="40" s="1"/>
  <c r="E41" i="33"/>
  <c r="D41" i="33"/>
  <c r="C41" i="33"/>
  <c r="B41" i="33"/>
  <c r="S40" i="33"/>
  <c r="T40" i="33" s="1"/>
  <c r="D37" i="16" s="1"/>
  <c r="E40" i="33"/>
  <c r="D40" i="33"/>
  <c r="C40" i="33"/>
  <c r="B40" i="33"/>
  <c r="S39" i="33"/>
  <c r="R34" i="40" s="1"/>
  <c r="E39" i="33"/>
  <c r="D39" i="33"/>
  <c r="C39" i="33"/>
  <c r="B39" i="33"/>
  <c r="S38" i="33"/>
  <c r="T38" i="33" s="1"/>
  <c r="D35" i="16" s="1"/>
  <c r="E38" i="33"/>
  <c r="D38" i="33"/>
  <c r="C38" i="33"/>
  <c r="B38" i="33"/>
  <c r="S37" i="33"/>
  <c r="R32" i="40" s="1"/>
  <c r="E37" i="33"/>
  <c r="D37" i="33"/>
  <c r="C37" i="33"/>
  <c r="B37" i="33"/>
  <c r="S36" i="33"/>
  <c r="T36" i="33" s="1"/>
  <c r="D33" i="16" s="1"/>
  <c r="E36" i="33"/>
  <c r="D36" i="33"/>
  <c r="C36" i="33"/>
  <c r="B36" i="33"/>
  <c r="S35" i="33"/>
  <c r="R30" i="40" s="1"/>
  <c r="E35" i="33"/>
  <c r="D35" i="33"/>
  <c r="C35" i="33"/>
  <c r="B35" i="33"/>
  <c r="S34" i="33"/>
  <c r="T34" i="33" s="1"/>
  <c r="D31" i="16" s="1"/>
  <c r="E34" i="33"/>
  <c r="D34" i="33"/>
  <c r="C34" i="33"/>
  <c r="B34" i="33"/>
  <c r="S33" i="33"/>
  <c r="R28" i="40" s="1"/>
  <c r="E33" i="33"/>
  <c r="D33" i="33"/>
  <c r="C33" i="33"/>
  <c r="B33" i="33"/>
  <c r="S32" i="33"/>
  <c r="T32" i="33" s="1"/>
  <c r="D29" i="16" s="1"/>
  <c r="E32" i="33"/>
  <c r="D32" i="33"/>
  <c r="C32" i="33"/>
  <c r="B32" i="33"/>
  <c r="S31" i="33"/>
  <c r="T31" i="33" s="1"/>
  <c r="D28" i="16" s="1"/>
  <c r="E31" i="33"/>
  <c r="D31" i="33"/>
  <c r="C31" i="33"/>
  <c r="B31" i="33"/>
  <c r="S30" i="33"/>
  <c r="T30" i="33" s="1"/>
  <c r="D27" i="16" s="1"/>
  <c r="E30" i="33"/>
  <c r="D30" i="33"/>
  <c r="C30" i="33"/>
  <c r="B30" i="33"/>
  <c r="S29" i="33"/>
  <c r="R24" i="40" s="1"/>
  <c r="E29" i="33"/>
  <c r="D29" i="33"/>
  <c r="C29" i="33"/>
  <c r="B29" i="33"/>
  <c r="S28" i="33"/>
  <c r="T28" i="33" s="1"/>
  <c r="D25" i="16" s="1"/>
  <c r="E28" i="33"/>
  <c r="D28" i="33"/>
  <c r="C28" i="33"/>
  <c r="B28" i="33"/>
  <c r="S27" i="33"/>
  <c r="R22" i="40" s="1"/>
  <c r="E27" i="33"/>
  <c r="D27" i="33"/>
  <c r="C27" i="33"/>
  <c r="B27" i="33"/>
  <c r="S26" i="33"/>
  <c r="T26" i="33" s="1"/>
  <c r="D23" i="16" s="1"/>
  <c r="E26" i="33"/>
  <c r="D26" i="33"/>
  <c r="C26" i="33"/>
  <c r="B26" i="33"/>
  <c r="S25" i="33"/>
  <c r="R20" i="40" s="1"/>
  <c r="E25" i="33"/>
  <c r="D25" i="33"/>
  <c r="C25" i="33"/>
  <c r="B25" i="33"/>
  <c r="S24" i="33"/>
  <c r="T24" i="33" s="1"/>
  <c r="D21" i="16" s="1"/>
  <c r="E24" i="33"/>
  <c r="D24" i="33"/>
  <c r="C24" i="33"/>
  <c r="B24" i="33"/>
  <c r="S23" i="33"/>
  <c r="R18" i="40" s="1"/>
  <c r="E23" i="33"/>
  <c r="D23" i="33"/>
  <c r="C23" i="33"/>
  <c r="B23" i="33"/>
  <c r="S22" i="33"/>
  <c r="T22" i="33" s="1"/>
  <c r="D19" i="16" s="1"/>
  <c r="E22" i="33"/>
  <c r="D22" i="33"/>
  <c r="C22" i="33"/>
  <c r="B22" i="33"/>
  <c r="S21" i="33"/>
  <c r="R16" i="40" s="1"/>
  <c r="E21" i="33"/>
  <c r="D21" i="33"/>
  <c r="C21" i="33"/>
  <c r="B21" i="33"/>
  <c r="S20" i="33"/>
  <c r="T20" i="33" s="1"/>
  <c r="D17" i="16" s="1"/>
  <c r="E20" i="33"/>
  <c r="D20" i="33"/>
  <c r="C20" i="33"/>
  <c r="B20" i="33"/>
  <c r="S19" i="33"/>
  <c r="R14" i="40" s="1"/>
  <c r="E19" i="33"/>
  <c r="D19" i="33"/>
  <c r="C19" i="33"/>
  <c r="B19" i="33"/>
  <c r="S18" i="33"/>
  <c r="T18" i="33" s="1"/>
  <c r="D15" i="16" s="1"/>
  <c r="E18" i="33"/>
  <c r="D18" i="33"/>
  <c r="C18" i="33"/>
  <c r="B18" i="33"/>
  <c r="S17" i="33"/>
  <c r="R12" i="40" s="1"/>
  <c r="E17" i="33"/>
  <c r="D17" i="33"/>
  <c r="C17" i="33"/>
  <c r="B17" i="33"/>
  <c r="S16" i="33"/>
  <c r="T16" i="33" s="1"/>
  <c r="D13" i="16" s="1"/>
  <c r="E16" i="33"/>
  <c r="D16" i="33"/>
  <c r="C16" i="33"/>
  <c r="B16" i="33"/>
  <c r="S15" i="33"/>
  <c r="R10" i="40" s="1"/>
  <c r="E15" i="33"/>
  <c r="D15" i="33"/>
  <c r="C15" i="33"/>
  <c r="B15" i="33"/>
  <c r="S14" i="33"/>
  <c r="T14" i="33" s="1"/>
  <c r="D11" i="16" s="1"/>
  <c r="E14" i="33"/>
  <c r="D14" i="33"/>
  <c r="C14" i="33"/>
  <c r="B14" i="33"/>
  <c r="S13" i="33"/>
  <c r="R8" i="40" s="1"/>
  <c r="E13" i="33"/>
  <c r="D13" i="33"/>
  <c r="C13" i="33"/>
  <c r="B13" i="33"/>
  <c r="S12" i="33"/>
  <c r="T12" i="33" s="1"/>
  <c r="D9" i="16" s="1"/>
  <c r="E12" i="33"/>
  <c r="D12" i="33"/>
  <c r="C12" i="33"/>
  <c r="B12" i="33"/>
  <c r="S11" i="33"/>
  <c r="R6" i="40" s="1"/>
  <c r="E11" i="33"/>
  <c r="D11" i="33"/>
  <c r="C11" i="33"/>
  <c r="B11" i="33"/>
  <c r="S10" i="33"/>
  <c r="T10" i="33" s="1"/>
  <c r="D7" i="16" s="1"/>
  <c r="E10" i="33"/>
  <c r="D10" i="33"/>
  <c r="C10" i="33"/>
  <c r="B10" i="33"/>
  <c r="E9" i="33"/>
  <c r="D9" i="33"/>
  <c r="C9" i="33"/>
  <c r="B9" i="33"/>
  <c r="P8" i="33"/>
  <c r="O8" i="33"/>
  <c r="N8" i="33"/>
  <c r="L8" i="33"/>
  <c r="A6" i="33"/>
  <c r="A5" i="33"/>
  <c r="H4" i="33"/>
  <c r="L3" i="33"/>
  <c r="I3" i="33"/>
  <c r="A3" i="33"/>
  <c r="E68" i="30"/>
  <c r="D68" i="30"/>
  <c r="C68" i="30"/>
  <c r="B68" i="30"/>
  <c r="S67" i="30"/>
  <c r="K62" i="40" s="1"/>
  <c r="E67" i="30"/>
  <c r="D67" i="30"/>
  <c r="C67" i="30"/>
  <c r="B67" i="30"/>
  <c r="S66" i="30"/>
  <c r="T66" i="30" s="1"/>
  <c r="C63" i="16" s="1"/>
  <c r="E66" i="30"/>
  <c r="D66" i="30"/>
  <c r="C66" i="30"/>
  <c r="B66" i="30"/>
  <c r="S65" i="30"/>
  <c r="T65" i="30" s="1"/>
  <c r="C62" i="16" s="1"/>
  <c r="E65" i="30"/>
  <c r="D65" i="30"/>
  <c r="C65" i="30"/>
  <c r="B65" i="30"/>
  <c r="S64" i="30"/>
  <c r="T64" i="30" s="1"/>
  <c r="C61" i="16" s="1"/>
  <c r="E64" i="30"/>
  <c r="D64" i="30"/>
  <c r="C64" i="30"/>
  <c r="B64" i="30"/>
  <c r="S63" i="30"/>
  <c r="K58" i="40" s="1"/>
  <c r="E63" i="30"/>
  <c r="D63" i="30"/>
  <c r="C63" i="30"/>
  <c r="B63" i="30"/>
  <c r="S62" i="30"/>
  <c r="T62" i="30" s="1"/>
  <c r="C59" i="16" s="1"/>
  <c r="E62" i="30"/>
  <c r="D62" i="30"/>
  <c r="C62" i="30"/>
  <c r="B62" i="30"/>
  <c r="S61" i="30"/>
  <c r="T61" i="30" s="1"/>
  <c r="C58" i="16" s="1"/>
  <c r="E61" i="30"/>
  <c r="D61" i="30"/>
  <c r="C61" i="30"/>
  <c r="B61" i="30"/>
  <c r="S60" i="30"/>
  <c r="K55" i="40" s="1"/>
  <c r="E60" i="30"/>
  <c r="D60" i="30"/>
  <c r="C60" i="30"/>
  <c r="B60" i="30"/>
  <c r="S59" i="30"/>
  <c r="K54" i="40" s="1"/>
  <c r="E59" i="30"/>
  <c r="D59" i="30"/>
  <c r="C59" i="30"/>
  <c r="B59" i="30"/>
  <c r="S58" i="30"/>
  <c r="T58" i="30" s="1"/>
  <c r="C55" i="16" s="1"/>
  <c r="E58" i="30"/>
  <c r="D58" i="30"/>
  <c r="C58" i="30"/>
  <c r="B58" i="30"/>
  <c r="S57" i="30"/>
  <c r="T57" i="30" s="1"/>
  <c r="C54" i="16" s="1"/>
  <c r="E57" i="30"/>
  <c r="D57" i="30"/>
  <c r="C57" i="30"/>
  <c r="B57" i="30"/>
  <c r="S56" i="30"/>
  <c r="K51" i="40" s="1"/>
  <c r="E56" i="30"/>
  <c r="D56" i="30"/>
  <c r="C56" i="30"/>
  <c r="B56" i="30"/>
  <c r="S55" i="30"/>
  <c r="K50" i="40" s="1"/>
  <c r="E55" i="30"/>
  <c r="D55" i="30"/>
  <c r="C55" i="30"/>
  <c r="B55" i="30"/>
  <c r="S54" i="30"/>
  <c r="T54" i="30" s="1"/>
  <c r="C51" i="16" s="1"/>
  <c r="E54" i="30"/>
  <c r="D54" i="30"/>
  <c r="C54" i="30"/>
  <c r="B54" i="30"/>
  <c r="S53" i="30"/>
  <c r="T53" i="30" s="1"/>
  <c r="C50" i="16" s="1"/>
  <c r="E53" i="30"/>
  <c r="D53" i="30"/>
  <c r="C53" i="30"/>
  <c r="B53" i="30"/>
  <c r="S52" i="30"/>
  <c r="T52" i="30" s="1"/>
  <c r="C49" i="16" s="1"/>
  <c r="E52" i="30"/>
  <c r="D52" i="30"/>
  <c r="C52" i="30"/>
  <c r="B52" i="30"/>
  <c r="S51" i="30"/>
  <c r="K46" i="40" s="1"/>
  <c r="E51" i="30"/>
  <c r="D51" i="30"/>
  <c r="C51" i="30"/>
  <c r="B51" i="30"/>
  <c r="S50" i="30"/>
  <c r="T50" i="30" s="1"/>
  <c r="C47" i="16" s="1"/>
  <c r="E50" i="30"/>
  <c r="D50" i="30"/>
  <c r="C50" i="30"/>
  <c r="B50" i="30"/>
  <c r="S49" i="30"/>
  <c r="T49" i="30" s="1"/>
  <c r="C46" i="16" s="1"/>
  <c r="E49" i="30"/>
  <c r="D49" i="30"/>
  <c r="C49" i="30"/>
  <c r="B49" i="30"/>
  <c r="S48" i="30"/>
  <c r="T48" i="30" s="1"/>
  <c r="C45" i="16" s="1"/>
  <c r="E48" i="30"/>
  <c r="D48" i="30"/>
  <c r="C48" i="30"/>
  <c r="B48" i="30"/>
  <c r="S47" i="30"/>
  <c r="K42" i="40" s="1"/>
  <c r="E47" i="30"/>
  <c r="D47" i="30"/>
  <c r="C47" i="30"/>
  <c r="B47" i="30"/>
  <c r="S46" i="30"/>
  <c r="T46" i="30" s="1"/>
  <c r="C43" i="16" s="1"/>
  <c r="E46" i="30"/>
  <c r="D46" i="30"/>
  <c r="C46" i="30"/>
  <c r="B46" i="30"/>
  <c r="S45" i="30"/>
  <c r="T45" i="30" s="1"/>
  <c r="C42" i="16" s="1"/>
  <c r="E45" i="30"/>
  <c r="D45" i="30"/>
  <c r="C45" i="30"/>
  <c r="B45" i="30"/>
  <c r="S44" i="30"/>
  <c r="K39" i="40" s="1"/>
  <c r="E44" i="30"/>
  <c r="D44" i="30"/>
  <c r="C44" i="30"/>
  <c r="B44" i="30"/>
  <c r="S43" i="30"/>
  <c r="K38" i="40" s="1"/>
  <c r="E43" i="30"/>
  <c r="D43" i="30"/>
  <c r="C43" i="30"/>
  <c r="B43" i="30"/>
  <c r="S42" i="30"/>
  <c r="T42" i="30" s="1"/>
  <c r="C39" i="16" s="1"/>
  <c r="E42" i="30"/>
  <c r="D42" i="30"/>
  <c r="C42" i="30"/>
  <c r="B42" i="30"/>
  <c r="S41" i="30"/>
  <c r="T41" i="30" s="1"/>
  <c r="C38" i="16" s="1"/>
  <c r="E41" i="30"/>
  <c r="D41" i="30"/>
  <c r="C41" i="30"/>
  <c r="B41" i="30"/>
  <c r="S40" i="30"/>
  <c r="K35" i="40" s="1"/>
  <c r="E40" i="30"/>
  <c r="D40" i="30"/>
  <c r="C40" i="30"/>
  <c r="B40" i="30"/>
  <c r="S39" i="30"/>
  <c r="K34" i="40" s="1"/>
  <c r="E39" i="30"/>
  <c r="D39" i="30"/>
  <c r="C39" i="30"/>
  <c r="B39" i="30"/>
  <c r="S38" i="30"/>
  <c r="T38" i="30" s="1"/>
  <c r="C35" i="16" s="1"/>
  <c r="E38" i="30"/>
  <c r="D38" i="30"/>
  <c r="C38" i="30"/>
  <c r="B38" i="30"/>
  <c r="S37" i="30"/>
  <c r="T37" i="30" s="1"/>
  <c r="C34" i="16" s="1"/>
  <c r="E37" i="30"/>
  <c r="D37" i="30"/>
  <c r="C37" i="30"/>
  <c r="B37" i="30"/>
  <c r="S36" i="30"/>
  <c r="T36" i="30" s="1"/>
  <c r="C33" i="16" s="1"/>
  <c r="E36" i="30"/>
  <c r="D36" i="30"/>
  <c r="C36" i="30"/>
  <c r="B36" i="30"/>
  <c r="S35" i="30"/>
  <c r="K30" i="40" s="1"/>
  <c r="E35" i="30"/>
  <c r="D35" i="30"/>
  <c r="C35" i="30"/>
  <c r="B35" i="30"/>
  <c r="S34" i="30"/>
  <c r="T34" i="30" s="1"/>
  <c r="C31" i="16" s="1"/>
  <c r="E34" i="30"/>
  <c r="D34" i="30"/>
  <c r="C34" i="30"/>
  <c r="B34" i="30"/>
  <c r="S33" i="30"/>
  <c r="T33" i="30" s="1"/>
  <c r="C30" i="16" s="1"/>
  <c r="E33" i="30"/>
  <c r="D33" i="30"/>
  <c r="C33" i="30"/>
  <c r="B33" i="30"/>
  <c r="S32" i="30"/>
  <c r="T32" i="30" s="1"/>
  <c r="C29" i="16" s="1"/>
  <c r="E32" i="30"/>
  <c r="D32" i="30"/>
  <c r="C32" i="30"/>
  <c r="B32" i="30"/>
  <c r="S31" i="30"/>
  <c r="K26" i="40" s="1"/>
  <c r="E31" i="30"/>
  <c r="D31" i="30"/>
  <c r="C31" i="30"/>
  <c r="B31" i="30"/>
  <c r="S30" i="30"/>
  <c r="T30" i="30" s="1"/>
  <c r="C27" i="16" s="1"/>
  <c r="E30" i="30"/>
  <c r="D30" i="30"/>
  <c r="C30" i="30"/>
  <c r="B30" i="30"/>
  <c r="S29" i="30"/>
  <c r="T29" i="30" s="1"/>
  <c r="C26" i="16" s="1"/>
  <c r="E29" i="30"/>
  <c r="D29" i="30"/>
  <c r="C29" i="30"/>
  <c r="B29" i="30"/>
  <c r="S28" i="30"/>
  <c r="K23" i="40" s="1"/>
  <c r="E28" i="30"/>
  <c r="D28" i="30"/>
  <c r="C28" i="30"/>
  <c r="B28" i="30"/>
  <c r="S27" i="30"/>
  <c r="K22" i="40" s="1"/>
  <c r="E27" i="30"/>
  <c r="D27" i="30"/>
  <c r="C27" i="30"/>
  <c r="B27" i="30"/>
  <c r="S26" i="30"/>
  <c r="T26" i="30" s="1"/>
  <c r="C23" i="16" s="1"/>
  <c r="E26" i="30"/>
  <c r="D26" i="30"/>
  <c r="C26" i="30"/>
  <c r="B26" i="30"/>
  <c r="S25" i="30"/>
  <c r="T25" i="30" s="1"/>
  <c r="C22" i="16" s="1"/>
  <c r="E25" i="30"/>
  <c r="D25" i="30"/>
  <c r="C25" i="30"/>
  <c r="B25" i="30"/>
  <c r="S24" i="30"/>
  <c r="K19" i="40" s="1"/>
  <c r="E24" i="30"/>
  <c r="D24" i="30"/>
  <c r="C24" i="30"/>
  <c r="B24" i="30"/>
  <c r="S23" i="30"/>
  <c r="K18" i="40" s="1"/>
  <c r="E23" i="30"/>
  <c r="D23" i="30"/>
  <c r="C23" i="30"/>
  <c r="B23" i="30"/>
  <c r="S22" i="30"/>
  <c r="T22" i="30" s="1"/>
  <c r="C19" i="16" s="1"/>
  <c r="E22" i="30"/>
  <c r="D22" i="30"/>
  <c r="C22" i="30"/>
  <c r="B22" i="30"/>
  <c r="S21" i="30"/>
  <c r="T21" i="30" s="1"/>
  <c r="C18" i="16" s="1"/>
  <c r="E21" i="30"/>
  <c r="D21" i="30"/>
  <c r="C21" i="30"/>
  <c r="B21" i="30"/>
  <c r="S20" i="30"/>
  <c r="T20" i="30" s="1"/>
  <c r="C17" i="16" s="1"/>
  <c r="E20" i="30"/>
  <c r="D20" i="30"/>
  <c r="C20" i="30"/>
  <c r="B20" i="30"/>
  <c r="S19" i="30"/>
  <c r="K14" i="40" s="1"/>
  <c r="E19" i="30"/>
  <c r="D19" i="30"/>
  <c r="C19" i="30"/>
  <c r="B19" i="30"/>
  <c r="S18" i="30"/>
  <c r="T18" i="30" s="1"/>
  <c r="C15" i="16" s="1"/>
  <c r="E18" i="30"/>
  <c r="D18" i="30"/>
  <c r="C18" i="30"/>
  <c r="B18" i="30"/>
  <c r="S17" i="30"/>
  <c r="T17" i="30" s="1"/>
  <c r="C14" i="16" s="1"/>
  <c r="E17" i="30"/>
  <c r="D17" i="30"/>
  <c r="C17" i="30"/>
  <c r="B17" i="30"/>
  <c r="S16" i="30"/>
  <c r="T16" i="30" s="1"/>
  <c r="C13" i="16" s="1"/>
  <c r="E16" i="30"/>
  <c r="D16" i="30"/>
  <c r="C16" i="30"/>
  <c r="B16" i="30"/>
  <c r="S15" i="30"/>
  <c r="K10" i="40" s="1"/>
  <c r="E15" i="30"/>
  <c r="D15" i="30"/>
  <c r="C15" i="30"/>
  <c r="B15" i="30"/>
  <c r="S14" i="30"/>
  <c r="T14" i="30" s="1"/>
  <c r="C11" i="16" s="1"/>
  <c r="E14" i="30"/>
  <c r="D14" i="30"/>
  <c r="C14" i="30"/>
  <c r="B14" i="30"/>
  <c r="S13" i="30"/>
  <c r="T13" i="30" s="1"/>
  <c r="C10" i="16" s="1"/>
  <c r="E13" i="30"/>
  <c r="D13" i="30"/>
  <c r="C13" i="30"/>
  <c r="B13" i="30"/>
  <c r="S12" i="30"/>
  <c r="K7" i="40" s="1"/>
  <c r="E12" i="30"/>
  <c r="D12" i="30"/>
  <c r="C12" i="30"/>
  <c r="B12" i="30"/>
  <c r="S11" i="30"/>
  <c r="K6" i="40" s="1"/>
  <c r="E11" i="30"/>
  <c r="D11" i="30"/>
  <c r="C11" i="30"/>
  <c r="B11" i="30"/>
  <c r="S10" i="30"/>
  <c r="T10" i="30" s="1"/>
  <c r="C7" i="16" s="1"/>
  <c r="E10" i="30"/>
  <c r="D10" i="30"/>
  <c r="C10" i="30"/>
  <c r="B10" i="30"/>
  <c r="E9" i="30"/>
  <c r="D9" i="30"/>
  <c r="C9" i="30"/>
  <c r="B9" i="30"/>
  <c r="P8" i="30"/>
  <c r="O8" i="30"/>
  <c r="N8" i="30"/>
  <c r="L8" i="30"/>
  <c r="A6" i="30"/>
  <c r="A5" i="30"/>
  <c r="H4" i="30"/>
  <c r="L3" i="30"/>
  <c r="I3" i="30"/>
  <c r="A3" i="30"/>
  <c r="M65" i="16"/>
  <c r="M64" i="16"/>
  <c r="M63" i="16"/>
  <c r="M62" i="16"/>
  <c r="M61" i="16"/>
  <c r="M60" i="16"/>
  <c r="M59" i="16"/>
  <c r="M58" i="16"/>
  <c r="M57" i="16"/>
  <c r="M56" i="16"/>
  <c r="M55" i="16"/>
  <c r="M54" i="16"/>
  <c r="M53" i="16"/>
  <c r="M52" i="16"/>
  <c r="M51" i="16"/>
  <c r="M50" i="16"/>
  <c r="M49" i="16"/>
  <c r="M48" i="16"/>
  <c r="M47" i="16"/>
  <c r="M46" i="16"/>
  <c r="M45" i="16"/>
  <c r="M44" i="16"/>
  <c r="M43" i="16"/>
  <c r="M42" i="16"/>
  <c r="M41" i="16"/>
  <c r="M40" i="16"/>
  <c r="M39" i="16"/>
  <c r="M38" i="16"/>
  <c r="M37" i="16"/>
  <c r="M36" i="16"/>
  <c r="M35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7" i="16"/>
  <c r="M6" i="16"/>
  <c r="E68" i="3"/>
  <c r="D68" i="3"/>
  <c r="C68" i="3"/>
  <c r="B68" i="3"/>
  <c r="E67" i="3"/>
  <c r="D67" i="3"/>
  <c r="C67" i="3"/>
  <c r="B67" i="3"/>
  <c r="E66" i="3"/>
  <c r="D66" i="3"/>
  <c r="C66" i="3"/>
  <c r="B66" i="3"/>
  <c r="E65" i="3"/>
  <c r="D65" i="3"/>
  <c r="C65" i="3"/>
  <c r="B65" i="3"/>
  <c r="E64" i="3"/>
  <c r="D64" i="3"/>
  <c r="C64" i="3"/>
  <c r="B64" i="3"/>
  <c r="E63" i="3"/>
  <c r="D63" i="3"/>
  <c r="C63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E58" i="3"/>
  <c r="D58" i="3"/>
  <c r="C58" i="3"/>
  <c r="B58" i="3"/>
  <c r="E57" i="3"/>
  <c r="D57" i="3"/>
  <c r="C57" i="3"/>
  <c r="B57" i="3"/>
  <c r="E56" i="3"/>
  <c r="D56" i="3"/>
  <c r="C56" i="3"/>
  <c r="B56" i="3"/>
  <c r="E55" i="3"/>
  <c r="D55" i="3"/>
  <c r="C55" i="3"/>
  <c r="B55" i="3"/>
  <c r="E54" i="3"/>
  <c r="D54" i="3"/>
  <c r="C54" i="3"/>
  <c r="B54" i="3"/>
  <c r="E53" i="3"/>
  <c r="D53" i="3"/>
  <c r="C53" i="3"/>
  <c r="B53" i="3"/>
  <c r="E52" i="3"/>
  <c r="D52" i="3"/>
  <c r="C52" i="3"/>
  <c r="B52" i="3"/>
  <c r="E51" i="3"/>
  <c r="D51" i="3"/>
  <c r="C51" i="3"/>
  <c r="B51" i="3"/>
  <c r="E50" i="3"/>
  <c r="D50" i="3"/>
  <c r="C50" i="3"/>
  <c r="B50" i="3"/>
  <c r="E49" i="3"/>
  <c r="D49" i="3"/>
  <c r="C49" i="3"/>
  <c r="B49" i="3"/>
  <c r="E48" i="3"/>
  <c r="D48" i="3"/>
  <c r="C48" i="3"/>
  <c r="B48" i="3"/>
  <c r="E47" i="3"/>
  <c r="D47" i="3"/>
  <c r="C47" i="3"/>
  <c r="B47" i="3"/>
  <c r="E46" i="3"/>
  <c r="D46" i="3"/>
  <c r="C46" i="3"/>
  <c r="B46" i="3"/>
  <c r="E45" i="3"/>
  <c r="D45" i="3"/>
  <c r="C45" i="3"/>
  <c r="B45" i="3"/>
  <c r="E44" i="3"/>
  <c r="D44" i="3"/>
  <c r="C44" i="3"/>
  <c r="B44" i="3"/>
  <c r="E43" i="3"/>
  <c r="D43" i="3"/>
  <c r="C43" i="3"/>
  <c r="B43" i="3"/>
  <c r="E42" i="3"/>
  <c r="D42" i="3"/>
  <c r="C42" i="3"/>
  <c r="B42" i="3"/>
  <c r="E41" i="3"/>
  <c r="D41" i="3"/>
  <c r="C41" i="3"/>
  <c r="B41" i="3"/>
  <c r="E40" i="3"/>
  <c r="D40" i="3"/>
  <c r="C40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E35" i="3"/>
  <c r="D35" i="3"/>
  <c r="C35" i="3"/>
  <c r="B35" i="3"/>
  <c r="E34" i="3"/>
  <c r="D34" i="3"/>
  <c r="C34" i="3"/>
  <c r="B34" i="3"/>
  <c r="E33" i="3"/>
  <c r="D33" i="3"/>
  <c r="C33" i="3"/>
  <c r="B33" i="3"/>
  <c r="E32" i="3"/>
  <c r="D32" i="3"/>
  <c r="C32" i="3"/>
  <c r="B32" i="3"/>
  <c r="E31" i="3"/>
  <c r="D31" i="3"/>
  <c r="C31" i="3"/>
  <c r="B31" i="3"/>
  <c r="E30" i="3"/>
  <c r="D30" i="3"/>
  <c r="C30" i="3"/>
  <c r="B30" i="3"/>
  <c r="E29" i="3"/>
  <c r="D29" i="3"/>
  <c r="C29" i="3"/>
  <c r="B29" i="3"/>
  <c r="E28" i="3"/>
  <c r="D28" i="3"/>
  <c r="C28" i="3"/>
  <c r="B28" i="3"/>
  <c r="E27" i="3"/>
  <c r="D27" i="3"/>
  <c r="C27" i="3"/>
  <c r="B27" i="3"/>
  <c r="E26" i="3"/>
  <c r="D26" i="3"/>
  <c r="C26" i="3"/>
  <c r="B26" i="3"/>
  <c r="E25" i="3"/>
  <c r="D25" i="3"/>
  <c r="C25" i="3"/>
  <c r="B25" i="3"/>
  <c r="E24" i="3"/>
  <c r="D24" i="3"/>
  <c r="C24" i="3"/>
  <c r="B24" i="3"/>
  <c r="E23" i="3"/>
  <c r="D23" i="3"/>
  <c r="C23" i="3"/>
  <c r="B23" i="3"/>
  <c r="E22" i="3"/>
  <c r="D22" i="3"/>
  <c r="C22" i="3"/>
  <c r="B22" i="3"/>
  <c r="E21" i="3"/>
  <c r="D21" i="3"/>
  <c r="C21" i="3"/>
  <c r="B21" i="3"/>
  <c r="E20" i="3"/>
  <c r="D20" i="3"/>
  <c r="C20" i="3"/>
  <c r="B20" i="3"/>
  <c r="E19" i="3"/>
  <c r="D19" i="3"/>
  <c r="C19" i="3"/>
  <c r="B19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D15" i="3"/>
  <c r="C15" i="3"/>
  <c r="B15" i="3"/>
  <c r="E14" i="3"/>
  <c r="D14" i="3"/>
  <c r="C14" i="3"/>
  <c r="B14" i="3"/>
  <c r="E13" i="3"/>
  <c r="D13" i="3"/>
  <c r="C13" i="3"/>
  <c r="B13" i="3"/>
  <c r="E12" i="3"/>
  <c r="D12" i="3"/>
  <c r="C12" i="3"/>
  <c r="B12" i="3"/>
  <c r="E11" i="3"/>
  <c r="D11" i="3"/>
  <c r="C11" i="3"/>
  <c r="B11" i="3"/>
  <c r="E10" i="3"/>
  <c r="D10" i="3"/>
  <c r="C10" i="3"/>
  <c r="B10" i="3"/>
  <c r="E9" i="3"/>
  <c r="D9" i="3"/>
  <c r="C9" i="3"/>
  <c r="B9" i="3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A5" i="41"/>
  <c r="A6" i="41"/>
  <c r="A3" i="41"/>
  <c r="C5" i="40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8" i="36" l="1"/>
  <c r="S8" i="30"/>
  <c r="T21" i="36"/>
  <c r="E18" i="16" s="1"/>
  <c r="T41" i="36"/>
  <c r="E38" i="16" s="1"/>
  <c r="T57" i="36"/>
  <c r="E54" i="16" s="1"/>
  <c r="T43" i="33"/>
  <c r="D40" i="16" s="1"/>
  <c r="T23" i="33"/>
  <c r="D20" i="16" s="1"/>
  <c r="T59" i="33"/>
  <c r="D56" i="16" s="1"/>
  <c r="T27" i="33"/>
  <c r="D24" i="16" s="1"/>
  <c r="T35" i="30"/>
  <c r="C32" i="16" s="1"/>
  <c r="T56" i="30"/>
  <c r="C53" i="16" s="1"/>
  <c r="T44" i="30"/>
  <c r="C41" i="16" s="1"/>
  <c r="T12" i="30"/>
  <c r="C9" i="16" s="1"/>
  <c r="T40" i="30"/>
  <c r="C37" i="16" s="1"/>
  <c r="T60" i="30"/>
  <c r="C57" i="16" s="1"/>
  <c r="T24" i="30"/>
  <c r="C21" i="16" s="1"/>
  <c r="T11" i="30"/>
  <c r="C8" i="16" s="1"/>
  <c r="T19" i="30"/>
  <c r="C16" i="16" s="1"/>
  <c r="T27" i="30"/>
  <c r="C24" i="16" s="1"/>
  <c r="T28" i="30"/>
  <c r="C25" i="16" s="1"/>
  <c r="T45" i="36"/>
  <c r="E42" i="16" s="1"/>
  <c r="T61" i="36"/>
  <c r="E58" i="16" s="1"/>
  <c r="K15" i="40"/>
  <c r="K21" i="40"/>
  <c r="K29" i="40"/>
  <c r="K47" i="40"/>
  <c r="K53" i="40"/>
  <c r="K61" i="40"/>
  <c r="R15" i="40"/>
  <c r="R27" i="40"/>
  <c r="R35" i="40"/>
  <c r="R43" i="40"/>
  <c r="R51" i="40"/>
  <c r="R59" i="40"/>
  <c r="Y11" i="40"/>
  <c r="Y23" i="40"/>
  <c r="Y31" i="40"/>
  <c r="Y43" i="40"/>
  <c r="Y51" i="40"/>
  <c r="T43" i="30"/>
  <c r="C40" i="16" s="1"/>
  <c r="T51" i="30"/>
  <c r="C48" i="16" s="1"/>
  <c r="T59" i="30"/>
  <c r="C56" i="16" s="1"/>
  <c r="T67" i="30"/>
  <c r="C64" i="16" s="1"/>
  <c r="T13" i="33"/>
  <c r="D10" i="16" s="1"/>
  <c r="T35" i="33"/>
  <c r="D32" i="16" s="1"/>
  <c r="T51" i="33"/>
  <c r="D48" i="16" s="1"/>
  <c r="T67" i="33"/>
  <c r="D64" i="16" s="1"/>
  <c r="K31" i="40"/>
  <c r="K37" i="40"/>
  <c r="K45" i="40"/>
  <c r="R9" i="40"/>
  <c r="R25" i="40"/>
  <c r="R33" i="40"/>
  <c r="R41" i="40"/>
  <c r="R49" i="40"/>
  <c r="R57" i="40"/>
  <c r="Y7" i="40"/>
  <c r="Y15" i="40"/>
  <c r="Y19" i="40"/>
  <c r="Y27" i="40"/>
  <c r="Y35" i="40"/>
  <c r="Y47" i="40"/>
  <c r="Y59" i="40"/>
  <c r="K13" i="40"/>
  <c r="R13" i="40"/>
  <c r="Y55" i="40"/>
  <c r="T49" i="36"/>
  <c r="E46" i="16" s="1"/>
  <c r="T13" i="36"/>
  <c r="E10" i="16" s="1"/>
  <c r="T15" i="36"/>
  <c r="E12" i="16" s="1"/>
  <c r="T23" i="36"/>
  <c r="E20" i="16" s="1"/>
  <c r="T29" i="36"/>
  <c r="E26" i="16" s="1"/>
  <c r="T31" i="36"/>
  <c r="E28" i="16" s="1"/>
  <c r="T37" i="36"/>
  <c r="E34" i="16" s="1"/>
  <c r="T53" i="36"/>
  <c r="E50" i="16" s="1"/>
  <c r="Y5" i="40"/>
  <c r="Y9" i="40"/>
  <c r="Y13" i="40"/>
  <c r="Y17" i="40"/>
  <c r="Y21" i="40"/>
  <c r="Y25" i="40"/>
  <c r="Y29" i="40"/>
  <c r="Y33" i="40"/>
  <c r="Y37" i="40"/>
  <c r="Y41" i="40"/>
  <c r="Y45" i="40"/>
  <c r="Y49" i="40"/>
  <c r="Y53" i="40"/>
  <c r="Y57" i="40"/>
  <c r="Y61" i="40"/>
  <c r="Y39" i="40"/>
  <c r="T65" i="36"/>
  <c r="E62" i="16" s="1"/>
  <c r="R17" i="40"/>
  <c r="R21" i="40"/>
  <c r="R29" i="40"/>
  <c r="R37" i="40"/>
  <c r="R45" i="40"/>
  <c r="R53" i="40"/>
  <c r="R61" i="40"/>
  <c r="T19" i="33"/>
  <c r="D16" i="16" s="1"/>
  <c r="T39" i="33"/>
  <c r="D36" i="16" s="1"/>
  <c r="T55" i="33"/>
  <c r="D52" i="16" s="1"/>
  <c r="R26" i="40"/>
  <c r="R42" i="40"/>
  <c r="R58" i="40"/>
  <c r="R7" i="40"/>
  <c r="R11" i="40"/>
  <c r="R19" i="40"/>
  <c r="R23" i="40"/>
  <c r="R31" i="40"/>
  <c r="R39" i="40"/>
  <c r="R47" i="40"/>
  <c r="R55" i="40"/>
  <c r="R5" i="40"/>
  <c r="K27" i="40"/>
  <c r="K43" i="40"/>
  <c r="K59" i="40"/>
  <c r="T15" i="30"/>
  <c r="C12" i="16" s="1"/>
  <c r="T31" i="30"/>
  <c r="C28" i="16" s="1"/>
  <c r="T47" i="30"/>
  <c r="C44" i="16" s="1"/>
  <c r="T63" i="30"/>
  <c r="C60" i="16" s="1"/>
  <c r="K8" i="40"/>
  <c r="K12" i="40"/>
  <c r="K16" i="40"/>
  <c r="K20" i="40"/>
  <c r="K24" i="40"/>
  <c r="K28" i="40"/>
  <c r="K32" i="40"/>
  <c r="K36" i="40"/>
  <c r="K40" i="40"/>
  <c r="K44" i="40"/>
  <c r="K48" i="40"/>
  <c r="K52" i="40"/>
  <c r="K56" i="40"/>
  <c r="K60" i="40"/>
  <c r="K11" i="40"/>
  <c r="K9" i="40"/>
  <c r="K17" i="40"/>
  <c r="K25" i="40"/>
  <c r="K33" i="40"/>
  <c r="K41" i="40"/>
  <c r="K49" i="40"/>
  <c r="K57" i="40"/>
  <c r="T23" i="30"/>
  <c r="C20" i="16" s="1"/>
  <c r="T39" i="30"/>
  <c r="C36" i="16" s="1"/>
  <c r="T55" i="30"/>
  <c r="C52" i="16" s="1"/>
  <c r="K5" i="40"/>
  <c r="S9" i="33"/>
  <c r="T9" i="33" s="1"/>
  <c r="D6" i="16" s="1"/>
  <c r="C4" i="40"/>
  <c r="S68" i="36"/>
  <c r="T68" i="36" s="1"/>
  <c r="E65" i="16" s="1"/>
  <c r="X63" i="40"/>
  <c r="X4" i="40"/>
  <c r="Q63" i="40"/>
  <c r="S68" i="33"/>
  <c r="R63" i="40" s="1"/>
  <c r="Q4" i="40"/>
  <c r="J63" i="40"/>
  <c r="J4" i="40"/>
  <c r="T11" i="36"/>
  <c r="E8" i="16" s="1"/>
  <c r="T17" i="36"/>
  <c r="E14" i="16" s="1"/>
  <c r="T27" i="36"/>
  <c r="E24" i="16" s="1"/>
  <c r="T33" i="36"/>
  <c r="E30" i="16" s="1"/>
  <c r="T39" i="36"/>
  <c r="E36" i="16" s="1"/>
  <c r="T47" i="36"/>
  <c r="E44" i="16" s="1"/>
  <c r="T35" i="36"/>
  <c r="E32" i="16" s="1"/>
  <c r="T19" i="36"/>
  <c r="E16" i="16" s="1"/>
  <c r="T25" i="36"/>
  <c r="E22" i="16" s="1"/>
  <c r="T43" i="36"/>
  <c r="E40" i="16" s="1"/>
  <c r="T51" i="36"/>
  <c r="E48" i="16" s="1"/>
  <c r="T55" i="36"/>
  <c r="E52" i="16" s="1"/>
  <c r="T59" i="36"/>
  <c r="E56" i="16" s="1"/>
  <c r="T63" i="36"/>
  <c r="E60" i="16" s="1"/>
  <c r="T67" i="36"/>
  <c r="E64" i="16" s="1"/>
  <c r="T25" i="33"/>
  <c r="D22" i="16" s="1"/>
  <c r="T11" i="33"/>
  <c r="D8" i="16" s="1"/>
  <c r="T15" i="33"/>
  <c r="D12" i="16" s="1"/>
  <c r="T21" i="33"/>
  <c r="D18" i="16" s="1"/>
  <c r="T17" i="33"/>
  <c r="D14" i="16" s="1"/>
  <c r="S8" i="33"/>
  <c r="T29" i="33"/>
  <c r="D26" i="16" s="1"/>
  <c r="T33" i="33"/>
  <c r="D30" i="16" s="1"/>
  <c r="T37" i="33"/>
  <c r="D34" i="16" s="1"/>
  <c r="T41" i="33"/>
  <c r="D38" i="16" s="1"/>
  <c r="T45" i="33"/>
  <c r="D42" i="16" s="1"/>
  <c r="T49" i="33"/>
  <c r="D46" i="16" s="1"/>
  <c r="T53" i="33"/>
  <c r="D50" i="16" s="1"/>
  <c r="T57" i="33"/>
  <c r="D54" i="16" s="1"/>
  <c r="T61" i="33"/>
  <c r="D58" i="16" s="1"/>
  <c r="T65" i="33"/>
  <c r="D62" i="16" s="1"/>
  <c r="D48" i="40"/>
  <c r="D47" i="40"/>
  <c r="D46" i="40"/>
  <c r="D45" i="40"/>
  <c r="D44" i="40"/>
  <c r="D43" i="40"/>
  <c r="D42" i="40"/>
  <c r="D41" i="40"/>
  <c r="D40" i="40"/>
  <c r="D39" i="40"/>
  <c r="D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8" i="40"/>
  <c r="D7" i="40"/>
  <c r="D6" i="40"/>
  <c r="D5" i="40"/>
  <c r="L63" i="40"/>
  <c r="H62" i="16"/>
  <c r="H60" i="16"/>
  <c r="H58" i="16"/>
  <c r="H54" i="16"/>
  <c r="H52" i="16"/>
  <c r="H50" i="16"/>
  <c r="H49" i="16"/>
  <c r="H46" i="16"/>
  <c r="H44" i="16"/>
  <c r="H42" i="16"/>
  <c r="H38" i="16"/>
  <c r="H36" i="16"/>
  <c r="H34" i="16"/>
  <c r="H30" i="16"/>
  <c r="H28" i="16"/>
  <c r="H26" i="16"/>
  <c r="H22" i="16"/>
  <c r="H20" i="16"/>
  <c r="H14" i="16"/>
  <c r="H12" i="16"/>
  <c r="H10" i="16"/>
  <c r="I64" i="16"/>
  <c r="I62" i="16"/>
  <c r="I60" i="16"/>
  <c r="I58" i="16"/>
  <c r="I56" i="16"/>
  <c r="I54" i="16"/>
  <c r="I53" i="16"/>
  <c r="I52" i="16"/>
  <c r="I50" i="16"/>
  <c r="I48" i="16"/>
  <c r="I46" i="16"/>
  <c r="I45" i="16"/>
  <c r="I44" i="16"/>
  <c r="I42" i="16"/>
  <c r="I40" i="16"/>
  <c r="I38" i="16"/>
  <c r="I36" i="16"/>
  <c r="I34" i="16"/>
  <c r="I32" i="16"/>
  <c r="I30" i="16"/>
  <c r="I28" i="16"/>
  <c r="I26" i="16"/>
  <c r="I24" i="16"/>
  <c r="I22" i="16"/>
  <c r="I20" i="16"/>
  <c r="I18" i="16"/>
  <c r="I16" i="16"/>
  <c r="I14" i="16"/>
  <c r="I12" i="16"/>
  <c r="I10" i="16"/>
  <c r="I9" i="16"/>
  <c r="I8" i="16"/>
  <c r="Z63" i="40"/>
  <c r="J63" i="16"/>
  <c r="J62" i="16"/>
  <c r="J59" i="16"/>
  <c r="J58" i="16"/>
  <c r="J55" i="16"/>
  <c r="J54" i="16"/>
  <c r="J51" i="16"/>
  <c r="J50" i="16"/>
  <c r="J47" i="16"/>
  <c r="J46" i="16"/>
  <c r="J44" i="16"/>
  <c r="J43" i="16"/>
  <c r="J42" i="16"/>
  <c r="J39" i="16"/>
  <c r="J38" i="16"/>
  <c r="J35" i="16"/>
  <c r="J34" i="16"/>
  <c r="J31" i="16"/>
  <c r="J30" i="16"/>
  <c r="J27" i="16"/>
  <c r="J26" i="16"/>
  <c r="J23" i="16"/>
  <c r="J22" i="16"/>
  <c r="J19" i="16"/>
  <c r="J15" i="16"/>
  <c r="J14" i="16"/>
  <c r="J11" i="16"/>
  <c r="J10" i="16"/>
  <c r="J7" i="16"/>
  <c r="R4" i="40" l="1"/>
  <c r="Y63" i="40"/>
  <c r="S9" i="36"/>
  <c r="T68" i="33"/>
  <c r="D65" i="16" s="1"/>
  <c r="S68" i="30"/>
  <c r="S9" i="30"/>
  <c r="S9" i="3"/>
  <c r="AB25" i="40"/>
  <c r="AB34" i="40"/>
  <c r="U25" i="40"/>
  <c r="U34" i="40"/>
  <c r="I65" i="16"/>
  <c r="S63" i="40"/>
  <c r="N34" i="40"/>
  <c r="N25" i="40"/>
  <c r="J41" i="16"/>
  <c r="J25" i="16"/>
  <c r="J9" i="16"/>
  <c r="J57" i="16"/>
  <c r="J16" i="16"/>
  <c r="J37" i="16"/>
  <c r="J24" i="16"/>
  <c r="J56" i="16"/>
  <c r="J40" i="16"/>
  <c r="J61" i="16"/>
  <c r="J45" i="16"/>
  <c r="J29" i="16"/>
  <c r="J13" i="16"/>
  <c r="J20" i="16"/>
  <c r="J60" i="16"/>
  <c r="J52" i="16"/>
  <c r="J36" i="16"/>
  <c r="J28" i="16"/>
  <c r="J12" i="16"/>
  <c r="J53" i="16"/>
  <c r="J21" i="16"/>
  <c r="J64" i="16"/>
  <c r="J48" i="16"/>
  <c r="J32" i="16"/>
  <c r="J18" i="16"/>
  <c r="J65" i="16"/>
  <c r="J49" i="16"/>
  <c r="J33" i="16"/>
  <c r="J17" i="16"/>
  <c r="J8" i="16"/>
  <c r="I37" i="16"/>
  <c r="I55" i="16"/>
  <c r="I39" i="16"/>
  <c r="I23" i="16"/>
  <c r="I7" i="16"/>
  <c r="I41" i="16"/>
  <c r="I13" i="16"/>
  <c r="I29" i="16"/>
  <c r="I51" i="16"/>
  <c r="I35" i="16"/>
  <c r="I19" i="16"/>
  <c r="I61" i="16"/>
  <c r="I33" i="16"/>
  <c r="I21" i="16"/>
  <c r="I63" i="16"/>
  <c r="I47" i="16"/>
  <c r="I31" i="16"/>
  <c r="I15" i="16"/>
  <c r="I57" i="16"/>
  <c r="I25" i="16"/>
  <c r="I59" i="16"/>
  <c r="I43" i="16"/>
  <c r="I27" i="16"/>
  <c r="I11" i="16"/>
  <c r="I49" i="16"/>
  <c r="I17" i="16"/>
  <c r="H32" i="16"/>
  <c r="H16" i="16"/>
  <c r="H64" i="16"/>
  <c r="H48" i="16"/>
  <c r="H51" i="16"/>
  <c r="H35" i="16"/>
  <c r="H19" i="16"/>
  <c r="H61" i="16"/>
  <c r="H25" i="16"/>
  <c r="H57" i="16"/>
  <c r="H21" i="16"/>
  <c r="H63" i="16"/>
  <c r="H47" i="16"/>
  <c r="H31" i="16"/>
  <c r="H15" i="16"/>
  <c r="H53" i="16"/>
  <c r="H17" i="16"/>
  <c r="H45" i="16"/>
  <c r="H13" i="16"/>
  <c r="H40" i="16"/>
  <c r="H8" i="16"/>
  <c r="H59" i="16"/>
  <c r="H43" i="16"/>
  <c r="H27" i="16"/>
  <c r="H11" i="16"/>
  <c r="H41" i="16"/>
  <c r="H9" i="16"/>
  <c r="H37" i="16"/>
  <c r="H18" i="16"/>
  <c r="H55" i="16"/>
  <c r="H39" i="16"/>
  <c r="H23" i="16"/>
  <c r="H7" i="16"/>
  <c r="H33" i="16"/>
  <c r="H65" i="16"/>
  <c r="H29" i="16"/>
  <c r="H56" i="16"/>
  <c r="H24" i="16"/>
  <c r="Y4" i="40" l="1"/>
  <c r="T9" i="36"/>
  <c r="E6" i="16" s="1"/>
  <c r="K63" i="40"/>
  <c r="T68" i="30"/>
  <c r="C65" i="16" s="1"/>
  <c r="T9" i="30"/>
  <c r="C6" i="16" s="1"/>
  <c r="K4" i="40"/>
  <c r="T42" i="3"/>
  <c r="B39" i="16" s="1"/>
  <c r="F39" i="16" s="1"/>
  <c r="T34" i="3"/>
  <c r="B31" i="16" s="1"/>
  <c r="F31" i="16" s="1"/>
  <c r="T26" i="3"/>
  <c r="B23" i="16" s="1"/>
  <c r="F23" i="16" s="1"/>
  <c r="T22" i="3"/>
  <c r="B19" i="16" s="1"/>
  <c r="F19" i="16" s="1"/>
  <c r="T10" i="3"/>
  <c r="B7" i="16" s="1"/>
  <c r="F7" i="16" s="1"/>
  <c r="L39" i="16" l="1"/>
  <c r="AG37" i="40" s="1"/>
  <c r="AN37" i="40"/>
  <c r="AL37" i="40"/>
  <c r="AE37" i="40"/>
  <c r="L19" i="16"/>
  <c r="AG17" i="40" s="1"/>
  <c r="AN17" i="40"/>
  <c r="AL17" i="40"/>
  <c r="AE17" i="40"/>
  <c r="L23" i="16"/>
  <c r="AG21" i="40" s="1"/>
  <c r="AN21" i="40"/>
  <c r="AL21" i="40"/>
  <c r="AE21" i="40"/>
  <c r="L31" i="16"/>
  <c r="AG29" i="40" s="1"/>
  <c r="AN29" i="40"/>
  <c r="AL29" i="40"/>
  <c r="AE29" i="40"/>
  <c r="L7" i="16"/>
  <c r="AN5" i="40"/>
  <c r="AL5" i="40"/>
  <c r="T15" i="3"/>
  <c r="B12" i="16" s="1"/>
  <c r="F12" i="16" s="1"/>
  <c r="L12" i="16" l="1"/>
  <c r="AL10" i="40"/>
  <c r="AN10" i="40"/>
  <c r="N8" i="3"/>
  <c r="O8" i="3"/>
  <c r="P8" i="3"/>
  <c r="G20" i="40" l="1"/>
  <c r="AI20" i="40" s="1"/>
  <c r="G12" i="40"/>
  <c r="AI12" i="40" s="1"/>
  <c r="AP3" i="40"/>
  <c r="AI3" i="40"/>
  <c r="AB3" i="40"/>
  <c r="U3" i="40"/>
  <c r="N3" i="40"/>
  <c r="G3" i="40"/>
  <c r="N12" i="40" l="1"/>
  <c r="U20" i="40"/>
  <c r="AB20" i="40"/>
  <c r="U12" i="40"/>
  <c r="AP12" i="40"/>
  <c r="AB12" i="40"/>
  <c r="N20" i="40"/>
  <c r="AP20" i="40"/>
  <c r="D62" i="40" l="1"/>
  <c r="D61" i="40"/>
  <c r="D60" i="40"/>
  <c r="D59" i="40"/>
  <c r="D58" i="40"/>
  <c r="D57" i="40"/>
  <c r="D56" i="40"/>
  <c r="D55" i="40"/>
  <c r="D54" i="40"/>
  <c r="D53" i="40"/>
  <c r="D52" i="40"/>
  <c r="D51" i="40"/>
  <c r="D50" i="40"/>
  <c r="D49" i="40"/>
  <c r="K2" i="16"/>
  <c r="I2" i="17"/>
  <c r="E2" i="17"/>
  <c r="K3" i="16"/>
  <c r="C2" i="16"/>
  <c r="A6" i="35"/>
  <c r="D5" i="35"/>
  <c r="A5" i="35"/>
  <c r="F4" i="35"/>
  <c r="D4" i="35"/>
  <c r="A3" i="35"/>
  <c r="A6" i="34"/>
  <c r="AK5" i="34"/>
  <c r="H5" i="34"/>
  <c r="A5" i="34"/>
  <c r="H4" i="34"/>
  <c r="G3" i="34"/>
  <c r="A3" i="34"/>
  <c r="A6" i="32"/>
  <c r="D5" i="32"/>
  <c r="A5" i="32"/>
  <c r="F4" i="32"/>
  <c r="D4" i="32"/>
  <c r="A3" i="32"/>
  <c r="A6" i="31"/>
  <c r="AK5" i="31"/>
  <c r="H5" i="31"/>
  <c r="A5" i="31"/>
  <c r="H4" i="31"/>
  <c r="G3" i="31"/>
  <c r="A3" i="31"/>
  <c r="A6" i="29"/>
  <c r="D5" i="29"/>
  <c r="A5" i="29"/>
  <c r="F4" i="29"/>
  <c r="D4" i="29"/>
  <c r="A3" i="29"/>
  <c r="A6" i="28"/>
  <c r="F6" i="29"/>
  <c r="H5" i="28"/>
  <c r="A5" i="28"/>
  <c r="H4" i="28"/>
  <c r="G3" i="28"/>
  <c r="A3" i="28"/>
  <c r="A6" i="3"/>
  <c r="A5" i="3"/>
  <c r="A3" i="3"/>
  <c r="L3" i="3"/>
  <c r="H4" i="3"/>
  <c r="F4" i="2"/>
  <c r="D5" i="2"/>
  <c r="H4" i="4"/>
  <c r="H5" i="4"/>
  <c r="A6" i="2"/>
  <c r="A5" i="2"/>
  <c r="A3" i="2"/>
  <c r="A6" i="4"/>
  <c r="A3" i="4"/>
  <c r="A5" i="4"/>
  <c r="I3" i="3"/>
  <c r="D4" i="2"/>
  <c r="G3" i="4"/>
  <c r="AK5" i="4"/>
  <c r="G65" i="16" l="1"/>
  <c r="K65" i="16" s="1"/>
  <c r="G55" i="16"/>
  <c r="K55" i="16" s="1"/>
  <c r="AF53" i="40" s="1"/>
  <c r="G53" i="16"/>
  <c r="K53" i="16" s="1"/>
  <c r="AF51" i="40" s="1"/>
  <c r="G51" i="16"/>
  <c r="K51" i="16" s="1"/>
  <c r="AF49" i="40" s="1"/>
  <c r="G50" i="16"/>
  <c r="K50" i="16" s="1"/>
  <c r="AF48" i="40" s="1"/>
  <c r="G49" i="16"/>
  <c r="K49" i="16" s="1"/>
  <c r="AF47" i="40" s="1"/>
  <c r="G47" i="16"/>
  <c r="K47" i="16" s="1"/>
  <c r="AF45" i="40" s="1"/>
  <c r="G46" i="16"/>
  <c r="K46" i="16" s="1"/>
  <c r="AF44" i="40" s="1"/>
  <c r="G45" i="16"/>
  <c r="K45" i="16" s="1"/>
  <c r="G43" i="16"/>
  <c r="K43" i="16" s="1"/>
  <c r="AF41" i="40" s="1"/>
  <c r="G42" i="16"/>
  <c r="K42" i="16" s="1"/>
  <c r="AF40" i="40" s="1"/>
  <c r="G41" i="16"/>
  <c r="K41" i="16" s="1"/>
  <c r="AF39" i="40" s="1"/>
  <c r="G39" i="16"/>
  <c r="K39" i="16" s="1"/>
  <c r="AF37" i="40" s="1"/>
  <c r="G37" i="16"/>
  <c r="K37" i="16" s="1"/>
  <c r="AF35" i="40" s="1"/>
  <c r="G35" i="16"/>
  <c r="K35" i="16" s="1"/>
  <c r="AF33" i="40" s="1"/>
  <c r="G34" i="16"/>
  <c r="K34" i="16" s="1"/>
  <c r="AF32" i="40" s="1"/>
  <c r="G33" i="16"/>
  <c r="K33" i="16" s="1"/>
  <c r="AF31" i="40" s="1"/>
  <c r="G31" i="16"/>
  <c r="K31" i="16" s="1"/>
  <c r="AF29" i="40" s="1"/>
  <c r="G30" i="16"/>
  <c r="K30" i="16" s="1"/>
  <c r="AF28" i="40" s="1"/>
  <c r="G29" i="16"/>
  <c r="K29" i="16" s="1"/>
  <c r="AF27" i="40" s="1"/>
  <c r="G27" i="16"/>
  <c r="K27" i="16" s="1"/>
  <c r="AF25" i="40" s="1"/>
  <c r="G26" i="16"/>
  <c r="K26" i="16" s="1"/>
  <c r="AF24" i="40" s="1"/>
  <c r="G25" i="16"/>
  <c r="K25" i="16" s="1"/>
  <c r="G23" i="16"/>
  <c r="K23" i="16" s="1"/>
  <c r="AF21" i="40" s="1"/>
  <c r="G21" i="16"/>
  <c r="K21" i="16" s="1"/>
  <c r="AF19" i="40" s="1"/>
  <c r="G12" i="16"/>
  <c r="K12" i="16" s="1"/>
  <c r="G20" i="16"/>
  <c r="K20" i="16" s="1"/>
  <c r="AF18" i="40" s="1"/>
  <c r="G28" i="16"/>
  <c r="K28" i="16" s="1"/>
  <c r="AF26" i="40" s="1"/>
  <c r="G36" i="16"/>
  <c r="K36" i="16" s="1"/>
  <c r="AF34" i="40" s="1"/>
  <c r="G44" i="16"/>
  <c r="K44" i="16" s="1"/>
  <c r="AF42" i="40" s="1"/>
  <c r="G60" i="16"/>
  <c r="K60" i="16" s="1"/>
  <c r="AF58" i="40" s="1"/>
  <c r="G9" i="16"/>
  <c r="K9" i="16" s="1"/>
  <c r="G57" i="16"/>
  <c r="K57" i="16" s="1"/>
  <c r="AF55" i="40" s="1"/>
  <c r="G10" i="16"/>
  <c r="K10" i="16" s="1"/>
  <c r="G14" i="16"/>
  <c r="K14" i="16" s="1"/>
  <c r="AF12" i="40" s="1"/>
  <c r="G18" i="16"/>
  <c r="K18" i="16" s="1"/>
  <c r="AF16" i="40" s="1"/>
  <c r="G22" i="16"/>
  <c r="K22" i="16" s="1"/>
  <c r="AF20" i="40" s="1"/>
  <c r="G38" i="16"/>
  <c r="K38" i="16" s="1"/>
  <c r="AF36" i="40" s="1"/>
  <c r="G54" i="16"/>
  <c r="K54" i="16" s="1"/>
  <c r="AF52" i="40" s="1"/>
  <c r="G58" i="16"/>
  <c r="K58" i="16" s="1"/>
  <c r="AF56" i="40" s="1"/>
  <c r="G62" i="16"/>
  <c r="K62" i="16" s="1"/>
  <c r="AF60" i="40" s="1"/>
  <c r="G8" i="16"/>
  <c r="K8" i="16" s="1"/>
  <c r="G16" i="16"/>
  <c r="K16" i="16" s="1"/>
  <c r="G24" i="16"/>
  <c r="K24" i="16" s="1"/>
  <c r="AF22" i="40" s="1"/>
  <c r="G32" i="16"/>
  <c r="K32" i="16" s="1"/>
  <c r="AF30" i="40" s="1"/>
  <c r="G40" i="16"/>
  <c r="K40" i="16" s="1"/>
  <c r="AF38" i="40" s="1"/>
  <c r="G48" i="16"/>
  <c r="K48" i="16" s="1"/>
  <c r="AF46" i="40" s="1"/>
  <c r="G52" i="16"/>
  <c r="K52" i="16" s="1"/>
  <c r="AF50" i="40" s="1"/>
  <c r="G56" i="16"/>
  <c r="K56" i="16" s="1"/>
  <c r="AF54" i="40" s="1"/>
  <c r="G64" i="16"/>
  <c r="K64" i="16" s="1"/>
  <c r="AF62" i="40" s="1"/>
  <c r="G13" i="16"/>
  <c r="K13" i="16" s="1"/>
  <c r="G17" i="16"/>
  <c r="K17" i="16" s="1"/>
  <c r="AF15" i="40" s="1"/>
  <c r="G61" i="16"/>
  <c r="K61" i="16" s="1"/>
  <c r="AF59" i="40" s="1"/>
  <c r="G7" i="16"/>
  <c r="K7" i="16" s="1"/>
  <c r="G11" i="16"/>
  <c r="K11" i="16" s="1"/>
  <c r="G15" i="16"/>
  <c r="K15" i="16" s="1"/>
  <c r="G19" i="16"/>
  <c r="K19" i="16" s="1"/>
  <c r="AF17" i="40" s="1"/>
  <c r="G59" i="16"/>
  <c r="K59" i="16" s="1"/>
  <c r="AF57" i="40" s="1"/>
  <c r="G63" i="16"/>
  <c r="K63" i="16" s="1"/>
  <c r="AF61" i="40" s="1"/>
  <c r="T29" i="3"/>
  <c r="B26" i="16" s="1"/>
  <c r="F26" i="16" s="1"/>
  <c r="T38" i="3"/>
  <c r="B35" i="16" s="1"/>
  <c r="F35" i="16" s="1"/>
  <c r="T47" i="3"/>
  <c r="B44" i="16" s="1"/>
  <c r="F44" i="16" s="1"/>
  <c r="T12" i="3"/>
  <c r="B9" i="16" s="1"/>
  <c r="F9" i="16" s="1"/>
  <c r="T20" i="3"/>
  <c r="B17" i="16" s="1"/>
  <c r="F17" i="16" s="1"/>
  <c r="T25" i="3"/>
  <c r="B22" i="16" s="1"/>
  <c r="F22" i="16" s="1"/>
  <c r="T30" i="3"/>
  <c r="B27" i="16" s="1"/>
  <c r="F27" i="16" s="1"/>
  <c r="T39" i="3"/>
  <c r="B36" i="16" s="1"/>
  <c r="F36" i="16" s="1"/>
  <c r="T44" i="3"/>
  <c r="B41" i="16" s="1"/>
  <c r="F41" i="16" s="1"/>
  <c r="T48" i="3"/>
  <c r="B45" i="16" s="1"/>
  <c r="F45" i="16" s="1"/>
  <c r="T52" i="3"/>
  <c r="B49" i="16" s="1"/>
  <c r="F49" i="16" s="1"/>
  <c r="T13" i="3"/>
  <c r="B10" i="16" s="1"/>
  <c r="F10" i="16" s="1"/>
  <c r="T17" i="3"/>
  <c r="B14" i="16" s="1"/>
  <c r="F14" i="16" s="1"/>
  <c r="T21" i="3"/>
  <c r="B18" i="16" s="1"/>
  <c r="F18" i="16" s="1"/>
  <c r="T27" i="3"/>
  <c r="B24" i="16" s="1"/>
  <c r="F24" i="16" s="1"/>
  <c r="T31" i="3"/>
  <c r="B28" i="16" s="1"/>
  <c r="F28" i="16" s="1"/>
  <c r="T36" i="3"/>
  <c r="B33" i="16" s="1"/>
  <c r="F33" i="16" s="1"/>
  <c r="T45" i="3"/>
  <c r="B42" i="16" s="1"/>
  <c r="F42" i="16" s="1"/>
  <c r="T49" i="3"/>
  <c r="B46" i="16" s="1"/>
  <c r="F46" i="16" s="1"/>
  <c r="T53" i="3"/>
  <c r="B50" i="16" s="1"/>
  <c r="F50" i="16" s="1"/>
  <c r="T11" i="3"/>
  <c r="B8" i="16" s="1"/>
  <c r="F8" i="16" s="1"/>
  <c r="T19" i="3"/>
  <c r="B16" i="16" s="1"/>
  <c r="F16" i="16" s="1"/>
  <c r="T24" i="3"/>
  <c r="B21" i="16" s="1"/>
  <c r="F21" i="16" s="1"/>
  <c r="T33" i="3"/>
  <c r="B30" i="16" s="1"/>
  <c r="F30" i="16" s="1"/>
  <c r="T43" i="3"/>
  <c r="B40" i="16" s="1"/>
  <c r="F40" i="16" s="1"/>
  <c r="T51" i="3"/>
  <c r="B48" i="16" s="1"/>
  <c r="F48" i="16" s="1"/>
  <c r="T16" i="3"/>
  <c r="B13" i="16" s="1"/>
  <c r="F13" i="16" s="1"/>
  <c r="T35" i="3"/>
  <c r="B32" i="16" s="1"/>
  <c r="F32" i="16" s="1"/>
  <c r="T14" i="3"/>
  <c r="B11" i="16" s="1"/>
  <c r="F11" i="16" s="1"/>
  <c r="T18" i="3"/>
  <c r="B15" i="16" s="1"/>
  <c r="F15" i="16" s="1"/>
  <c r="T23" i="3"/>
  <c r="B20" i="16" s="1"/>
  <c r="F20" i="16" s="1"/>
  <c r="T28" i="3"/>
  <c r="B25" i="16" s="1"/>
  <c r="F25" i="16" s="1"/>
  <c r="T32" i="3"/>
  <c r="B29" i="16" s="1"/>
  <c r="F29" i="16" s="1"/>
  <c r="T37" i="3"/>
  <c r="B34" i="16" s="1"/>
  <c r="F34" i="16" s="1"/>
  <c r="T41" i="3"/>
  <c r="B38" i="16" s="1"/>
  <c r="F38" i="16" s="1"/>
  <c r="T46" i="3"/>
  <c r="B43" i="16" s="1"/>
  <c r="F43" i="16" s="1"/>
  <c r="T57" i="3"/>
  <c r="B54" i="16" s="1"/>
  <c r="F54" i="16" s="1"/>
  <c r="T65" i="3"/>
  <c r="B62" i="16" s="1"/>
  <c r="F62" i="16" s="1"/>
  <c r="T50" i="3"/>
  <c r="B47" i="16" s="1"/>
  <c r="F47" i="16" s="1"/>
  <c r="T54" i="3"/>
  <c r="B51" i="16" s="1"/>
  <c r="F51" i="16" s="1"/>
  <c r="T62" i="3"/>
  <c r="B59" i="16" s="1"/>
  <c r="F59" i="16" s="1"/>
  <c r="T66" i="3"/>
  <c r="B63" i="16" s="1"/>
  <c r="F63" i="16" s="1"/>
  <c r="T55" i="3"/>
  <c r="B52" i="16" s="1"/>
  <c r="F52" i="16" s="1"/>
  <c r="T59" i="3"/>
  <c r="B56" i="16" s="1"/>
  <c r="F56" i="16" s="1"/>
  <c r="T63" i="3"/>
  <c r="B60" i="16" s="1"/>
  <c r="F60" i="16" s="1"/>
  <c r="T67" i="3"/>
  <c r="B64" i="16" s="1"/>
  <c r="F64" i="16" s="1"/>
  <c r="T61" i="3"/>
  <c r="B58" i="16" s="1"/>
  <c r="F58" i="16" s="1"/>
  <c r="T58" i="3"/>
  <c r="B55" i="16" s="1"/>
  <c r="F55" i="16" s="1"/>
  <c r="T40" i="3"/>
  <c r="B37" i="16" s="1"/>
  <c r="F37" i="16" s="1"/>
  <c r="T56" i="3"/>
  <c r="B53" i="16" s="1"/>
  <c r="F53" i="16" s="1"/>
  <c r="T60" i="3"/>
  <c r="B57" i="16" s="1"/>
  <c r="F57" i="16" s="1"/>
  <c r="T64" i="3"/>
  <c r="B61" i="16" s="1"/>
  <c r="F61" i="16" s="1"/>
  <c r="F6" i="32"/>
  <c r="T34" i="40" s="1"/>
  <c r="AK5" i="28"/>
  <c r="M34" i="40"/>
  <c r="M25" i="40"/>
  <c r="S8" i="3"/>
  <c r="F6" i="35"/>
  <c r="F6" i="2"/>
  <c r="L60" i="16" l="1"/>
  <c r="AG58" i="40" s="1"/>
  <c r="AN58" i="40"/>
  <c r="AL58" i="40"/>
  <c r="AE58" i="40"/>
  <c r="L54" i="16"/>
  <c r="AG52" i="40" s="1"/>
  <c r="AN52" i="40"/>
  <c r="AL52" i="40"/>
  <c r="AE52" i="40"/>
  <c r="L29" i="16"/>
  <c r="AG27" i="40" s="1"/>
  <c r="AN27" i="40"/>
  <c r="AL27" i="40"/>
  <c r="AE27" i="40"/>
  <c r="L40" i="16"/>
  <c r="AG38" i="40" s="1"/>
  <c r="AN38" i="40"/>
  <c r="AL38" i="40"/>
  <c r="AE38" i="40"/>
  <c r="L33" i="16"/>
  <c r="AG31" i="40" s="1"/>
  <c r="AN31" i="40"/>
  <c r="AL31" i="40"/>
  <c r="AE31" i="40"/>
  <c r="L41" i="16"/>
  <c r="AG39" i="40" s="1"/>
  <c r="AN39" i="40"/>
  <c r="AL39" i="40"/>
  <c r="AE39" i="40"/>
  <c r="L26" i="16"/>
  <c r="AG24" i="40" s="1"/>
  <c r="AL24" i="40"/>
  <c r="AN24" i="40"/>
  <c r="AE24" i="40"/>
  <c r="L61" i="16"/>
  <c r="AG59" i="40" s="1"/>
  <c r="AN59" i="40"/>
  <c r="AL59" i="40"/>
  <c r="AE59" i="40"/>
  <c r="L56" i="16"/>
  <c r="AG54" i="40" s="1"/>
  <c r="AN54" i="40"/>
  <c r="AL54" i="40"/>
  <c r="AE54" i="40"/>
  <c r="L43" i="16"/>
  <c r="AG41" i="40" s="1"/>
  <c r="AL41" i="40"/>
  <c r="AN41" i="40"/>
  <c r="AE41" i="40"/>
  <c r="L30" i="16"/>
  <c r="AG28" i="40" s="1"/>
  <c r="AL28" i="40"/>
  <c r="AN28" i="40"/>
  <c r="AE28" i="40"/>
  <c r="L28" i="16"/>
  <c r="AG26" i="40" s="1"/>
  <c r="AN26" i="40"/>
  <c r="AL26" i="40"/>
  <c r="AE26" i="40"/>
  <c r="L9" i="16"/>
  <c r="AL7" i="40"/>
  <c r="AN7" i="40"/>
  <c r="L57" i="16"/>
  <c r="AG55" i="40" s="1"/>
  <c r="AL55" i="40"/>
  <c r="AN55" i="40"/>
  <c r="AE55" i="40"/>
  <c r="L58" i="16"/>
  <c r="AG56" i="40" s="1"/>
  <c r="AL56" i="40"/>
  <c r="AN56" i="40"/>
  <c r="AE56" i="40"/>
  <c r="L52" i="16"/>
  <c r="AG50" i="40" s="1"/>
  <c r="AN50" i="40"/>
  <c r="AL50" i="40"/>
  <c r="AE50" i="40"/>
  <c r="L47" i="16"/>
  <c r="AG45" i="40" s="1"/>
  <c r="AN45" i="40"/>
  <c r="AL45" i="40"/>
  <c r="AE45" i="40"/>
  <c r="L38" i="16"/>
  <c r="AG36" i="40" s="1"/>
  <c r="AN36" i="40"/>
  <c r="AL36" i="40"/>
  <c r="AE36" i="40"/>
  <c r="L20" i="16"/>
  <c r="AG18" i="40" s="1"/>
  <c r="AN18" i="40"/>
  <c r="AL18" i="40"/>
  <c r="AE18" i="40"/>
  <c r="L13" i="16"/>
  <c r="AN11" i="40"/>
  <c r="AL11" i="40"/>
  <c r="L21" i="16"/>
  <c r="AG19" i="40" s="1"/>
  <c r="AN19" i="40"/>
  <c r="AL19" i="40"/>
  <c r="AE19" i="40"/>
  <c r="L46" i="16"/>
  <c r="AG44" i="40" s="1"/>
  <c r="AL44" i="40"/>
  <c r="AN44" i="40"/>
  <c r="AE44" i="40"/>
  <c r="L24" i="16"/>
  <c r="AG22" i="40" s="1"/>
  <c r="AL22" i="40"/>
  <c r="AN22" i="40"/>
  <c r="AE22" i="40"/>
  <c r="L49" i="16"/>
  <c r="AG47" i="40" s="1"/>
  <c r="AN47" i="40"/>
  <c r="AL47" i="40"/>
  <c r="AE47" i="40"/>
  <c r="L27" i="16"/>
  <c r="AG25" i="40" s="1"/>
  <c r="AL25" i="40"/>
  <c r="AN25" i="40"/>
  <c r="AE25" i="40"/>
  <c r="L44" i="16"/>
  <c r="AG42" i="40" s="1"/>
  <c r="AN42" i="40"/>
  <c r="AL42" i="40"/>
  <c r="AE42" i="40"/>
  <c r="L37" i="16"/>
  <c r="AG35" i="40" s="1"/>
  <c r="AN35" i="40"/>
  <c r="AL35" i="40"/>
  <c r="AE35" i="40"/>
  <c r="L59" i="16"/>
  <c r="AG57" i="40" s="1"/>
  <c r="AN57" i="40"/>
  <c r="AL57" i="40"/>
  <c r="AE57" i="40"/>
  <c r="L11" i="16"/>
  <c r="AN9" i="40"/>
  <c r="AL9" i="40"/>
  <c r="L8" i="16"/>
  <c r="AL6" i="40"/>
  <c r="AN6" i="40"/>
  <c r="L14" i="16"/>
  <c r="AG12" i="40" s="1"/>
  <c r="AN12" i="40"/>
  <c r="AL12" i="40"/>
  <c r="AE12" i="40"/>
  <c r="L17" i="16"/>
  <c r="AG15" i="40" s="1"/>
  <c r="AL15" i="40"/>
  <c r="AN15" i="40"/>
  <c r="AE15" i="40"/>
  <c r="L55" i="16"/>
  <c r="AG53" i="40" s="1"/>
  <c r="AN53" i="40"/>
  <c r="AL53" i="40"/>
  <c r="AE53" i="40"/>
  <c r="L51" i="16"/>
  <c r="AG49" i="40" s="1"/>
  <c r="AL49" i="40"/>
  <c r="AN49" i="40"/>
  <c r="AE49" i="40"/>
  <c r="L32" i="16"/>
  <c r="AG30" i="40" s="1"/>
  <c r="AN30" i="40"/>
  <c r="AL30" i="40"/>
  <c r="AE30" i="40"/>
  <c r="L50" i="16"/>
  <c r="AG48" i="40" s="1"/>
  <c r="AL48" i="40"/>
  <c r="AN48" i="40"/>
  <c r="AE48" i="40"/>
  <c r="L10" i="16"/>
  <c r="AN8" i="40"/>
  <c r="AL8" i="40"/>
  <c r="L36" i="16"/>
  <c r="AG34" i="40" s="1"/>
  <c r="AN34" i="40"/>
  <c r="AL34" i="40"/>
  <c r="AE34" i="40"/>
  <c r="L53" i="16"/>
  <c r="AG51" i="40" s="1"/>
  <c r="AN51" i="40"/>
  <c r="AL51" i="40"/>
  <c r="AE51" i="40"/>
  <c r="L64" i="16"/>
  <c r="AG62" i="40" s="1"/>
  <c r="AL62" i="40"/>
  <c r="AN62" i="40"/>
  <c r="AE62" i="40"/>
  <c r="L63" i="16"/>
  <c r="AG61" i="40" s="1"/>
  <c r="AL61" i="40"/>
  <c r="AN61" i="40"/>
  <c r="AE61" i="40"/>
  <c r="L62" i="16"/>
  <c r="AG60" i="40" s="1"/>
  <c r="AL60" i="40"/>
  <c r="AN60" i="40"/>
  <c r="AE60" i="40"/>
  <c r="L34" i="16"/>
  <c r="AG32" i="40" s="1"/>
  <c r="AL32" i="40"/>
  <c r="AN32" i="40"/>
  <c r="AE32" i="40"/>
  <c r="L48" i="16"/>
  <c r="AG46" i="40" s="1"/>
  <c r="AL46" i="40"/>
  <c r="AN46" i="40"/>
  <c r="AE46" i="40"/>
  <c r="L16" i="16"/>
  <c r="AN14" i="40"/>
  <c r="AL14" i="40"/>
  <c r="L42" i="16"/>
  <c r="AG40" i="40" s="1"/>
  <c r="AL40" i="40"/>
  <c r="AN40" i="40"/>
  <c r="AE40" i="40"/>
  <c r="L18" i="16"/>
  <c r="AG16" i="40" s="1"/>
  <c r="AL16" i="40"/>
  <c r="AN16" i="40"/>
  <c r="AE16" i="40"/>
  <c r="L45" i="16"/>
  <c r="AN43" i="40"/>
  <c r="AL43" i="40"/>
  <c r="L22" i="16"/>
  <c r="AG20" i="40" s="1"/>
  <c r="AL20" i="40"/>
  <c r="AN20" i="40"/>
  <c r="AE20" i="40"/>
  <c r="L35" i="16"/>
  <c r="AG33" i="40" s="1"/>
  <c r="AL33" i="40"/>
  <c r="AN33" i="40"/>
  <c r="AE33" i="40"/>
  <c r="L25" i="16"/>
  <c r="AN23" i="40"/>
  <c r="AL23" i="40"/>
  <c r="L15" i="16"/>
  <c r="AL13" i="40"/>
  <c r="AN13" i="40"/>
  <c r="S68" i="3"/>
  <c r="G25" i="40"/>
  <c r="G34" i="40"/>
  <c r="AF6" i="40"/>
  <c r="AF7" i="40"/>
  <c r="AF23" i="40"/>
  <c r="AF13" i="40"/>
  <c r="AF8" i="40"/>
  <c r="AF63" i="40"/>
  <c r="AF14" i="40"/>
  <c r="AF5" i="40"/>
  <c r="AF9" i="40"/>
  <c r="AF11" i="40"/>
  <c r="AF43" i="40"/>
  <c r="AF10" i="40"/>
  <c r="T25" i="40"/>
  <c r="F34" i="40"/>
  <c r="F25" i="40"/>
  <c r="AA34" i="40"/>
  <c r="AA25" i="40"/>
  <c r="D4" i="40"/>
  <c r="AG10" i="40" l="1"/>
  <c r="AE10" i="40"/>
  <c r="AG9" i="40"/>
  <c r="AE9" i="40"/>
  <c r="AG8" i="40"/>
  <c r="AE8" i="40"/>
  <c r="AG7" i="40"/>
  <c r="AE7" i="40"/>
  <c r="AG6" i="40"/>
  <c r="AE6" i="40"/>
  <c r="AG5" i="40"/>
  <c r="AE5" i="40"/>
  <c r="AG11" i="40"/>
  <c r="AE11" i="40"/>
  <c r="AG43" i="40"/>
  <c r="AE43" i="40"/>
  <c r="AG23" i="40"/>
  <c r="AE23" i="40"/>
  <c r="AG13" i="40"/>
  <c r="AE13" i="40"/>
  <c r="AG14" i="40"/>
  <c r="AE14" i="40"/>
  <c r="D63" i="40"/>
  <c r="T68" i="3"/>
  <c r="B65" i="16" s="1"/>
  <c r="AH25" i="40"/>
  <c r="E3" i="16" s="1"/>
  <c r="AH34" i="40"/>
  <c r="T9" i="3"/>
  <c r="B6" i="16" s="1"/>
  <c r="F6" i="16" s="1"/>
  <c r="AN4" i="40" s="1"/>
  <c r="F65" i="16" l="1"/>
  <c r="AE63" i="40" s="1"/>
  <c r="L6" i="16"/>
  <c r="AG4" i="40" s="1"/>
  <c r="AL4" i="40"/>
  <c r="AE4" i="40"/>
  <c r="L65" i="16" l="1"/>
  <c r="AG63" i="40" s="1"/>
  <c r="AN63" i="40"/>
  <c r="AL63" i="40"/>
  <c r="AI25" i="40"/>
  <c r="AI34" i="40"/>
  <c r="H6" i="16" l="1"/>
  <c r="L4" i="40"/>
  <c r="G6" i="16" l="1"/>
  <c r="E4" i="40"/>
  <c r="I6" i="16"/>
  <c r="S4" i="40"/>
  <c r="J6" i="16"/>
  <c r="Z4" i="40"/>
  <c r="K6" i="16" l="1"/>
  <c r="AF4" i="40" s="1"/>
</calcChain>
</file>

<file path=xl/sharedStrings.xml><?xml version="1.0" encoding="utf-8"?>
<sst xmlns="http://schemas.openxmlformats.org/spreadsheetml/2006/main" count="10176" uniqueCount="180">
  <si>
    <t>Registro de Conteúdos Curriculares</t>
  </si>
  <si>
    <t xml:space="preserve">Ano :    </t>
  </si>
  <si>
    <t xml:space="preserve">Disciplina :  </t>
  </si>
  <si>
    <t xml:space="preserve">Número de Aulas Ministradas : </t>
  </si>
  <si>
    <t>Data</t>
  </si>
  <si>
    <t>Conteúdos Curriculares Ministrados</t>
  </si>
  <si>
    <t xml:space="preserve">Professor(a):  </t>
  </si>
  <si>
    <t>Identificação  do  Aluno</t>
  </si>
  <si>
    <t>No</t>
  </si>
  <si>
    <t>DIAS LETIVOS</t>
  </si>
  <si>
    <t>Aulas Previstas :</t>
  </si>
  <si>
    <t>Aulas Dadas :</t>
  </si>
  <si>
    <t>Disciplina :</t>
  </si>
  <si>
    <t>Professor :</t>
  </si>
  <si>
    <t>Folha 1</t>
  </si>
  <si>
    <r>
      <t>o</t>
    </r>
    <r>
      <rPr>
        <sz val="8"/>
        <rFont val="Arial"/>
        <family val="2"/>
      </rPr>
      <t xml:space="preserve"> Bimestre</t>
    </r>
  </si>
  <si>
    <t xml:space="preserve">Ano : </t>
  </si>
  <si>
    <t>Apuração de Frequência</t>
  </si>
  <si>
    <t xml:space="preserve">Professor :  </t>
  </si>
  <si>
    <t>NOTAS DISTRIBUÍDAS</t>
  </si>
  <si>
    <t>TOTAL</t>
  </si>
  <si>
    <t>Faltas</t>
  </si>
  <si>
    <t>Nome do Aluno</t>
  </si>
  <si>
    <r>
      <t>1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 xml:space="preserve"> Bimestre     </t>
    </r>
  </si>
  <si>
    <t>Situação</t>
  </si>
  <si>
    <t>Disciplina:</t>
  </si>
  <si>
    <r>
      <t>2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 xml:space="preserve"> Bimestre     </t>
    </r>
  </si>
  <si>
    <r>
      <t>3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 xml:space="preserve"> Bimestre     </t>
    </r>
  </si>
  <si>
    <r>
      <t>4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 xml:space="preserve"> Bimestre     </t>
    </r>
  </si>
  <si>
    <t>Apuração do Resultado Anual</t>
  </si>
  <si>
    <t>Professor:</t>
  </si>
  <si>
    <t>Série:</t>
  </si>
  <si>
    <t>Nº DO ALUNO</t>
  </si>
  <si>
    <t>APROVEITAMENTO/PERÍODO</t>
  </si>
  <si>
    <t>FALTAS</t>
  </si>
  <si>
    <t>SITUAÇÃO DO ALUNO</t>
  </si>
  <si>
    <t>1º</t>
  </si>
  <si>
    <t>2º</t>
  </si>
  <si>
    <t>3º</t>
  </si>
  <si>
    <t>4º</t>
  </si>
  <si>
    <t>Nº DE ALUNO</t>
  </si>
  <si>
    <t>Situação do aluno</t>
  </si>
  <si>
    <t>Estudos Independentes</t>
  </si>
  <si>
    <t>Pontos distribuidos</t>
  </si>
  <si>
    <t>Pontos adquiridos</t>
  </si>
  <si>
    <t>Total</t>
  </si>
  <si>
    <t xml:space="preserve">Total </t>
  </si>
  <si>
    <t>Situação do Aluno</t>
  </si>
  <si>
    <t>Diário Escolar</t>
  </si>
  <si>
    <t>Série / Turma:</t>
  </si>
  <si>
    <t>1º Bimestre</t>
  </si>
  <si>
    <t>2º Bimestre</t>
  </si>
  <si>
    <t>3º Bimestre</t>
  </si>
  <si>
    <t>4º Bimestre</t>
  </si>
  <si>
    <r>
      <t>N</t>
    </r>
    <r>
      <rPr>
        <vertAlign val="superscript"/>
        <sz val="7"/>
        <rFont val="Arial"/>
        <family val="2"/>
      </rPr>
      <t xml:space="preserve">o </t>
    </r>
  </si>
  <si>
    <t>Nota</t>
  </si>
  <si>
    <t>AREA DE CONHECIMENTO</t>
  </si>
  <si>
    <t>SÉRIE/TURMA</t>
  </si>
  <si>
    <t>ANO</t>
  </si>
  <si>
    <t>ASSINATURA DO(A) PROFESSOR(A)</t>
  </si>
  <si>
    <t>E. I.</t>
  </si>
  <si>
    <t>Quantitativo</t>
  </si>
  <si>
    <t>Qualitativo</t>
  </si>
  <si>
    <t>Avaliação Recuperação</t>
  </si>
  <si>
    <t>TOTAL Rec.</t>
  </si>
  <si>
    <t>TOTAL Bim.</t>
  </si>
  <si>
    <t>Consolidado</t>
  </si>
  <si>
    <t>RECUPERAÇÃO PARALELA</t>
  </si>
  <si>
    <t>Progressão Parcial</t>
  </si>
  <si>
    <t>Recuperação Final</t>
  </si>
  <si>
    <t>Ano:</t>
  </si>
  <si>
    <t>Situação       do aluno</t>
  </si>
  <si>
    <t>Total de Aulas Anual:</t>
  </si>
  <si>
    <t>.</t>
  </si>
  <si>
    <t>Rec. Bim.</t>
  </si>
  <si>
    <t xml:space="preserve">AULAS  DADAS: </t>
  </si>
  <si>
    <t xml:space="preserve">SEM MÉDIA: </t>
  </si>
  <si>
    <t xml:space="preserve">AULAS  PREVISTAS: </t>
  </si>
  <si>
    <t xml:space="preserve">COM MÉDIA: </t>
  </si>
  <si>
    <t>ASSINATURA DO(A) PROFESSOR(A) / DATA</t>
  </si>
  <si>
    <t>Apuração Final</t>
  </si>
  <si>
    <t>----</t>
  </si>
  <si>
    <t>Desistente</t>
  </si>
  <si>
    <t>Remanejado</t>
  </si>
  <si>
    <t>Transferido</t>
  </si>
  <si>
    <t>Data Entrada</t>
  </si>
  <si>
    <t>Data Saída</t>
  </si>
  <si>
    <t>DADOS DO ALUNO</t>
  </si>
  <si>
    <t>Entrada</t>
  </si>
  <si>
    <t>Saída</t>
  </si>
  <si>
    <t>Reclassificado</t>
  </si>
  <si>
    <t>Cancelado</t>
  </si>
  <si>
    <t>ULISSES PAGLIUSO JUNIOR</t>
  </si>
  <si>
    <t>MOVIMENTAÇÃO DE ALUNOS</t>
  </si>
  <si>
    <t>DIÁRIO DE CLASSE - APURAÇÃO DE APROVEITAMENTO BIMESTRAL</t>
  </si>
  <si>
    <t>INSTRUÇÕES</t>
  </si>
  <si>
    <t>Capa</t>
  </si>
  <si>
    <t>Movimentação de Alunos</t>
  </si>
  <si>
    <t>Taletas</t>
  </si>
  <si>
    <t>Notas 1º Bim</t>
  </si>
  <si>
    <t>Notas 2º Bim</t>
  </si>
  <si>
    <t>Notas 3º Bim</t>
  </si>
  <si>
    <t>Notas 4º Bim</t>
  </si>
  <si>
    <t>Frequência   1º Bimestre</t>
  </si>
  <si>
    <t>Frequência   2º Bimestre</t>
  </si>
  <si>
    <t>Frequência   3º Bimestre</t>
  </si>
  <si>
    <t>Frequência   4º Bimestre</t>
  </si>
  <si>
    <t>MENU INICIAR - DIÁRIO ESCOLAR - 2014</t>
  </si>
  <si>
    <t>Menu Iniciar</t>
  </si>
  <si>
    <t>Conteúdo      1º Bimestre</t>
  </si>
  <si>
    <t>Conteúdo      2º Bimestre</t>
  </si>
  <si>
    <t>Conteúdo      3º Bimestre</t>
  </si>
  <si>
    <t>Conteúdo      4º Bimestre</t>
  </si>
  <si>
    <t>www.folhinha.net.br</t>
  </si>
  <si>
    <t>Janeiro</t>
  </si>
  <si>
    <t>Fevereiro</t>
  </si>
  <si>
    <t>Dom</t>
  </si>
  <si>
    <t>Seg</t>
  </si>
  <si>
    <t>Ter</t>
  </si>
  <si>
    <t>Qua</t>
  </si>
  <si>
    <t>Qui</t>
  </si>
  <si>
    <t>Sex</t>
  </si>
  <si>
    <t>Sab</t>
  </si>
  <si>
    <t xml:space="preserve"> Confrat. Universal</t>
  </si>
  <si>
    <t/>
  </si>
  <si>
    <t>Março</t>
  </si>
  <si>
    <t>Abril</t>
  </si>
  <si>
    <t xml:space="preserve"> Terça de Carnaval</t>
  </si>
  <si>
    <t xml:space="preserve"> Paixão e Dom. Páscoa</t>
  </si>
  <si>
    <t xml:space="preserve"> Tiradentes</t>
  </si>
  <si>
    <t>Maio</t>
  </si>
  <si>
    <t>Junho</t>
  </si>
  <si>
    <t xml:space="preserve"> Dia do Trabalho</t>
  </si>
  <si>
    <t xml:space="preserve"> Corpus Christi</t>
  </si>
  <si>
    <t>Julho</t>
  </si>
  <si>
    <t>Agosto</t>
  </si>
  <si>
    <t>Setembro</t>
  </si>
  <si>
    <t>Outubro</t>
  </si>
  <si>
    <t xml:space="preserve"> Independência do Brasil</t>
  </si>
  <si>
    <t xml:space="preserve"> Nossa Sra. Aparecida</t>
  </si>
  <si>
    <t>Novembro</t>
  </si>
  <si>
    <t>Dezembro</t>
  </si>
  <si>
    <t xml:space="preserve"> Finados</t>
  </si>
  <si>
    <t xml:space="preserve"> Natal</t>
  </si>
  <si>
    <t xml:space="preserve"> Proclam. da República</t>
  </si>
  <si>
    <t>Consc. Negra</t>
  </si>
  <si>
    <t>Calendário</t>
  </si>
  <si>
    <t xml:space="preserve"> </t>
  </si>
  <si>
    <t>F</t>
  </si>
  <si>
    <t>Frequência</t>
  </si>
  <si>
    <t>---</t>
  </si>
  <si>
    <t>Alunos Frequentes</t>
  </si>
  <si>
    <t>Alunos Matriculados</t>
  </si>
  <si>
    <t>Planejamento Anual</t>
  </si>
  <si>
    <t>Folha 01</t>
  </si>
  <si>
    <t>Folha 02</t>
  </si>
  <si>
    <t>Período:</t>
  </si>
  <si>
    <t>Ocorrências 2º Bim</t>
  </si>
  <si>
    <t>Ocorrências 1º Bim</t>
  </si>
  <si>
    <t>Ocorrências 3º Bim</t>
  </si>
  <si>
    <t>Ocorrências 4º Bim</t>
  </si>
  <si>
    <t>Registro de Ocorrências Bimestrais</t>
  </si>
  <si>
    <t>Desenvolvido por Professor Ulisses Pagliuso Junior - ulissesbio@gmail.com</t>
  </si>
  <si>
    <r>
      <rPr>
        <b/>
        <sz val="36"/>
        <color theme="1"/>
        <rFont val="Calibri"/>
        <family val="2"/>
        <scheme val="minor"/>
      </rPr>
      <t>Instruções:</t>
    </r>
    <r>
      <rPr>
        <sz val="36"/>
        <color theme="1"/>
        <rFont val="Calibri"/>
        <family val="2"/>
        <scheme val="minor"/>
      </rPr>
      <t xml:space="preserve">
</t>
    </r>
  </si>
  <si>
    <r>
      <rPr>
        <b/>
        <sz val="16"/>
        <color theme="1"/>
        <rFont val="Calibri"/>
        <family val="2"/>
        <scheme val="minor"/>
      </rPr>
      <t>TALETAS:</t>
    </r>
    <r>
      <rPr>
        <sz val="16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O programa gera automaticamente as taletas bimestrais, onde são lançadas as notas do bimestre e da recuperação paralela, caso tenha sido realizada pelo aluno. Nesse caso, o programa já seleciona a maior nota, que será computada no fechamento final de aproveitamento do aluno. </t>
    </r>
  </si>
  <si>
    <t>Orientação: Para que as funções do diário eletrônico funcionem corretamente, sempre que abrir o diário, é necessário clicar no botão "Habilitar este conteúdo" ao iniciá-lo, acima da planilha. Caso contrário, os dados inseridos não serão contabilizados, comprometendo seu funcionamento.</t>
  </si>
  <si>
    <r>
      <rPr>
        <b/>
        <sz val="16"/>
        <color theme="1"/>
        <rFont val="Calibri"/>
        <family val="2"/>
        <scheme val="minor"/>
      </rPr>
      <t>MOVIMENTAÇÃO DE ALUNOS:</t>
    </r>
    <r>
      <rPr>
        <sz val="16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Os nomes e datas de movimentação dos alunos deverão </t>
    </r>
    <r>
      <rPr>
        <b/>
        <sz val="12"/>
        <color theme="1"/>
        <rFont val="Calibri"/>
        <family val="2"/>
        <scheme val="minor"/>
      </rPr>
      <t>SEMPRE e EXCLUSIVAMENTE</t>
    </r>
    <r>
      <rPr>
        <sz val="12"/>
        <color theme="1"/>
        <rFont val="Calibri"/>
        <family val="2"/>
        <scheme val="minor"/>
      </rPr>
      <t xml:space="preserve"> ser lançados na folha "Movimentação de alunos", pois desse local o diário lança nas demais folhas tanto de frequência quanto de notas do restante dos bimestres automaticamente. Inclusive os alunos a serem acrescentados ao longo do ano, devem ser lançados nessa folha, para que sejam automaticamente lançados nas demais folhas do diário. Quando um aluno for inserido ao longo do ano, É NECESSÁRIO anular os espaços das folhas de frequência até o momento de sua inserção no diário. O mesmo procedimento é necessário para alunos que saírem da turma, anulando-se os espaços das folhas de frequência a partir da data de sua saída da turma. O diário anula automaticamente a apuração de notas e faltas dos alunos que saírem da turma ao longo do ano QUANDO A DATA DE SUA SAÍDA FOR INSERIDA. Caso não seja inserida a data de saída do aluno, ele ainda continua tendo seus dados contabilizados.</t>
    </r>
  </si>
  <si>
    <r>
      <rPr>
        <b/>
        <sz val="16"/>
        <color theme="1"/>
        <rFont val="Calibri"/>
        <family val="2"/>
        <scheme val="minor"/>
      </rPr>
      <t>DIAS LETIVOS:</t>
    </r>
    <r>
      <rPr>
        <sz val="12"/>
        <color theme="1"/>
        <rFont val="Calibri"/>
        <family val="2"/>
        <scheme val="minor"/>
      </rPr>
      <t xml:space="preserve"> Quanto às datas, quando lançadas na folha de frequência, elas automaticamente são somadas e lançadas na folha de lançamento de conteúdo e demais espaços onde o número de aulas deve ser lançado. Conforme as faltas vão sendo lançadas, o diário as soma automaticamente, e as lança na folha final do diário, onde é feito o fechamento final.</t>
    </r>
  </si>
  <si>
    <r>
      <rPr>
        <b/>
        <sz val="16"/>
        <color theme="1"/>
        <rFont val="Calibri"/>
        <family val="2"/>
        <scheme val="minor"/>
      </rPr>
      <t>NOTAS:</t>
    </r>
    <r>
      <rPr>
        <sz val="12"/>
        <color theme="1"/>
        <rFont val="Calibri"/>
        <family val="2"/>
        <scheme val="minor"/>
      </rPr>
      <t xml:space="preserve"> As notas do bimestre devem ser lançadas no quadro de notas, na coluna NOTAS DISTRIBUÍDAS. Observe o lançamento diferenciado das notas do aspecto </t>
    </r>
    <r>
      <rPr>
        <b/>
        <sz val="12"/>
        <color theme="1"/>
        <rFont val="Calibri"/>
        <family val="2"/>
        <scheme val="minor"/>
      </rPr>
      <t>QUALITATIVO</t>
    </r>
    <r>
      <rPr>
        <sz val="12"/>
        <color theme="1"/>
        <rFont val="Calibri"/>
        <family val="2"/>
        <scheme val="minor"/>
      </rPr>
      <t xml:space="preserve">, que se refere às notas de atividades, participação, trabalhos, e demais atividades realizadas ao longo do bimestre e do aspecto </t>
    </r>
    <r>
      <rPr>
        <b/>
        <sz val="12"/>
        <color theme="1"/>
        <rFont val="Calibri"/>
        <family val="2"/>
        <scheme val="minor"/>
      </rPr>
      <t>QUANTITATIVO</t>
    </r>
    <r>
      <rPr>
        <sz val="12"/>
        <color theme="1"/>
        <rFont val="Calibri"/>
        <family val="2"/>
        <scheme val="minor"/>
      </rPr>
      <t>, que se refere ao local onde devem ser lançadas as notas das avaliações realizadas ao longo do bimestre. A soma desses dados é feita automaticamente na coluna TOTAL BIM.</t>
    </r>
  </si>
  <si>
    <r>
      <rPr>
        <b/>
        <sz val="16"/>
        <color theme="1"/>
        <rFont val="Calibri"/>
        <family val="2"/>
        <scheme val="minor"/>
      </rPr>
      <t>RECUPERAÇÃO PARALELA:</t>
    </r>
    <r>
      <rPr>
        <sz val="12"/>
        <color theme="1"/>
        <rFont val="Calibri"/>
        <family val="2"/>
        <scheme val="minor"/>
      </rPr>
      <t xml:space="preserve"> Nesse campo, o diário lança </t>
    </r>
    <r>
      <rPr>
        <b/>
        <sz val="12"/>
        <color theme="1"/>
        <rFont val="Calibri"/>
        <family val="2"/>
        <scheme val="minor"/>
      </rPr>
      <t>automaticamente</t>
    </r>
    <r>
      <rPr>
        <sz val="12"/>
        <color theme="1"/>
        <rFont val="Calibri"/>
        <family val="2"/>
        <scheme val="minor"/>
      </rPr>
      <t xml:space="preserve"> as notas do aspecto </t>
    </r>
    <r>
      <rPr>
        <b/>
        <sz val="12"/>
        <color theme="1"/>
        <rFont val="Calibri"/>
        <family val="2"/>
        <scheme val="minor"/>
      </rPr>
      <t>QUALITATIVO</t>
    </r>
    <r>
      <rPr>
        <sz val="12"/>
        <color theme="1"/>
        <rFont val="Calibri"/>
        <family val="2"/>
        <scheme val="minor"/>
      </rPr>
      <t xml:space="preserve"> que devem ser acrescidas da nota das </t>
    </r>
    <r>
      <rPr>
        <b/>
        <sz val="12"/>
        <color theme="1"/>
        <rFont val="Calibri"/>
        <family val="2"/>
        <scheme val="minor"/>
      </rPr>
      <t>AVALIAÇÕES DE RECUPERAÇÃO</t>
    </r>
    <r>
      <rPr>
        <sz val="12"/>
        <color theme="1"/>
        <rFont val="Calibri"/>
        <family val="2"/>
        <scheme val="minor"/>
      </rPr>
      <t xml:space="preserve">. Quando lançadas as notas das avaliações de recuperação paralela, o diário as soma com as notas automaticamente e lança as notas na coluna TOTAL REC. </t>
    </r>
  </si>
  <si>
    <r>
      <rPr>
        <b/>
        <sz val="16"/>
        <color theme="1"/>
        <rFont val="Calibri"/>
        <family val="2"/>
        <scheme val="minor"/>
      </rPr>
      <t>IMPORTANTE:</t>
    </r>
    <r>
      <rPr>
        <sz val="12"/>
        <color theme="1"/>
        <rFont val="Calibri"/>
        <family val="2"/>
        <scheme val="minor"/>
      </rPr>
      <t xml:space="preserve"> O diário </t>
    </r>
    <r>
      <rPr>
        <b/>
        <sz val="12"/>
        <color theme="1"/>
        <rFont val="Calibri"/>
        <family val="2"/>
        <scheme val="minor"/>
      </rPr>
      <t>avalia automaticamente</t>
    </r>
    <r>
      <rPr>
        <sz val="12"/>
        <color theme="1"/>
        <rFont val="Calibri"/>
        <family val="2"/>
        <scheme val="minor"/>
      </rPr>
      <t>, entre a nota final do bimestre e a nota de recuperação paralela, aquela cujo aproveitamento foi maior, e a contabiliza no fechamento final anual.</t>
    </r>
  </si>
  <si>
    <r>
      <rPr>
        <b/>
        <sz val="16"/>
        <color theme="1"/>
        <rFont val="Calibri"/>
        <family val="2"/>
        <scheme val="minor"/>
      </rPr>
      <t>IMPRESSÃO:</t>
    </r>
    <r>
      <rPr>
        <sz val="16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A impressão do diário eletrônico está configurada para folhas tamanho A4.                                                                              Para imprimir o </t>
    </r>
    <r>
      <rPr>
        <b/>
        <sz val="12"/>
        <color theme="1"/>
        <rFont val="Calibri"/>
        <family val="2"/>
        <scheme val="minor"/>
      </rPr>
      <t>DIÁRIO COMPLETO</t>
    </r>
    <r>
      <rPr>
        <sz val="12"/>
        <color theme="1"/>
        <rFont val="Calibri"/>
        <family val="2"/>
        <scheme val="minor"/>
      </rPr>
      <t xml:space="preserve">, na caixa de impressão do Excel, selecione </t>
    </r>
    <r>
      <rPr>
        <b/>
        <sz val="12"/>
        <color theme="1"/>
        <rFont val="Calibri"/>
        <family val="2"/>
        <scheme val="minor"/>
      </rPr>
      <t>"Imprimir toda pasta de trabalho"</t>
    </r>
    <r>
      <rPr>
        <sz val="12"/>
        <color theme="1"/>
        <rFont val="Calibri"/>
        <family val="2"/>
        <scheme val="minor"/>
      </rPr>
      <t xml:space="preserve">.                                     Para imprimir </t>
    </r>
    <r>
      <rPr>
        <b/>
        <sz val="12"/>
        <color theme="1"/>
        <rFont val="Calibri"/>
        <family val="2"/>
        <scheme val="minor"/>
      </rPr>
      <t>FOLHAS ESPECÍFICAS DO DIÁRIO</t>
    </r>
    <r>
      <rPr>
        <sz val="12"/>
        <color theme="1"/>
        <rFont val="Calibri"/>
        <family val="2"/>
        <scheme val="minor"/>
      </rPr>
      <t xml:space="preserve"> (POR EXEMPLO BIMESTRE A BIMESTRE), mantenha pressionada a tecla Ctrl e clique nas abas das planilhas a serem impressas, na caixa de impressão do Excel, selecione "Imprimir planilhas selecionadas".                                       Para imprimir </t>
    </r>
    <r>
      <rPr>
        <b/>
        <sz val="12"/>
        <color theme="1"/>
        <rFont val="Calibri"/>
        <family val="2"/>
        <scheme val="minor"/>
      </rPr>
      <t>DETERMINADAS TALETAS POR PERÍODO</t>
    </r>
    <r>
      <rPr>
        <sz val="12"/>
        <color theme="1"/>
        <rFont val="Calibri"/>
        <family val="2"/>
        <scheme val="minor"/>
      </rPr>
      <t>, selecione a taleta a ser impressa, e na caixa de impressão do Excel, selecione "Imprimir seleção".</t>
    </r>
  </si>
  <si>
    <t>1º Semestre</t>
  </si>
  <si>
    <t>2º Semestre</t>
  </si>
  <si>
    <t>Reclassificação</t>
  </si>
  <si>
    <t>E. E. MESSIAS PEDREIRO</t>
  </si>
  <si>
    <t>ENSINO MÉDIO</t>
  </si>
  <si>
    <t>1º ANO A</t>
  </si>
  <si>
    <t>VESPERTINO</t>
  </si>
  <si>
    <t>BIOLOGIA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</si>
</sst>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0"/>
    <numFmt numFmtId="165" formatCode="0.0"/>
    <numFmt numFmtId="166" formatCode="dd\ \ \-\ \ mm"/>
    <numFmt numFmtId="167" formatCode="dd/mm"/>
    <numFmt numFmtId="168" formatCode="00.0"/>
    <numFmt numFmtId="169" formatCode="[$-416]d\-mmm;@"/>
    <numFmt numFmtId="170" formatCode="mmmm\ \ yyyy"/>
  </numFmts>
  <fonts count="6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sz val="16"/>
      <name val="Arial"/>
      <family val="2"/>
    </font>
    <font>
      <sz val="7"/>
      <name val="Arial"/>
      <family val="2"/>
    </font>
    <font>
      <sz val="12"/>
      <name val="Arial"/>
      <family val="2"/>
    </font>
    <font>
      <sz val="6"/>
      <name val="Arial"/>
      <family val="2"/>
    </font>
    <font>
      <sz val="10"/>
      <color theme="1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8"/>
      <name val="Arial Black"/>
      <family val="2"/>
    </font>
    <font>
      <b/>
      <sz val="14"/>
      <name val="Arial"/>
      <family val="2"/>
    </font>
    <font>
      <sz val="36"/>
      <color indexed="8"/>
      <name val="Arial"/>
      <family val="2"/>
    </font>
    <font>
      <b/>
      <sz val="20"/>
      <name val="Arial Black"/>
      <family val="2"/>
    </font>
    <font>
      <sz val="12"/>
      <color theme="1"/>
      <name val="Calibri"/>
      <family val="2"/>
      <scheme val="minor"/>
    </font>
    <font>
      <vertAlign val="superscript"/>
      <sz val="7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7"/>
      <color theme="1"/>
      <name val="Arial"/>
      <family val="2"/>
    </font>
    <font>
      <sz val="8"/>
      <color theme="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20"/>
      <color theme="1"/>
      <name val="Lucida Calligraphy"/>
      <family val="4"/>
    </font>
    <font>
      <sz val="12"/>
      <color theme="1" tint="4.9989318521683403E-2"/>
      <name val="Lucida Calligraphy"/>
      <family val="4"/>
    </font>
    <font>
      <sz val="11"/>
      <color theme="1" tint="4.9989318521683403E-2"/>
      <name val="Lucida Calligraphy"/>
      <family val="4"/>
    </font>
    <font>
      <sz val="24"/>
      <color theme="1" tint="4.9989318521683403E-2"/>
      <name val="Lucida Calligraphy"/>
      <family val="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36"/>
      <name val="Arial Black"/>
      <family val="2"/>
    </font>
    <font>
      <sz val="10"/>
      <color theme="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Lucida Calligraphy"/>
      <family val="4"/>
    </font>
    <font>
      <sz val="14"/>
      <color theme="1"/>
      <name val="Lucida Calligraphy"/>
      <family val="4"/>
    </font>
    <font>
      <sz val="16"/>
      <color theme="1"/>
      <name val="Lucida Calligraphy"/>
      <family val="4"/>
    </font>
    <font>
      <sz val="26"/>
      <color rgb="FF000000"/>
      <name val="Lucida Calligraphy"/>
      <family val="4"/>
    </font>
    <font>
      <sz val="12"/>
      <color theme="1"/>
      <name val="Lucida Calligraphy"/>
      <family val="4"/>
    </font>
    <font>
      <u/>
      <sz val="11"/>
      <name val="Calibri"/>
      <family val="2"/>
      <scheme val="minor"/>
    </font>
    <font>
      <b/>
      <sz val="14"/>
      <color theme="1"/>
      <name val="Lucida Calligraphy"/>
      <family val="4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Lucida Calligraphy"/>
      <family val="4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9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0"/>
      <color indexed="63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Lucida Calligraphy"/>
      <family val="4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auto="1"/>
      </patternFill>
    </fill>
    <fill>
      <gradientFill type="path" left="0.5" right="0.5" top="0.5" bottom="0.5">
        <stop position="0">
          <color theme="0"/>
        </stop>
        <stop position="1">
          <color theme="2" tint="-0.49803155613879818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40000610370189521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610370189521"/>
        </stop>
      </gradientFill>
    </fill>
    <fill>
      <gradientFill type="path" left="0.5" right="0.5" top="0.5" bottom="0.5">
        <stop position="0">
          <color theme="0"/>
        </stop>
        <stop position="1">
          <color theme="9" tint="0.40000610370189521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610370189521"/>
        </stop>
      </gradientFill>
    </fill>
    <fill>
      <patternFill patternType="solid">
        <fgColor theme="7" tint="0.59999389629810485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59999389629810485"/>
        </stop>
      </gradientFill>
    </fill>
    <fill>
      <gradientFill degree="90">
        <stop position="0">
          <color theme="0"/>
        </stop>
        <stop position="1">
          <color theme="2" tint="-0.25098422193060094"/>
        </stop>
      </gradientFill>
    </fill>
    <fill>
      <gradientFill degree="90">
        <stop position="0">
          <color theme="0"/>
        </stop>
        <stop position="1">
          <color theme="4" tint="0.80001220740379042"/>
        </stop>
      </gradientFill>
    </fill>
    <fill>
      <gradientFill degree="90">
        <stop position="0">
          <color theme="0"/>
        </stop>
        <stop position="1">
          <color theme="5" tint="0.40000610370189521"/>
        </stop>
      </gradientFill>
    </fill>
  </fills>
  <borders count="62">
    <border>
      <left/>
      <right/>
      <top/>
      <bottom/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/>
      <diagonal/>
    </border>
    <border>
      <left/>
      <right style="thin">
        <color theme="1" tint="0.14999847407452621"/>
      </right>
      <top style="thin">
        <color theme="1" tint="0.14999847407452621"/>
      </top>
      <bottom/>
      <diagonal/>
    </border>
    <border>
      <left style="thin">
        <color theme="1" tint="0.14999847407452621"/>
      </left>
      <right/>
      <top/>
      <bottom/>
      <diagonal/>
    </border>
    <border>
      <left/>
      <right style="thin">
        <color theme="1" tint="0.14999847407452621"/>
      </right>
      <top/>
      <bottom/>
      <diagonal/>
    </border>
    <border>
      <left/>
      <right/>
      <top style="thin">
        <color theme="1" tint="0.14999847407452621"/>
      </top>
      <bottom/>
      <diagonal/>
    </border>
    <border>
      <left style="thin">
        <color theme="1" tint="0.14999847407452621"/>
      </left>
      <right/>
      <top style="thin">
        <color theme="1" tint="0.14999847407452621"/>
      </top>
      <bottom style="thin">
        <color theme="1" tint="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 tint="0.14999847407452621"/>
      </left>
      <right style="thin">
        <color theme="1" tint="0.14999847407452621"/>
      </right>
      <top/>
      <bottom style="thin">
        <color theme="1" tint="0.149998474074526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1" tint="0.1499984740745262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14999847407452621"/>
      </left>
      <right/>
      <top/>
      <bottom style="thin">
        <color theme="1" tint="0.14999847407452621"/>
      </bottom>
      <diagonal/>
    </border>
    <border>
      <left/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indexed="64"/>
      </left>
      <right/>
      <top/>
      <bottom style="thin">
        <color theme="1" tint="0.14999847407452621"/>
      </bottom>
      <diagonal/>
    </border>
    <border>
      <left/>
      <right style="thin">
        <color indexed="64"/>
      </right>
      <top/>
      <bottom style="thin">
        <color theme="1" tint="0.14999847407452621"/>
      </bottom>
      <diagonal/>
    </border>
    <border>
      <left style="thin">
        <color indexed="64"/>
      </left>
      <right/>
      <top style="thin">
        <color theme="1" tint="0.14999847407452621"/>
      </top>
      <bottom/>
      <diagonal/>
    </border>
    <border>
      <left/>
      <right style="thin">
        <color indexed="64"/>
      </right>
      <top style="thin">
        <color theme="1" tint="0.149998474074526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14999847407452621"/>
      </left>
      <right/>
      <top style="thin">
        <color theme="1" tint="0.14999847407452621"/>
      </top>
      <bottom/>
      <diagonal/>
    </border>
    <border>
      <left/>
      <right style="thin">
        <color theme="1" tint="0.14999847407452621"/>
      </right>
      <top/>
      <bottom style="thin">
        <color indexed="64"/>
      </bottom>
      <diagonal/>
    </border>
    <border>
      <left/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/>
      <right style="thin">
        <color theme="1" tint="0.14999847407452621"/>
      </right>
      <top style="thin">
        <color indexed="64"/>
      </top>
      <bottom/>
      <diagonal/>
    </border>
    <border>
      <left style="thin">
        <color theme="1" tint="0.14999847407452621"/>
      </left>
      <right style="thin">
        <color theme="1" tint="0.14999847407452621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double">
        <color theme="5" tint="-0.249977111117893"/>
      </top>
      <bottom/>
      <diagonal/>
    </border>
    <border>
      <left/>
      <right/>
      <top style="double">
        <color theme="5" tint="-0.249977111117893"/>
      </top>
      <bottom style="double">
        <color theme="5" tint="-0.249977111117893"/>
      </bottom>
      <diagonal/>
    </border>
    <border>
      <left style="double">
        <color theme="5" tint="-0.249977111117893"/>
      </left>
      <right/>
      <top style="double">
        <color theme="5" tint="-0.249977111117893"/>
      </top>
      <bottom/>
      <diagonal/>
    </border>
    <border>
      <left/>
      <right style="double">
        <color theme="5" tint="-0.249977111117893"/>
      </right>
      <top style="double">
        <color theme="5" tint="-0.249977111117893"/>
      </top>
      <bottom/>
      <diagonal/>
    </border>
    <border>
      <left style="double">
        <color theme="5" tint="-0.249977111117893"/>
      </left>
      <right/>
      <top/>
      <bottom/>
      <diagonal/>
    </border>
    <border>
      <left/>
      <right style="double">
        <color theme="5" tint="-0.249977111117893"/>
      </right>
      <top/>
      <bottom/>
      <diagonal/>
    </border>
    <border>
      <left style="double">
        <color theme="5" tint="-0.249977111117893"/>
      </left>
      <right/>
      <top/>
      <bottom style="double">
        <color theme="5" tint="-0.249977111117893"/>
      </bottom>
      <diagonal/>
    </border>
    <border>
      <left/>
      <right style="double">
        <color theme="5" tint="-0.249977111117893"/>
      </right>
      <top/>
      <bottom style="double">
        <color theme="5" tint="-0.249977111117893"/>
      </bottom>
      <diagonal/>
    </border>
    <border>
      <left/>
      <right/>
      <top/>
      <bottom style="double">
        <color theme="5" tint="-0.249977111117893"/>
      </bottom>
      <diagonal/>
    </border>
    <border>
      <left style="double">
        <color theme="2" tint="-0.499984740745262"/>
      </left>
      <right/>
      <top/>
      <bottom/>
      <diagonal/>
    </border>
    <border>
      <left/>
      <right/>
      <top style="double">
        <color theme="2" tint="-0.499984740745262"/>
      </top>
      <bottom/>
      <diagonal/>
    </border>
    <border>
      <left style="double">
        <color theme="2" tint="-0.499984740745262"/>
      </left>
      <right/>
      <top/>
      <bottom style="double">
        <color theme="2" tint="-0.499984740745262"/>
      </bottom>
      <diagonal/>
    </border>
    <border>
      <left/>
      <right/>
      <top/>
      <bottom style="double">
        <color theme="2" tint="-0.499984740745262"/>
      </bottom>
      <diagonal/>
    </border>
    <border>
      <left style="double">
        <color theme="2" tint="-0.499984740745262"/>
      </left>
      <right/>
      <top style="double">
        <color theme="2" tint="-0.499984740745262"/>
      </top>
      <bottom/>
      <diagonal/>
    </border>
    <border>
      <left/>
      <right style="double">
        <color theme="2" tint="-0.499984740745262"/>
      </right>
      <top style="double">
        <color theme="2" tint="-0.499984740745262"/>
      </top>
      <bottom/>
      <diagonal/>
    </border>
    <border>
      <left/>
      <right style="double">
        <color theme="2" tint="-0.499984740745262"/>
      </right>
      <top/>
      <bottom/>
      <diagonal/>
    </border>
    <border>
      <left/>
      <right style="double">
        <color theme="2" tint="-0.499984740745262"/>
      </right>
      <top/>
      <bottom style="double">
        <color theme="2" tint="-0.499984740745262"/>
      </bottom>
      <diagonal/>
    </border>
    <border>
      <left style="thin">
        <color indexed="64"/>
      </left>
      <right/>
      <top style="thin">
        <color indexed="64"/>
      </top>
      <bottom style="double">
        <color theme="5" tint="-0.249977111117893"/>
      </bottom>
      <diagonal/>
    </border>
    <border>
      <left/>
      <right/>
      <top style="thin">
        <color indexed="64"/>
      </top>
      <bottom style="double">
        <color theme="5" tint="-0.249977111117893"/>
      </bottom>
      <diagonal/>
    </border>
    <border>
      <left/>
      <right style="thin">
        <color indexed="64"/>
      </right>
      <top style="thin">
        <color indexed="64"/>
      </top>
      <bottom style="double">
        <color theme="5" tint="-0.249977111117893"/>
      </bottom>
      <diagonal/>
    </border>
    <border>
      <left style="thin">
        <color indexed="64"/>
      </left>
      <right/>
      <top style="double">
        <color theme="5" tint="-0.249977111117893"/>
      </top>
      <bottom style="double">
        <color theme="5" tint="-0.249977111117893"/>
      </bottom>
      <diagonal/>
    </border>
    <border>
      <left/>
      <right style="thin">
        <color indexed="64"/>
      </right>
      <top style="double">
        <color theme="5" tint="-0.249977111117893"/>
      </top>
      <bottom style="double">
        <color theme="5" tint="-0.249977111117893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35" fillId="0" borderId="0"/>
    <xf numFmtId="0" fontId="16" fillId="0" borderId="0"/>
  </cellStyleXfs>
  <cellXfs count="591">
    <xf numFmtId="0" fontId="0" fillId="0" borderId="0" xfId="0"/>
    <xf numFmtId="165" fontId="5" fillId="2" borderId="8" xfId="0" applyNumberFormat="1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left" vertical="center" shrinkToFit="1"/>
      <protection hidden="1"/>
    </xf>
    <xf numFmtId="0" fontId="5" fillId="2" borderId="7" xfId="0" applyFont="1" applyFill="1" applyBorder="1" applyAlignment="1" applyProtection="1">
      <alignment horizontal="center"/>
      <protection hidden="1"/>
    </xf>
    <xf numFmtId="166" fontId="7" fillId="2" borderId="8" xfId="0" applyNumberFormat="1" applyFont="1" applyFill="1" applyBorder="1" applyAlignment="1" applyProtection="1">
      <alignment horizontal="center" textRotation="90"/>
      <protection locked="0"/>
    </xf>
    <xf numFmtId="0" fontId="5" fillId="2" borderId="4" xfId="0" applyFont="1" applyFill="1" applyBorder="1" applyAlignment="1" applyProtection="1">
      <alignment horizontal="center"/>
      <protection hidden="1"/>
    </xf>
    <xf numFmtId="0" fontId="5" fillId="2" borderId="12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164" fontId="6" fillId="2" borderId="5" xfId="0" applyNumberFormat="1" applyFont="1" applyFill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protection hidden="1"/>
    </xf>
    <xf numFmtId="164" fontId="5" fillId="2" borderId="15" xfId="0" applyNumberFormat="1" applyFont="1" applyFill="1" applyBorder="1" applyAlignment="1" applyProtection="1">
      <protection hidden="1"/>
    </xf>
    <xf numFmtId="0" fontId="7" fillId="0" borderId="16" xfId="0" applyFont="1" applyBorder="1"/>
    <xf numFmtId="0" fontId="6" fillId="2" borderId="5" xfId="0" applyFont="1" applyFill="1" applyBorder="1" applyAlignment="1" applyProtection="1">
      <protection hidden="1"/>
    </xf>
    <xf numFmtId="0" fontId="6" fillId="2" borderId="0" xfId="0" applyFont="1" applyFill="1" applyBorder="1" applyAlignment="1" applyProtection="1">
      <protection hidden="1"/>
    </xf>
    <xf numFmtId="0" fontId="7" fillId="0" borderId="0" xfId="0" applyFont="1" applyBorder="1"/>
    <xf numFmtId="0" fontId="5" fillId="2" borderId="9" xfId="0" applyFont="1" applyFill="1" applyBorder="1" applyAlignment="1" applyProtection="1">
      <alignment horizontal="center"/>
      <protection hidden="1"/>
    </xf>
    <xf numFmtId="0" fontId="7" fillId="0" borderId="9" xfId="0" applyFont="1" applyBorder="1"/>
    <xf numFmtId="0" fontId="6" fillId="3" borderId="1" xfId="0" applyFont="1" applyFill="1" applyBorder="1" applyAlignment="1" applyProtection="1">
      <alignment horizontal="center" vertical="center"/>
      <protection hidden="1"/>
    </xf>
    <xf numFmtId="168" fontId="6" fillId="3" borderId="1" xfId="0" quotePrefix="1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center" vertical="center" textRotation="90"/>
      <protection hidden="1"/>
    </xf>
    <xf numFmtId="0" fontId="0" fillId="0" borderId="1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6" fontId="7" fillId="4" borderId="8" xfId="0" applyNumberFormat="1" applyFont="1" applyFill="1" applyBorder="1" applyAlignment="1" applyProtection="1">
      <alignment horizontal="center" textRotation="90"/>
      <protection locked="0"/>
    </xf>
    <xf numFmtId="168" fontId="6" fillId="5" borderId="1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 wrapText="1"/>
    </xf>
    <xf numFmtId="165" fontId="5" fillId="2" borderId="8" xfId="0" quotePrefix="1" applyNumberFormat="1" applyFont="1" applyFill="1" applyBorder="1" applyAlignment="1" applyProtection="1">
      <alignment horizontal="center"/>
      <protection locked="0"/>
    </xf>
    <xf numFmtId="0" fontId="6" fillId="6" borderId="1" xfId="0" applyFont="1" applyFill="1" applyBorder="1" applyAlignment="1" applyProtection="1">
      <alignment horizontal="center" vertical="center" shrinkToFit="1"/>
      <protection locked="0"/>
    </xf>
    <xf numFmtId="0" fontId="6" fillId="6" borderId="7" xfId="0" applyFont="1" applyFill="1" applyBorder="1" applyAlignment="1" applyProtection="1">
      <alignment horizontal="center" vertical="center" shrinkToFit="1"/>
      <protection locked="0"/>
    </xf>
    <xf numFmtId="0" fontId="6" fillId="6" borderId="12" xfId="0" applyFont="1" applyFill="1" applyBorder="1" applyAlignment="1" applyProtection="1">
      <alignment horizontal="center" vertical="center" shrinkToFit="1"/>
      <protection locked="0"/>
    </xf>
    <xf numFmtId="0" fontId="6" fillId="6" borderId="22" xfId="0" applyFont="1" applyFill="1" applyBorder="1" applyAlignment="1" applyProtection="1">
      <alignment horizontal="center" vertical="center" shrinkToFit="1"/>
      <protection locked="0"/>
    </xf>
    <xf numFmtId="168" fontId="6" fillId="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NumberFormat="1"/>
    <xf numFmtId="0" fontId="6" fillId="5" borderId="12" xfId="0" applyFont="1" applyFill="1" applyBorder="1" applyAlignment="1" applyProtection="1">
      <alignment horizontal="center" vertical="center"/>
      <protection hidden="1"/>
    </xf>
    <xf numFmtId="167" fontId="6" fillId="5" borderId="1" xfId="0" quotePrefix="1" applyNumberFormat="1" applyFont="1" applyFill="1" applyBorder="1" applyAlignment="1" applyProtection="1">
      <alignment horizontal="center" vertical="center"/>
      <protection locked="0"/>
    </xf>
    <xf numFmtId="0" fontId="6" fillId="5" borderId="35" xfId="0" applyFont="1" applyFill="1" applyBorder="1" applyAlignment="1" applyProtection="1">
      <alignment horizontal="center" vertical="center"/>
      <protection hidden="1"/>
    </xf>
    <xf numFmtId="164" fontId="5" fillId="2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/>
    <xf numFmtId="0" fontId="30" fillId="4" borderId="0" xfId="0" applyFont="1" applyFill="1" applyAlignment="1"/>
    <xf numFmtId="168" fontId="6" fillId="5" borderId="12" xfId="0" applyNumberFormat="1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left" vertical="center" shrinkToFit="1"/>
      <protection locked="0" hidden="1"/>
    </xf>
    <xf numFmtId="49" fontId="6" fillId="3" borderId="1" xfId="0" applyNumberFormat="1" applyFont="1" applyFill="1" applyBorder="1" applyAlignment="1" applyProtection="1">
      <alignment horizontal="center" vertical="center"/>
      <protection locked="0" hidden="1"/>
    </xf>
    <xf numFmtId="167" fontId="6" fillId="3" borderId="1" xfId="0" applyNumberFormat="1" applyFont="1" applyFill="1" applyBorder="1" applyAlignment="1" applyProtection="1">
      <alignment horizontal="center" vertical="center"/>
      <protection locked="0" hidden="1"/>
    </xf>
    <xf numFmtId="0" fontId="4" fillId="2" borderId="6" xfId="0" applyFont="1" applyFill="1" applyBorder="1" applyAlignment="1" applyProtection="1">
      <alignment vertical="center"/>
    </xf>
    <xf numFmtId="1" fontId="3" fillId="2" borderId="0" xfId="0" applyNumberFormat="1" applyFont="1" applyFill="1" applyBorder="1" applyAlignment="1" applyProtection="1">
      <alignment horizontal="left" vertical="center"/>
    </xf>
    <xf numFmtId="2" fontId="3" fillId="2" borderId="17" xfId="0" applyNumberFormat="1" applyFont="1" applyFill="1" applyBorder="1" applyAlignment="1" applyProtection="1">
      <alignment vertical="center"/>
    </xf>
    <xf numFmtId="0" fontId="1" fillId="2" borderId="26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2" fillId="2" borderId="19" xfId="0" applyFont="1" applyFill="1" applyBorder="1" applyAlignment="1" applyProtection="1">
      <alignment horizontal="center" vertical="center"/>
    </xf>
    <xf numFmtId="169" fontId="1" fillId="2" borderId="8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vertical="center"/>
    </xf>
    <xf numFmtId="0" fontId="6" fillId="3" borderId="15" xfId="0" applyFont="1" applyFill="1" applyBorder="1" applyAlignment="1" applyProtection="1">
      <alignment vertical="center"/>
    </xf>
    <xf numFmtId="0" fontId="6" fillId="3" borderId="23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6" fillId="3" borderId="18" xfId="0" applyFont="1" applyFill="1" applyBorder="1" applyAlignment="1" applyProtection="1">
      <alignment horizontal="left" vertical="center"/>
    </xf>
    <xf numFmtId="0" fontId="6" fillId="3" borderId="18" xfId="0" applyFont="1" applyFill="1" applyBorder="1" applyAlignment="1" applyProtection="1">
      <alignment vertical="center"/>
    </xf>
    <xf numFmtId="165" fontId="6" fillId="6" borderId="22" xfId="0" applyNumberFormat="1" applyFont="1" applyFill="1" applyBorder="1" applyAlignment="1" applyProtection="1">
      <alignment horizontal="center" vertical="center"/>
    </xf>
    <xf numFmtId="165" fontId="7" fillId="0" borderId="8" xfId="0" applyNumberFormat="1" applyFont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left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167" fontId="5" fillId="2" borderId="8" xfId="0" applyNumberFormat="1" applyFont="1" applyFill="1" applyBorder="1" applyAlignment="1" applyProtection="1">
      <alignment horizontal="center" vertical="center" shrinkToFit="1"/>
    </xf>
    <xf numFmtId="0" fontId="6" fillId="3" borderId="1" xfId="0" applyFont="1" applyFill="1" applyBorder="1" applyAlignment="1" applyProtection="1">
      <alignment horizontal="left" vertical="center"/>
    </xf>
    <xf numFmtId="165" fontId="7" fillId="7" borderId="8" xfId="0" applyNumberFormat="1" applyFont="1" applyFill="1" applyBorder="1" applyAlignment="1" applyProtection="1">
      <alignment horizontal="center" vertical="center"/>
    </xf>
    <xf numFmtId="0" fontId="7" fillId="7" borderId="8" xfId="0" applyFont="1" applyFill="1" applyBorder="1" applyProtection="1">
      <protection locked="0"/>
    </xf>
    <xf numFmtId="0" fontId="27" fillId="7" borderId="8" xfId="0" applyFont="1" applyFill="1" applyBorder="1" applyProtection="1">
      <protection locked="0"/>
    </xf>
    <xf numFmtId="165" fontId="7" fillId="7" borderId="8" xfId="0" applyNumberFormat="1" applyFont="1" applyFill="1" applyBorder="1" applyAlignment="1" applyProtection="1">
      <alignment horizontal="center" vertical="center"/>
      <protection locked="0"/>
    </xf>
    <xf numFmtId="165" fontId="7" fillId="4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Protection="1"/>
    <xf numFmtId="0" fontId="5" fillId="2" borderId="9" xfId="0" applyFont="1" applyFill="1" applyBorder="1" applyAlignment="1" applyProtection="1">
      <alignment horizontal="center"/>
    </xf>
    <xf numFmtId="0" fontId="7" fillId="0" borderId="0" xfId="0" applyFont="1" applyBorder="1" applyProtection="1"/>
    <xf numFmtId="0" fontId="6" fillId="2" borderId="0" xfId="0" applyFont="1" applyFill="1" applyBorder="1" applyAlignment="1" applyProtection="1"/>
    <xf numFmtId="0" fontId="6" fillId="2" borderId="5" xfId="0" applyFont="1" applyFill="1" applyBorder="1" applyAlignment="1" applyProtection="1"/>
    <xf numFmtId="0" fontId="7" fillId="0" borderId="16" xfId="0" applyFont="1" applyBorder="1" applyProtection="1"/>
    <xf numFmtId="164" fontId="5" fillId="2" borderId="15" xfId="0" applyNumberFormat="1" applyFont="1" applyFill="1" applyBorder="1" applyAlignment="1" applyProtection="1"/>
    <xf numFmtId="0" fontId="6" fillId="0" borderId="15" xfId="0" applyFont="1" applyBorder="1" applyAlignment="1" applyProtection="1"/>
    <xf numFmtId="164" fontId="5" fillId="2" borderId="0" xfId="0" applyNumberFormat="1" applyFont="1" applyFill="1" applyBorder="1" applyAlignment="1" applyProtection="1">
      <alignment horizontal="center"/>
    </xf>
    <xf numFmtId="164" fontId="6" fillId="2" borderId="5" xfId="0" applyNumberFormat="1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 vertical="center" textRotation="90"/>
    </xf>
    <xf numFmtId="165" fontId="0" fillId="0" borderId="8" xfId="0" applyNumberFormat="1" applyFont="1" applyBorder="1" applyAlignment="1" applyProtection="1">
      <alignment horizontal="center" vertical="center"/>
      <protection locked="0"/>
    </xf>
    <xf numFmtId="0" fontId="14" fillId="0" borderId="19" xfId="0" applyNumberFormat="1" applyFont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vertical="center" textRotation="90"/>
    </xf>
    <xf numFmtId="0" fontId="16" fillId="2" borderId="1" xfId="0" applyFont="1" applyFill="1" applyBorder="1" applyAlignment="1" applyProtection="1">
      <alignment horizontal="center" vertical="center" textRotation="90"/>
    </xf>
    <xf numFmtId="0" fontId="6" fillId="2" borderId="1" xfId="0" applyFont="1" applyFill="1" applyBorder="1" applyAlignment="1" applyProtection="1">
      <alignment horizontal="center" vertical="center" textRotation="90" wrapText="1"/>
    </xf>
    <xf numFmtId="0" fontId="6" fillId="2" borderId="1" xfId="0" applyFont="1" applyFill="1" applyBorder="1" applyAlignment="1" applyProtection="1">
      <alignment horizontal="center" vertical="center" textRotation="90"/>
    </xf>
    <xf numFmtId="0" fontId="11" fillId="2" borderId="8" xfId="0" applyFont="1" applyFill="1" applyBorder="1" applyAlignment="1" applyProtection="1">
      <alignment vertical="center" textRotation="90"/>
    </xf>
    <xf numFmtId="0" fontId="16" fillId="2" borderId="8" xfId="0" applyFont="1" applyFill="1" applyBorder="1" applyAlignment="1" applyProtection="1">
      <alignment horizontal="center" vertical="center" textRotation="90"/>
    </xf>
    <xf numFmtId="0" fontId="6" fillId="2" borderId="19" xfId="0" applyFont="1" applyFill="1" applyBorder="1" applyAlignment="1" applyProtection="1">
      <alignment horizontal="center" vertical="center" textRotation="90"/>
    </xf>
    <xf numFmtId="0" fontId="11" fillId="2" borderId="19" xfId="0" applyFont="1" applyFill="1" applyBorder="1" applyAlignment="1" applyProtection="1">
      <alignment horizontal="center" vertical="center" textRotation="90" wrapText="1"/>
    </xf>
    <xf numFmtId="0" fontId="6" fillId="2" borderId="1" xfId="0" applyFont="1" applyFill="1" applyBorder="1" applyAlignment="1" applyProtection="1">
      <alignment horizontal="center" vertical="center"/>
    </xf>
    <xf numFmtId="165" fontId="24" fillId="2" borderId="8" xfId="0" applyNumberFormat="1" applyFont="1" applyFill="1" applyBorder="1" applyAlignment="1" applyProtection="1">
      <alignment horizontal="center" vertical="center"/>
    </xf>
    <xf numFmtId="1" fontId="24" fillId="2" borderId="8" xfId="0" applyNumberFormat="1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164" fontId="3" fillId="2" borderId="19" xfId="0" quotePrefix="1" applyNumberFormat="1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/>
    </xf>
    <xf numFmtId="0" fontId="36" fillId="2" borderId="0" xfId="2" applyNumberFormat="1" applyFont="1" applyFill="1" applyBorder="1" applyAlignment="1" applyProtection="1">
      <alignment horizontal="center" wrapText="1"/>
      <protection hidden="1"/>
    </xf>
    <xf numFmtId="0" fontId="0" fillId="2" borderId="0" xfId="0" applyFill="1" applyProtection="1">
      <protection hidden="1"/>
    </xf>
    <xf numFmtId="0" fontId="5" fillId="2" borderId="0" xfId="0" applyFont="1" applyFill="1" applyProtection="1">
      <protection hidden="1"/>
    </xf>
    <xf numFmtId="170" fontId="40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41" fillId="9" borderId="0" xfId="0" applyFont="1" applyFill="1" applyBorder="1" applyAlignment="1" applyProtection="1">
      <alignment horizontal="center" vertical="center" wrapText="1"/>
      <protection hidden="1"/>
    </xf>
    <xf numFmtId="0" fontId="41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16" fillId="9" borderId="0" xfId="0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right"/>
      <protection hidden="1"/>
    </xf>
    <xf numFmtId="0" fontId="11" fillId="2" borderId="0" xfId="0" applyFont="1" applyFill="1" applyBorder="1" applyAlignment="1" applyProtection="1">
      <alignment horizontal="left"/>
      <protection hidden="1"/>
    </xf>
    <xf numFmtId="0" fontId="11" fillId="2" borderId="0" xfId="0" applyFont="1" applyFill="1" applyBorder="1" applyAlignment="1" applyProtection="1">
      <alignment horizontal="center" wrapText="1"/>
      <protection hidden="1"/>
    </xf>
    <xf numFmtId="0" fontId="28" fillId="2" borderId="0" xfId="0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Border="1" applyAlignment="1" applyProtection="1">
      <alignment horizontal="right" vertical="center"/>
      <protection hidden="1"/>
    </xf>
    <xf numFmtId="0" fontId="11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protection hidden="1"/>
    </xf>
    <xf numFmtId="0" fontId="11" fillId="2" borderId="0" xfId="0" applyFont="1" applyFill="1" applyBorder="1" applyAlignment="1" applyProtection="1">
      <alignment vertical="center"/>
      <protection hidden="1"/>
    </xf>
    <xf numFmtId="0" fontId="11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left" vertical="center"/>
    </xf>
    <xf numFmtId="0" fontId="16" fillId="9" borderId="0" xfId="0" applyFont="1" applyFill="1" applyBorder="1" applyAlignment="1" applyProtection="1">
      <alignment horizontal="center" vertical="center"/>
      <protection hidden="1"/>
    </xf>
    <xf numFmtId="170" fontId="42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/>
    <xf numFmtId="0" fontId="2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0" fillId="4" borderId="0" xfId="0" applyFill="1" applyProtection="1"/>
    <xf numFmtId="0" fontId="0" fillId="4" borderId="0" xfId="0" applyFill="1" applyAlignment="1" applyProtection="1">
      <alignment horizontal="center"/>
    </xf>
    <xf numFmtId="0" fontId="18" fillId="4" borderId="0" xfId="0" applyFont="1" applyFill="1" applyAlignment="1" applyProtection="1">
      <alignment horizontal="center"/>
    </xf>
    <xf numFmtId="0" fontId="16" fillId="4" borderId="0" xfId="0" applyFont="1" applyFill="1" applyProtection="1"/>
    <xf numFmtId="0" fontId="0" fillId="4" borderId="0" xfId="0" applyFill="1" applyProtection="1">
      <protection hidden="1"/>
    </xf>
    <xf numFmtId="0" fontId="27" fillId="4" borderId="0" xfId="0" applyFont="1" applyFill="1" applyAlignment="1">
      <alignment horizontal="center" wrapText="1"/>
    </xf>
    <xf numFmtId="165" fontId="0" fillId="4" borderId="0" xfId="0" applyNumberFormat="1" applyFill="1"/>
    <xf numFmtId="0" fontId="0" fillId="8" borderId="0" xfId="0" applyFill="1" applyBorder="1"/>
    <xf numFmtId="0" fontId="0" fillId="4" borderId="0" xfId="0" quotePrefix="1" applyFill="1"/>
    <xf numFmtId="0" fontId="0" fillId="4" borderId="0" xfId="0" applyFill="1" applyBorder="1"/>
    <xf numFmtId="0" fontId="0" fillId="4" borderId="49" xfId="0" applyFill="1" applyBorder="1"/>
    <xf numFmtId="0" fontId="0" fillId="4" borderId="46" xfId="0" applyFill="1" applyBorder="1"/>
    <xf numFmtId="1" fontId="0" fillId="4" borderId="0" xfId="0" applyNumberFormat="1" applyFill="1"/>
    <xf numFmtId="0" fontId="2" fillId="2" borderId="18" xfId="0" applyFont="1" applyFill="1" applyBorder="1" applyAlignment="1" applyProtection="1">
      <alignment horizontal="left" vertical="center"/>
    </xf>
    <xf numFmtId="0" fontId="2" fillId="2" borderId="18" xfId="0" applyFont="1" applyFill="1" applyBorder="1" applyAlignment="1" applyProtection="1">
      <alignment vertical="center"/>
    </xf>
    <xf numFmtId="0" fontId="6" fillId="2" borderId="18" xfId="0" applyFont="1" applyFill="1" applyBorder="1" applyAlignment="1" applyProtection="1"/>
    <xf numFmtId="0" fontId="6" fillId="2" borderId="17" xfId="0" applyFont="1" applyFill="1" applyBorder="1" applyAlignment="1" applyProtection="1"/>
    <xf numFmtId="0" fontId="0" fillId="0" borderId="0" xfId="0" applyBorder="1"/>
    <xf numFmtId="0" fontId="0" fillId="8" borderId="18" xfId="0" applyFill="1" applyBorder="1"/>
    <xf numFmtId="0" fontId="0" fillId="8" borderId="17" xfId="0" applyFill="1" applyBorder="1"/>
    <xf numFmtId="0" fontId="0" fillId="8" borderId="14" xfId="0" applyFill="1" applyBorder="1"/>
    <xf numFmtId="0" fontId="0" fillId="8" borderId="16" xfId="0" applyFill="1" applyBorder="1"/>
    <xf numFmtId="0" fontId="0" fillId="8" borderId="13" xfId="0" applyFill="1" applyBorder="1"/>
    <xf numFmtId="49" fontId="49" fillId="21" borderId="18" xfId="0" applyNumberFormat="1" applyFont="1" applyFill="1" applyBorder="1" applyAlignment="1">
      <alignment horizontal="center" vertical="center" shrinkToFit="1"/>
    </xf>
    <xf numFmtId="49" fontId="44" fillId="21" borderId="0" xfId="0" applyNumberFormat="1" applyFont="1" applyFill="1" applyBorder="1" applyAlignment="1">
      <alignment horizontal="center" vertical="center" shrinkToFit="1"/>
    </xf>
    <xf numFmtId="49" fontId="44" fillId="21" borderId="17" xfId="0" applyNumberFormat="1" applyFont="1" applyFill="1" applyBorder="1" applyAlignment="1">
      <alignment horizontal="center" vertical="center" shrinkToFit="1"/>
    </xf>
    <xf numFmtId="165" fontId="24" fillId="2" borderId="8" xfId="0" applyNumberFormat="1" applyFont="1" applyFill="1" applyBorder="1" applyAlignment="1" applyProtection="1">
      <alignment horizontal="center" vertical="center" shrinkToFit="1"/>
    </xf>
    <xf numFmtId="165" fontId="3" fillId="2" borderId="8" xfId="0" applyNumberFormat="1" applyFont="1" applyFill="1" applyBorder="1" applyAlignment="1" applyProtection="1">
      <alignment horizontal="center" vertical="center" shrinkToFit="1"/>
    </xf>
    <xf numFmtId="49" fontId="44" fillId="21" borderId="38" xfId="0" applyNumberFormat="1" applyFont="1" applyFill="1" applyBorder="1" applyAlignment="1">
      <alignment horizontal="center" vertical="center" shrinkToFit="1"/>
    </xf>
    <xf numFmtId="0" fontId="2" fillId="2" borderId="0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center"/>
      <protection hidden="1"/>
    </xf>
    <xf numFmtId="0" fontId="6" fillId="2" borderId="6" xfId="0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vertical="center"/>
    </xf>
    <xf numFmtId="0" fontId="1" fillId="2" borderId="27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52" fillId="22" borderId="10" xfId="0" applyFont="1" applyFill="1" applyBorder="1" applyAlignment="1">
      <alignment horizontal="center" vertical="top" wrapText="1"/>
    </xf>
    <xf numFmtId="0" fontId="52" fillId="22" borderId="9" xfId="0" applyFont="1" applyFill="1" applyBorder="1" applyAlignment="1">
      <alignment horizontal="center" vertical="top" wrapText="1"/>
    </xf>
    <xf numFmtId="0" fontId="52" fillId="22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165" fontId="0" fillId="0" borderId="8" xfId="0" applyNumberFormat="1" applyFont="1" applyBorder="1" applyAlignment="1" applyProtection="1">
      <alignment horizontal="center" vertical="center"/>
    </xf>
    <xf numFmtId="164" fontId="0" fillId="0" borderId="8" xfId="0" applyNumberFormat="1" applyFont="1" applyBorder="1" applyAlignment="1" applyProtection="1">
      <alignment horizontal="center" vertical="center"/>
    </xf>
    <xf numFmtId="0" fontId="58" fillId="0" borderId="21" xfId="0" applyFont="1" applyBorder="1" applyAlignment="1">
      <alignment horizontal="center" vertical="center" shrinkToFit="1"/>
    </xf>
    <xf numFmtId="0" fontId="58" fillId="0" borderId="20" xfId="0" applyFont="1" applyBorder="1" applyAlignment="1">
      <alignment horizontal="left" vertical="center" shrinkToFit="1"/>
    </xf>
    <xf numFmtId="165" fontId="0" fillId="0" borderId="8" xfId="0" applyNumberFormat="1" applyFont="1" applyFill="1" applyBorder="1" applyAlignment="1" applyProtection="1">
      <alignment horizontal="center" vertical="center"/>
      <protection locked="0"/>
    </xf>
    <xf numFmtId="0" fontId="57" fillId="0" borderId="19" xfId="0" applyFont="1" applyBorder="1" applyAlignment="1">
      <alignment vertical="center" shrinkToFit="1"/>
    </xf>
    <xf numFmtId="0" fontId="57" fillId="0" borderId="19" xfId="0" applyFont="1" applyBorder="1" applyAlignment="1">
      <alignment vertical="center"/>
    </xf>
    <xf numFmtId="0" fontId="62" fillId="0" borderId="8" xfId="0" applyFont="1" applyFill="1" applyBorder="1" applyAlignment="1">
      <alignment horizontal="distributed" vertical="center"/>
    </xf>
    <xf numFmtId="165" fontId="63" fillId="0" borderId="8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shrinkToFit="1"/>
    </xf>
    <xf numFmtId="0" fontId="58" fillId="0" borderId="19" xfId="0" applyFont="1" applyBorder="1" applyAlignment="1">
      <alignment horizontal="right" vertical="center" shrinkToFit="1"/>
    </xf>
    <xf numFmtId="49" fontId="5" fillId="4" borderId="8" xfId="0" applyNumberFormat="1" applyFont="1" applyFill="1" applyBorder="1" applyAlignment="1" applyProtection="1">
      <alignment horizontal="center"/>
      <protection locked="0"/>
    </xf>
    <xf numFmtId="49" fontId="0" fillId="4" borderId="0" xfId="0" quotePrefix="1" applyNumberFormat="1" applyFill="1"/>
    <xf numFmtId="1" fontId="24" fillId="2" borderId="8" xfId="0" applyNumberFormat="1" applyFont="1" applyFill="1" applyBorder="1" applyAlignment="1" applyProtection="1">
      <alignment horizontal="center" vertical="center" shrinkToFit="1"/>
    </xf>
    <xf numFmtId="49" fontId="44" fillId="21" borderId="38" xfId="0" applyNumberFormat="1" applyFont="1" applyFill="1" applyBorder="1" applyAlignment="1">
      <alignment horizontal="center" vertical="center" shrinkToFit="1"/>
    </xf>
    <xf numFmtId="49" fontId="65" fillId="21" borderId="38" xfId="0" applyNumberFormat="1" applyFont="1" applyFill="1" applyBorder="1" applyAlignment="1">
      <alignment horizontal="center" vertical="center" wrapText="1" shrinkToFit="1"/>
    </xf>
    <xf numFmtId="0" fontId="31" fillId="18" borderId="39" xfId="1" quotePrefix="1" applyFont="1" applyFill="1" applyBorder="1" applyAlignment="1">
      <alignment horizontal="center" vertical="center" wrapText="1"/>
    </xf>
    <xf numFmtId="0" fontId="31" fillId="18" borderId="40" xfId="1" applyFont="1" applyFill="1" applyBorder="1" applyAlignment="1">
      <alignment horizontal="center" vertical="center" wrapText="1"/>
    </xf>
    <xf numFmtId="0" fontId="31" fillId="18" borderId="41" xfId="1" applyFont="1" applyFill="1" applyBorder="1" applyAlignment="1">
      <alignment horizontal="center" vertical="center" wrapText="1"/>
    </xf>
    <xf numFmtId="0" fontId="31" fillId="18" borderId="42" xfId="1" applyFont="1" applyFill="1" applyBorder="1" applyAlignment="1">
      <alignment horizontal="center" vertical="center" wrapText="1"/>
    </xf>
    <xf numFmtId="0" fontId="31" fillId="18" borderId="43" xfId="1" applyFont="1" applyFill="1" applyBorder="1" applyAlignment="1">
      <alignment horizontal="center" vertical="center" wrapText="1"/>
    </xf>
    <xf numFmtId="0" fontId="31" fillId="18" borderId="44" xfId="1" applyFont="1" applyFill="1" applyBorder="1" applyAlignment="1">
      <alignment horizontal="center" vertical="center" wrapText="1"/>
    </xf>
    <xf numFmtId="0" fontId="43" fillId="18" borderId="39" xfId="1" quotePrefix="1" applyFont="1" applyFill="1" applyBorder="1" applyAlignment="1">
      <alignment horizontal="center" vertical="center" wrapText="1"/>
    </xf>
    <xf numFmtId="0" fontId="43" fillId="18" borderId="40" xfId="1" applyFont="1" applyFill="1" applyBorder="1" applyAlignment="1">
      <alignment horizontal="center" vertical="center" wrapText="1"/>
    </xf>
    <xf numFmtId="0" fontId="43" fillId="18" borderId="41" xfId="1" applyFont="1" applyFill="1" applyBorder="1" applyAlignment="1">
      <alignment horizontal="center" vertical="center" wrapText="1"/>
    </xf>
    <xf numFmtId="0" fontId="43" fillId="18" borderId="42" xfId="1" applyFont="1" applyFill="1" applyBorder="1" applyAlignment="1">
      <alignment horizontal="center" vertical="center" wrapText="1"/>
    </xf>
    <xf numFmtId="0" fontId="43" fillId="18" borderId="43" xfId="1" applyFont="1" applyFill="1" applyBorder="1" applyAlignment="1">
      <alignment horizontal="center" vertical="center" wrapText="1"/>
    </xf>
    <xf numFmtId="0" fontId="43" fillId="18" borderId="44" xfId="1" applyFont="1" applyFill="1" applyBorder="1" applyAlignment="1">
      <alignment horizontal="center" vertical="center" wrapText="1"/>
    </xf>
    <xf numFmtId="0" fontId="31" fillId="19" borderId="39" xfId="1" quotePrefix="1" applyFont="1" applyFill="1" applyBorder="1" applyAlignment="1">
      <alignment horizontal="center" vertical="center" wrapText="1"/>
    </xf>
    <xf numFmtId="0" fontId="31" fillId="19" borderId="40" xfId="1" applyFont="1" applyFill="1" applyBorder="1" applyAlignment="1">
      <alignment horizontal="center" vertical="center" wrapText="1"/>
    </xf>
    <xf numFmtId="0" fontId="31" fillId="19" borderId="41" xfId="1" applyFont="1" applyFill="1" applyBorder="1" applyAlignment="1">
      <alignment horizontal="center" vertical="center" wrapText="1"/>
    </xf>
    <xf numFmtId="0" fontId="31" fillId="19" borderId="42" xfId="1" applyFont="1" applyFill="1" applyBorder="1" applyAlignment="1">
      <alignment horizontal="center" vertical="center" wrapText="1"/>
    </xf>
    <xf numFmtId="0" fontId="31" fillId="19" borderId="43" xfId="1" applyFont="1" applyFill="1" applyBorder="1" applyAlignment="1">
      <alignment horizontal="center" vertical="center" wrapText="1"/>
    </xf>
    <xf numFmtId="0" fontId="31" fillId="19" borderId="44" xfId="1" applyFont="1" applyFill="1" applyBorder="1" applyAlignment="1">
      <alignment horizontal="center" vertical="center" wrapText="1"/>
    </xf>
    <xf numFmtId="0" fontId="31" fillId="10" borderId="0" xfId="1" quotePrefix="1" applyFont="1" applyFill="1" applyBorder="1" applyAlignment="1">
      <alignment horizontal="center" vertical="center" wrapText="1"/>
    </xf>
    <xf numFmtId="0" fontId="31" fillId="10" borderId="0" xfId="1" applyFont="1" applyFill="1" applyBorder="1" applyAlignment="1">
      <alignment horizontal="center" vertical="center" wrapText="1"/>
    </xf>
    <xf numFmtId="0" fontId="43" fillId="19" borderId="39" xfId="1" quotePrefix="1" applyFont="1" applyFill="1" applyBorder="1" applyAlignment="1">
      <alignment horizontal="center" vertical="center" wrapText="1"/>
    </xf>
    <xf numFmtId="0" fontId="43" fillId="19" borderId="40" xfId="1" applyFont="1" applyFill="1" applyBorder="1" applyAlignment="1">
      <alignment horizontal="center" vertical="center" wrapText="1"/>
    </xf>
    <xf numFmtId="0" fontId="43" fillId="19" borderId="41" xfId="1" applyFont="1" applyFill="1" applyBorder="1" applyAlignment="1">
      <alignment horizontal="center" vertical="center" wrapText="1"/>
    </xf>
    <xf numFmtId="0" fontId="43" fillId="19" borderId="42" xfId="1" applyFont="1" applyFill="1" applyBorder="1" applyAlignment="1">
      <alignment horizontal="center" vertical="center" wrapText="1"/>
    </xf>
    <xf numFmtId="0" fontId="43" fillId="19" borderId="43" xfId="1" applyFont="1" applyFill="1" applyBorder="1" applyAlignment="1">
      <alignment horizontal="center" vertical="center" wrapText="1"/>
    </xf>
    <xf numFmtId="0" fontId="43" fillId="19" borderId="44" xfId="1" applyFont="1" applyFill="1" applyBorder="1" applyAlignment="1">
      <alignment horizontal="center" vertical="center" wrapText="1"/>
    </xf>
    <xf numFmtId="0" fontId="31" fillId="20" borderId="39" xfId="1" quotePrefix="1" applyFont="1" applyFill="1" applyBorder="1" applyAlignment="1">
      <alignment horizontal="center" vertical="center" wrapText="1"/>
    </xf>
    <xf numFmtId="0" fontId="31" fillId="20" borderId="40" xfId="1" applyFont="1" applyFill="1" applyBorder="1" applyAlignment="1">
      <alignment horizontal="center" vertical="center" wrapText="1"/>
    </xf>
    <xf numFmtId="0" fontId="31" fillId="20" borderId="41" xfId="1" applyFont="1" applyFill="1" applyBorder="1" applyAlignment="1">
      <alignment horizontal="center" vertical="center" wrapText="1"/>
    </xf>
    <xf numFmtId="0" fontId="31" fillId="20" borderId="42" xfId="1" applyFont="1" applyFill="1" applyBorder="1" applyAlignment="1">
      <alignment horizontal="center" vertical="center" wrapText="1"/>
    </xf>
    <xf numFmtId="0" fontId="31" fillId="20" borderId="43" xfId="1" applyFont="1" applyFill="1" applyBorder="1" applyAlignment="1">
      <alignment horizontal="center" vertical="center" wrapText="1"/>
    </xf>
    <xf numFmtId="0" fontId="31" fillId="20" borderId="44" xfId="1" applyFont="1" applyFill="1" applyBorder="1" applyAlignment="1">
      <alignment horizontal="center" vertical="center" wrapText="1"/>
    </xf>
    <xf numFmtId="0" fontId="43" fillId="20" borderId="39" xfId="1" quotePrefix="1" applyFont="1" applyFill="1" applyBorder="1" applyAlignment="1">
      <alignment horizontal="center" vertical="center" wrapText="1"/>
    </xf>
    <xf numFmtId="0" fontId="43" fillId="20" borderId="40" xfId="1" applyFont="1" applyFill="1" applyBorder="1" applyAlignment="1">
      <alignment horizontal="center" vertical="center" wrapText="1"/>
    </xf>
    <xf numFmtId="0" fontId="43" fillId="20" borderId="41" xfId="1" applyFont="1" applyFill="1" applyBorder="1" applyAlignment="1">
      <alignment horizontal="center" vertical="center" wrapText="1"/>
    </xf>
    <xf numFmtId="0" fontId="43" fillId="20" borderId="42" xfId="1" applyFont="1" applyFill="1" applyBorder="1" applyAlignment="1">
      <alignment horizontal="center" vertical="center" wrapText="1"/>
    </xf>
    <xf numFmtId="0" fontId="43" fillId="20" borderId="43" xfId="1" applyFont="1" applyFill="1" applyBorder="1" applyAlignment="1">
      <alignment horizontal="center" vertical="center" wrapText="1"/>
    </xf>
    <xf numFmtId="0" fontId="43" fillId="20" borderId="44" xfId="1" applyFont="1" applyFill="1" applyBorder="1" applyAlignment="1">
      <alignment horizontal="center" vertical="center" wrapText="1"/>
    </xf>
    <xf numFmtId="0" fontId="31" fillId="14" borderId="39" xfId="1" quotePrefix="1" applyFont="1" applyFill="1" applyBorder="1" applyAlignment="1">
      <alignment horizontal="center" vertical="center" wrapText="1"/>
    </xf>
    <xf numFmtId="0" fontId="31" fillId="14" borderId="37" xfId="1" applyFont="1" applyFill="1" applyBorder="1" applyAlignment="1">
      <alignment horizontal="center" vertical="center" wrapText="1"/>
    </xf>
    <xf numFmtId="0" fontId="31" fillId="14" borderId="40" xfId="1" applyFont="1" applyFill="1" applyBorder="1" applyAlignment="1">
      <alignment horizontal="center" vertical="center" wrapText="1"/>
    </xf>
    <xf numFmtId="0" fontId="31" fillId="14" borderId="41" xfId="1" applyFont="1" applyFill="1" applyBorder="1" applyAlignment="1">
      <alignment horizontal="center" vertical="center" wrapText="1"/>
    </xf>
    <xf numFmtId="0" fontId="31" fillId="14" borderId="0" xfId="1" applyFont="1" applyFill="1" applyBorder="1" applyAlignment="1">
      <alignment horizontal="center" vertical="center" wrapText="1"/>
    </xf>
    <xf numFmtId="0" fontId="31" fillId="14" borderId="42" xfId="1" applyFont="1" applyFill="1" applyBorder="1" applyAlignment="1">
      <alignment horizontal="center" vertical="center" wrapText="1"/>
    </xf>
    <xf numFmtId="0" fontId="31" fillId="14" borderId="43" xfId="1" applyFont="1" applyFill="1" applyBorder="1" applyAlignment="1">
      <alignment horizontal="center" vertical="center" wrapText="1"/>
    </xf>
    <xf numFmtId="0" fontId="31" fillId="14" borderId="45" xfId="1" applyFont="1" applyFill="1" applyBorder="1" applyAlignment="1">
      <alignment horizontal="center" vertical="center" wrapText="1"/>
    </xf>
    <xf numFmtId="0" fontId="31" fillId="14" borderId="44" xfId="1" applyFont="1" applyFill="1" applyBorder="1" applyAlignment="1">
      <alignment horizontal="center" vertical="center" wrapText="1"/>
    </xf>
    <xf numFmtId="0" fontId="43" fillId="14" borderId="39" xfId="1" applyFont="1" applyFill="1" applyBorder="1" applyAlignment="1">
      <alignment horizontal="center" vertical="center" wrapText="1"/>
    </xf>
    <xf numFmtId="0" fontId="43" fillId="14" borderId="37" xfId="1" applyFont="1" applyFill="1" applyBorder="1" applyAlignment="1">
      <alignment horizontal="center" vertical="center" wrapText="1"/>
    </xf>
    <xf numFmtId="0" fontId="43" fillId="14" borderId="40" xfId="1" applyFont="1" applyFill="1" applyBorder="1" applyAlignment="1">
      <alignment horizontal="center" vertical="center" wrapText="1"/>
    </xf>
    <xf numFmtId="0" fontId="43" fillId="14" borderId="41" xfId="1" applyFont="1" applyFill="1" applyBorder="1" applyAlignment="1">
      <alignment horizontal="center" vertical="center" wrapText="1"/>
    </xf>
    <xf numFmtId="0" fontId="43" fillId="14" borderId="0" xfId="1" applyFont="1" applyFill="1" applyBorder="1" applyAlignment="1">
      <alignment horizontal="center" vertical="center" wrapText="1"/>
    </xf>
    <xf numFmtId="0" fontId="43" fillId="14" borderId="42" xfId="1" applyFont="1" applyFill="1" applyBorder="1" applyAlignment="1">
      <alignment horizontal="center" vertical="center" wrapText="1"/>
    </xf>
    <xf numFmtId="0" fontId="43" fillId="14" borderId="43" xfId="1" applyFont="1" applyFill="1" applyBorder="1" applyAlignment="1">
      <alignment horizontal="center" vertical="center" wrapText="1"/>
    </xf>
    <xf numFmtId="0" fontId="43" fillId="14" borderId="45" xfId="1" applyFont="1" applyFill="1" applyBorder="1" applyAlignment="1">
      <alignment horizontal="center" vertical="center" wrapText="1"/>
    </xf>
    <xf numFmtId="0" fontId="43" fillId="14" borderId="44" xfId="1" applyFont="1" applyFill="1" applyBorder="1" applyAlignment="1">
      <alignment horizontal="center" vertical="center" wrapText="1"/>
    </xf>
    <xf numFmtId="0" fontId="31" fillId="14" borderId="39" xfId="1" applyFont="1" applyFill="1" applyBorder="1" applyAlignment="1">
      <alignment horizontal="center" vertical="center" wrapText="1"/>
    </xf>
    <xf numFmtId="0" fontId="30" fillId="11" borderId="54" xfId="0" applyFont="1" applyFill="1" applyBorder="1" applyAlignment="1">
      <alignment horizontal="center"/>
    </xf>
    <xf numFmtId="0" fontId="30" fillId="11" borderId="55" xfId="0" applyFont="1" applyFill="1" applyBorder="1" applyAlignment="1">
      <alignment horizontal="center"/>
    </xf>
    <xf numFmtId="0" fontId="30" fillId="11" borderId="56" xfId="0" applyFont="1" applyFill="1" applyBorder="1" applyAlignment="1">
      <alignment horizontal="center"/>
    </xf>
    <xf numFmtId="0" fontId="44" fillId="11" borderId="57" xfId="0" applyFont="1" applyFill="1" applyBorder="1" applyAlignment="1">
      <alignment horizontal="center"/>
    </xf>
    <xf numFmtId="0" fontId="44" fillId="11" borderId="38" xfId="0" applyFont="1" applyFill="1" applyBorder="1" applyAlignment="1">
      <alignment horizontal="center"/>
    </xf>
    <xf numFmtId="0" fontId="44" fillId="11" borderId="58" xfId="0" applyFont="1" applyFill="1" applyBorder="1" applyAlignment="1">
      <alignment horizontal="center"/>
    </xf>
    <xf numFmtId="0" fontId="31" fillId="12" borderId="39" xfId="1" applyFont="1" applyFill="1" applyBorder="1" applyAlignment="1">
      <alignment horizontal="center" vertical="center" wrapText="1"/>
    </xf>
    <xf numFmtId="0" fontId="31" fillId="12" borderId="40" xfId="1" applyFont="1" applyFill="1" applyBorder="1" applyAlignment="1">
      <alignment horizontal="center" vertical="center" wrapText="1"/>
    </xf>
    <xf numFmtId="0" fontId="31" fillId="12" borderId="41" xfId="1" applyFont="1" applyFill="1" applyBorder="1" applyAlignment="1">
      <alignment horizontal="center" vertical="center" wrapText="1"/>
    </xf>
    <xf numFmtId="0" fontId="31" fillId="12" borderId="42" xfId="1" applyFont="1" applyFill="1" applyBorder="1" applyAlignment="1">
      <alignment horizontal="center" vertical="center" wrapText="1"/>
    </xf>
    <xf numFmtId="0" fontId="31" fillId="12" borderId="43" xfId="1" applyFont="1" applyFill="1" applyBorder="1" applyAlignment="1">
      <alignment horizontal="center" vertical="center" wrapText="1"/>
    </xf>
    <xf numFmtId="0" fontId="31" fillId="12" borderId="44" xfId="1" applyFont="1" applyFill="1" applyBorder="1" applyAlignment="1">
      <alignment horizontal="center" vertical="center" wrapText="1"/>
    </xf>
    <xf numFmtId="0" fontId="47" fillId="12" borderId="39" xfId="1" quotePrefix="1" applyFont="1" applyFill="1" applyBorder="1" applyAlignment="1">
      <alignment horizontal="center" vertical="center" wrapText="1"/>
    </xf>
    <xf numFmtId="0" fontId="47" fillId="12" borderId="40" xfId="1" applyFont="1" applyFill="1" applyBorder="1" applyAlignment="1">
      <alignment horizontal="center" vertical="center" wrapText="1"/>
    </xf>
    <xf numFmtId="0" fontId="47" fillId="12" borderId="41" xfId="1" applyFont="1" applyFill="1" applyBorder="1" applyAlignment="1">
      <alignment horizontal="center" vertical="center" wrapText="1"/>
    </xf>
    <xf numFmtId="0" fontId="47" fillId="12" borderId="42" xfId="1" applyFont="1" applyFill="1" applyBorder="1" applyAlignment="1">
      <alignment horizontal="center" vertical="center" wrapText="1"/>
    </xf>
    <xf numFmtId="0" fontId="47" fillId="12" borderId="43" xfId="1" applyFont="1" applyFill="1" applyBorder="1" applyAlignment="1">
      <alignment horizontal="center" vertical="center" wrapText="1"/>
    </xf>
    <xf numFmtId="0" fontId="47" fillId="12" borderId="44" xfId="1" applyFont="1" applyFill="1" applyBorder="1" applyAlignment="1">
      <alignment horizontal="center" vertical="center" wrapText="1"/>
    </xf>
    <xf numFmtId="0" fontId="32" fillId="12" borderId="39" xfId="1" quotePrefix="1" applyFont="1" applyFill="1" applyBorder="1" applyAlignment="1">
      <alignment horizontal="center" vertical="center" wrapText="1"/>
    </xf>
    <xf numFmtId="0" fontId="32" fillId="12" borderId="40" xfId="1" applyFont="1" applyFill="1" applyBorder="1" applyAlignment="1">
      <alignment horizontal="center" vertical="center" wrapText="1"/>
    </xf>
    <xf numFmtId="0" fontId="32" fillId="12" borderId="41" xfId="1" applyFont="1" applyFill="1" applyBorder="1" applyAlignment="1">
      <alignment horizontal="center" vertical="center" wrapText="1"/>
    </xf>
    <xf numFmtId="0" fontId="32" fillId="12" borderId="42" xfId="1" applyFont="1" applyFill="1" applyBorder="1" applyAlignment="1">
      <alignment horizontal="center" vertical="center" wrapText="1"/>
    </xf>
    <xf numFmtId="0" fontId="32" fillId="12" borderId="43" xfId="1" applyFont="1" applyFill="1" applyBorder="1" applyAlignment="1">
      <alignment horizontal="center" vertical="center" wrapText="1"/>
    </xf>
    <xf numFmtId="0" fontId="32" fillId="12" borderId="44" xfId="1" applyFont="1" applyFill="1" applyBorder="1" applyAlignment="1">
      <alignment horizontal="center" vertical="center" wrapText="1"/>
    </xf>
    <xf numFmtId="0" fontId="31" fillId="17" borderId="39" xfId="1" quotePrefix="1" applyFont="1" applyFill="1" applyBorder="1" applyAlignment="1">
      <alignment horizontal="center" vertical="center" wrapText="1"/>
    </xf>
    <xf numFmtId="0" fontId="31" fillId="17" borderId="40" xfId="1" applyFont="1" applyFill="1" applyBorder="1" applyAlignment="1">
      <alignment horizontal="center" vertical="center" wrapText="1"/>
    </xf>
    <xf numFmtId="0" fontId="31" fillId="17" borderId="41" xfId="1" applyFont="1" applyFill="1" applyBorder="1" applyAlignment="1">
      <alignment horizontal="center" vertical="center" wrapText="1"/>
    </xf>
    <xf numFmtId="0" fontId="31" fillId="17" borderId="42" xfId="1" applyFont="1" applyFill="1" applyBorder="1" applyAlignment="1">
      <alignment horizontal="center" vertical="center" wrapText="1"/>
    </xf>
    <xf numFmtId="0" fontId="31" fillId="17" borderId="43" xfId="1" applyFont="1" applyFill="1" applyBorder="1" applyAlignment="1">
      <alignment horizontal="center" vertical="center" wrapText="1"/>
    </xf>
    <xf numFmtId="0" fontId="31" fillId="17" borderId="44" xfId="1" applyFont="1" applyFill="1" applyBorder="1" applyAlignment="1">
      <alignment horizontal="center" vertical="center" wrapText="1"/>
    </xf>
    <xf numFmtId="0" fontId="43" fillId="17" borderId="39" xfId="1" quotePrefix="1" applyFont="1" applyFill="1" applyBorder="1" applyAlignment="1">
      <alignment horizontal="center" vertical="center" wrapText="1"/>
    </xf>
    <xf numFmtId="0" fontId="29" fillId="17" borderId="40" xfId="1" applyFill="1" applyBorder="1" applyAlignment="1">
      <alignment horizontal="center" vertical="center" wrapText="1"/>
    </xf>
    <xf numFmtId="0" fontId="29" fillId="17" borderId="41" xfId="1" applyFill="1" applyBorder="1" applyAlignment="1">
      <alignment horizontal="center" vertical="center" wrapText="1"/>
    </xf>
    <xf numFmtId="0" fontId="29" fillId="17" borderId="42" xfId="1" applyFill="1" applyBorder="1" applyAlignment="1">
      <alignment horizontal="center" vertical="center" wrapText="1"/>
    </xf>
    <xf numFmtId="0" fontId="29" fillId="17" borderId="43" xfId="1" applyFill="1" applyBorder="1" applyAlignment="1">
      <alignment horizontal="center" vertical="center" wrapText="1"/>
    </xf>
    <xf numFmtId="0" fontId="29" fillId="17" borderId="44" xfId="1" applyFill="1" applyBorder="1" applyAlignment="1">
      <alignment horizontal="center" vertical="center" wrapText="1"/>
    </xf>
    <xf numFmtId="0" fontId="48" fillId="17" borderId="40" xfId="1" applyFont="1" applyFill="1" applyBorder="1" applyAlignment="1">
      <alignment horizontal="center" vertical="center" wrapText="1"/>
    </xf>
    <xf numFmtId="0" fontId="48" fillId="17" borderId="41" xfId="1" applyFont="1" applyFill="1" applyBorder="1" applyAlignment="1">
      <alignment horizontal="center" vertical="center" wrapText="1"/>
    </xf>
    <xf numFmtId="0" fontId="48" fillId="17" borderId="42" xfId="1" applyFont="1" applyFill="1" applyBorder="1" applyAlignment="1">
      <alignment horizontal="center" vertical="center" wrapText="1"/>
    </xf>
    <xf numFmtId="0" fontId="48" fillId="17" borderId="43" xfId="1" applyFont="1" applyFill="1" applyBorder="1" applyAlignment="1">
      <alignment horizontal="center" vertical="center" wrapText="1"/>
    </xf>
    <xf numFmtId="0" fontId="48" fillId="17" borderId="44" xfId="1" applyFont="1" applyFill="1" applyBorder="1" applyAlignment="1">
      <alignment horizontal="center" vertical="center" wrapText="1"/>
    </xf>
    <xf numFmtId="0" fontId="33" fillId="10" borderId="0" xfId="1" applyFont="1" applyFill="1" applyBorder="1" applyAlignment="1">
      <alignment horizontal="center" vertical="center" wrapText="1"/>
    </xf>
    <xf numFmtId="0" fontId="56" fillId="15" borderId="59" xfId="1" applyFont="1" applyFill="1" applyBorder="1" applyAlignment="1">
      <alignment horizontal="center" vertical="center" wrapText="1"/>
    </xf>
    <xf numFmtId="0" fontId="56" fillId="15" borderId="60" xfId="1" applyFont="1" applyFill="1" applyBorder="1" applyAlignment="1">
      <alignment horizontal="center" vertical="center" wrapText="1"/>
    </xf>
    <xf numFmtId="0" fontId="56" fillId="15" borderId="61" xfId="1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left" vertical="center" wrapText="1"/>
    </xf>
    <xf numFmtId="0" fontId="22" fillId="22" borderId="9" xfId="0" applyFont="1" applyFill="1" applyBorder="1" applyAlignment="1">
      <alignment horizontal="left" vertical="center" wrapText="1"/>
    </xf>
    <xf numFmtId="0" fontId="22" fillId="22" borderId="11" xfId="0" applyFont="1" applyFill="1" applyBorder="1" applyAlignment="1">
      <alignment horizontal="left" vertical="center" wrapText="1"/>
    </xf>
    <xf numFmtId="0" fontId="22" fillId="22" borderId="18" xfId="0" applyFont="1" applyFill="1" applyBorder="1" applyAlignment="1">
      <alignment horizontal="left" vertical="center" wrapText="1"/>
    </xf>
    <xf numFmtId="0" fontId="22" fillId="22" borderId="0" xfId="0" applyFont="1" applyFill="1" applyBorder="1" applyAlignment="1">
      <alignment horizontal="left" vertical="center" wrapText="1"/>
    </xf>
    <xf numFmtId="0" fontId="22" fillId="22" borderId="17" xfId="0" applyFont="1" applyFill="1" applyBorder="1" applyAlignment="1">
      <alignment horizontal="left" vertical="center" wrapText="1"/>
    </xf>
    <xf numFmtId="0" fontId="22" fillId="22" borderId="14" xfId="0" applyFont="1" applyFill="1" applyBorder="1" applyAlignment="1">
      <alignment horizontal="left" vertical="center" wrapText="1"/>
    </xf>
    <xf numFmtId="0" fontId="22" fillId="22" borderId="16" xfId="0" applyFont="1" applyFill="1" applyBorder="1" applyAlignment="1">
      <alignment horizontal="left" vertical="center" wrapText="1"/>
    </xf>
    <xf numFmtId="0" fontId="22" fillId="22" borderId="13" xfId="0" applyFont="1" applyFill="1" applyBorder="1" applyAlignment="1">
      <alignment horizontal="left" vertical="center" wrapText="1"/>
    </xf>
    <xf numFmtId="0" fontId="52" fillId="22" borderId="19" xfId="0" applyFont="1" applyFill="1" applyBorder="1" applyAlignment="1">
      <alignment horizontal="center" vertical="top" wrapText="1"/>
    </xf>
    <xf numFmtId="0" fontId="52" fillId="22" borderId="21" xfId="0" applyFont="1" applyFill="1" applyBorder="1" applyAlignment="1">
      <alignment horizontal="center" vertical="top" wrapText="1"/>
    </xf>
    <xf numFmtId="0" fontId="52" fillId="22" borderId="20" xfId="0" applyFont="1" applyFill="1" applyBorder="1" applyAlignment="1">
      <alignment horizontal="center" vertical="top" wrapText="1"/>
    </xf>
    <xf numFmtId="0" fontId="54" fillId="23" borderId="19" xfId="0" applyFont="1" applyFill="1" applyBorder="1" applyAlignment="1">
      <alignment horizontal="center" vertical="center" wrapText="1"/>
    </xf>
    <xf numFmtId="0" fontId="54" fillId="23" borderId="21" xfId="0" applyFont="1" applyFill="1" applyBorder="1" applyAlignment="1">
      <alignment horizontal="center" vertical="center" wrapText="1"/>
    </xf>
    <xf numFmtId="0" fontId="54" fillId="23" borderId="20" xfId="0" applyFont="1" applyFill="1" applyBorder="1" applyAlignment="1">
      <alignment horizontal="center" vertical="center" wrapText="1"/>
    </xf>
    <xf numFmtId="0" fontId="33" fillId="15" borderId="39" xfId="1" applyFont="1" applyFill="1" applyBorder="1" applyAlignment="1">
      <alignment horizontal="center" vertical="center" wrapText="1"/>
    </xf>
    <xf numFmtId="0" fontId="33" fillId="15" borderId="37" xfId="1" applyFont="1" applyFill="1" applyBorder="1" applyAlignment="1">
      <alignment horizontal="center" vertical="center" wrapText="1"/>
    </xf>
    <xf numFmtId="0" fontId="33" fillId="15" borderId="40" xfId="1" applyFont="1" applyFill="1" applyBorder="1" applyAlignment="1">
      <alignment horizontal="center" vertical="center" wrapText="1"/>
    </xf>
    <xf numFmtId="0" fontId="33" fillId="15" borderId="41" xfId="1" applyFont="1" applyFill="1" applyBorder="1" applyAlignment="1">
      <alignment horizontal="center" vertical="center" wrapText="1"/>
    </xf>
    <xf numFmtId="0" fontId="33" fillId="15" borderId="0" xfId="1" applyFont="1" applyFill="1" applyBorder="1" applyAlignment="1">
      <alignment horizontal="center" vertical="center" wrapText="1"/>
    </xf>
    <xf numFmtId="0" fontId="33" fillId="15" borderId="42" xfId="1" applyFont="1" applyFill="1" applyBorder="1" applyAlignment="1">
      <alignment horizontal="center" vertical="center" wrapText="1"/>
    </xf>
    <xf numFmtId="0" fontId="33" fillId="15" borderId="43" xfId="1" applyFont="1" applyFill="1" applyBorder="1" applyAlignment="1">
      <alignment horizontal="center" vertical="center" wrapText="1"/>
    </xf>
    <xf numFmtId="0" fontId="33" fillId="15" borderId="45" xfId="1" applyFont="1" applyFill="1" applyBorder="1" applyAlignment="1">
      <alignment horizontal="center" vertical="center" wrapText="1"/>
    </xf>
    <xf numFmtId="0" fontId="33" fillId="15" borderId="44" xfId="1" applyFont="1" applyFill="1" applyBorder="1" applyAlignment="1">
      <alignment horizontal="center" vertical="center" wrapText="1"/>
    </xf>
    <xf numFmtId="0" fontId="31" fillId="13" borderId="39" xfId="1" quotePrefix="1" applyFont="1" applyFill="1" applyBorder="1" applyAlignment="1">
      <alignment horizontal="center" vertical="center" wrapText="1"/>
    </xf>
    <xf numFmtId="0" fontId="31" fillId="13" borderId="40" xfId="1" applyFont="1" applyFill="1" applyBorder="1" applyAlignment="1">
      <alignment horizontal="center" vertical="center" wrapText="1"/>
    </xf>
    <xf numFmtId="0" fontId="31" fillId="13" borderId="41" xfId="1" applyFont="1" applyFill="1" applyBorder="1" applyAlignment="1">
      <alignment horizontal="center" vertical="center" wrapText="1"/>
    </xf>
    <xf numFmtId="0" fontId="31" fillId="13" borderId="42" xfId="1" applyFont="1" applyFill="1" applyBorder="1" applyAlignment="1">
      <alignment horizontal="center" vertical="center" wrapText="1"/>
    </xf>
    <xf numFmtId="0" fontId="31" fillId="13" borderId="43" xfId="1" applyFont="1" applyFill="1" applyBorder="1" applyAlignment="1">
      <alignment horizontal="center" vertical="center" wrapText="1"/>
    </xf>
    <xf numFmtId="0" fontId="31" fillId="13" borderId="44" xfId="1" applyFont="1" applyFill="1" applyBorder="1" applyAlignment="1">
      <alignment horizontal="center" vertical="center" wrapText="1"/>
    </xf>
    <xf numFmtId="170" fontId="39" fillId="0" borderId="36" xfId="0" applyNumberFormat="1" applyFont="1" applyBorder="1" applyAlignment="1" applyProtection="1">
      <alignment horizontal="center" vertical="center" wrapText="1"/>
      <protection hidden="1"/>
    </xf>
    <xf numFmtId="170" fontId="39" fillId="0" borderId="0" xfId="0" applyNumberFormat="1" applyFont="1" applyBorder="1" applyAlignment="1" applyProtection="1">
      <alignment horizontal="center" vertical="center" wrapText="1"/>
      <protection hidden="1"/>
    </xf>
    <xf numFmtId="0" fontId="37" fillId="2" borderId="0" xfId="0" applyFont="1" applyFill="1" applyAlignment="1" applyProtection="1">
      <alignment horizontal="center"/>
      <protection hidden="1"/>
    </xf>
    <xf numFmtId="0" fontId="38" fillId="0" borderId="0" xfId="1" applyFont="1" applyBorder="1" applyAlignment="1" applyProtection="1">
      <alignment horizontal="right"/>
    </xf>
    <xf numFmtId="0" fontId="15" fillId="4" borderId="0" xfId="0" applyFont="1" applyFill="1" applyAlignment="1" applyProtection="1">
      <alignment horizontal="center" vertical="top" shrinkToFit="1"/>
    </xf>
    <xf numFmtId="0" fontId="21" fillId="4" borderId="0" xfId="0" applyFont="1" applyFill="1" applyBorder="1" applyAlignment="1" applyProtection="1">
      <alignment horizontal="center" vertical="top" shrinkToFit="1"/>
    </xf>
    <xf numFmtId="0" fontId="20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horizontal="center" vertical="top"/>
    </xf>
    <xf numFmtId="0" fontId="17" fillId="4" borderId="19" xfId="0" applyFont="1" applyFill="1" applyBorder="1" applyAlignment="1" applyProtection="1">
      <alignment horizontal="center"/>
    </xf>
    <xf numFmtId="0" fontId="17" fillId="4" borderId="21" xfId="0" applyFont="1" applyFill="1" applyBorder="1" applyAlignment="1" applyProtection="1">
      <alignment horizontal="center"/>
    </xf>
    <xf numFmtId="0" fontId="17" fillId="4" borderId="20" xfId="0" applyFont="1" applyFill="1" applyBorder="1" applyAlignment="1" applyProtection="1">
      <alignment horizontal="center"/>
    </xf>
    <xf numFmtId="0" fontId="15" fillId="4" borderId="0" xfId="0" applyFont="1" applyFill="1" applyAlignment="1" applyProtection="1">
      <alignment horizontal="center" vertical="center" shrinkToFit="1"/>
    </xf>
    <xf numFmtId="0" fontId="16" fillId="4" borderId="0" xfId="0" applyFont="1" applyFill="1" applyAlignment="1" applyProtection="1">
      <alignment horizontal="center" vertical="center" shrinkToFit="1"/>
    </xf>
    <xf numFmtId="0" fontId="15" fillId="4" borderId="0" xfId="0" applyFont="1" applyFill="1" applyAlignment="1" applyProtection="1">
      <alignment horizontal="center" vertical="top"/>
    </xf>
    <xf numFmtId="0" fontId="64" fillId="4" borderId="0" xfId="0" applyFont="1" applyFill="1" applyAlignment="1" applyProtection="1">
      <alignment horizontal="center"/>
    </xf>
    <xf numFmtId="49" fontId="1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21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8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17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 applyProtection="1">
      <alignment horizontal="left" vertical="center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10" fillId="2" borderId="19" xfId="0" quotePrefix="1" applyFont="1" applyFill="1" applyBorder="1" applyAlignment="1" applyProtection="1">
      <alignment horizontal="center" vertical="center"/>
    </xf>
    <xf numFmtId="0" fontId="10" fillId="2" borderId="21" xfId="0" quotePrefix="1" applyFont="1" applyFill="1" applyBorder="1" applyAlignment="1" applyProtection="1">
      <alignment horizontal="center" vertical="center"/>
    </xf>
    <xf numFmtId="0" fontId="10" fillId="2" borderId="20" xfId="0" quotePrefix="1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center" vertical="center"/>
    </xf>
    <xf numFmtId="0" fontId="12" fillId="2" borderId="21" xfId="0" applyFont="1" applyFill="1" applyBorder="1" applyAlignment="1" applyProtection="1">
      <alignment horizontal="center" vertical="center"/>
    </xf>
    <xf numFmtId="0" fontId="12" fillId="2" borderId="20" xfId="0" applyFont="1" applyFill="1" applyBorder="1" applyAlignment="1" applyProtection="1">
      <alignment horizontal="center" vertical="center"/>
    </xf>
    <xf numFmtId="0" fontId="45" fillId="16" borderId="50" xfId="0" applyFont="1" applyFill="1" applyBorder="1" applyAlignment="1">
      <alignment horizontal="center" vertical="center" wrapText="1"/>
    </xf>
    <xf numFmtId="0" fontId="45" fillId="16" borderId="47" xfId="0" applyFont="1" applyFill="1" applyBorder="1" applyAlignment="1">
      <alignment horizontal="center" vertical="center" wrapText="1"/>
    </xf>
    <xf numFmtId="0" fontId="45" fillId="16" borderId="51" xfId="0" applyFont="1" applyFill="1" applyBorder="1" applyAlignment="1">
      <alignment horizontal="center" vertical="center" wrapText="1"/>
    </xf>
    <xf numFmtId="0" fontId="45" fillId="16" borderId="46" xfId="0" applyFont="1" applyFill="1" applyBorder="1" applyAlignment="1">
      <alignment horizontal="center" vertical="center" wrapText="1"/>
    </xf>
    <xf numFmtId="0" fontId="45" fillId="16" borderId="0" xfId="0" applyFont="1" applyFill="1" applyBorder="1" applyAlignment="1">
      <alignment horizontal="center" vertical="center" wrapText="1"/>
    </xf>
    <xf numFmtId="0" fontId="45" fillId="16" borderId="52" xfId="0" applyFont="1" applyFill="1" applyBorder="1" applyAlignment="1">
      <alignment horizontal="center" vertical="center" wrapText="1"/>
    </xf>
    <xf numFmtId="1" fontId="46" fillId="16" borderId="46" xfId="0" applyNumberFormat="1" applyFont="1" applyFill="1" applyBorder="1" applyAlignment="1">
      <alignment horizontal="center" vertical="center"/>
    </xf>
    <xf numFmtId="1" fontId="46" fillId="16" borderId="0" xfId="0" applyNumberFormat="1" applyFont="1" applyFill="1" applyBorder="1" applyAlignment="1">
      <alignment horizontal="center" vertical="center"/>
    </xf>
    <xf numFmtId="1" fontId="46" fillId="16" borderId="48" xfId="0" applyNumberFormat="1" applyFont="1" applyFill="1" applyBorder="1" applyAlignment="1">
      <alignment horizontal="center" vertical="center"/>
    </xf>
    <xf numFmtId="1" fontId="46" fillId="16" borderId="49" xfId="0" applyNumberFormat="1" applyFont="1" applyFill="1" applyBorder="1" applyAlignment="1">
      <alignment horizontal="center" vertical="center"/>
    </xf>
    <xf numFmtId="1" fontId="46" fillId="16" borderId="52" xfId="0" applyNumberFormat="1" applyFont="1" applyFill="1" applyBorder="1" applyAlignment="1">
      <alignment horizontal="center" vertical="center"/>
    </xf>
    <xf numFmtId="1" fontId="46" fillId="16" borderId="53" xfId="0" applyNumberFormat="1" applyFont="1" applyFill="1" applyBorder="1" applyAlignment="1">
      <alignment horizontal="center" vertical="center"/>
    </xf>
    <xf numFmtId="0" fontId="6" fillId="5" borderId="19" xfId="0" applyFont="1" applyFill="1" applyBorder="1" applyAlignment="1" applyProtection="1">
      <alignment horizontal="center" vertical="center"/>
    </xf>
    <xf numFmtId="0" fontId="6" fillId="5" borderId="21" xfId="0" applyFont="1" applyFill="1" applyBorder="1" applyAlignment="1" applyProtection="1">
      <alignment horizontal="center" vertical="center"/>
    </xf>
    <xf numFmtId="0" fontId="6" fillId="5" borderId="20" xfId="0" applyFont="1" applyFill="1" applyBorder="1" applyAlignment="1" applyProtection="1">
      <alignment horizontal="center" vertical="center"/>
    </xf>
    <xf numFmtId="0" fontId="6" fillId="5" borderId="19" xfId="0" applyFont="1" applyFill="1" applyBorder="1" applyAlignment="1" applyProtection="1">
      <alignment horizontal="center" vertical="center"/>
      <protection hidden="1"/>
    </xf>
    <xf numFmtId="0" fontId="6" fillId="5" borderId="21" xfId="0" applyFont="1" applyFill="1" applyBorder="1" applyAlignment="1" applyProtection="1">
      <alignment horizontal="center" vertical="center"/>
      <protection hidden="1"/>
    </xf>
    <xf numFmtId="0" fontId="6" fillId="5" borderId="20" xfId="0" applyFont="1" applyFill="1" applyBorder="1" applyAlignment="1" applyProtection="1">
      <alignment horizontal="center" vertical="center"/>
      <protection hidden="1"/>
    </xf>
    <xf numFmtId="0" fontId="6" fillId="4" borderId="10" xfId="0" applyFont="1" applyFill="1" applyBorder="1" applyAlignment="1" applyProtection="1">
      <alignment horizontal="left"/>
      <protection hidden="1"/>
    </xf>
    <xf numFmtId="0" fontId="6" fillId="4" borderId="9" xfId="0" applyFont="1" applyFill="1" applyBorder="1" applyAlignment="1" applyProtection="1">
      <alignment horizontal="left"/>
      <protection hidden="1"/>
    </xf>
    <xf numFmtId="0" fontId="6" fillId="4" borderId="11" xfId="0" applyFont="1" applyFill="1" applyBorder="1" applyAlignment="1" applyProtection="1">
      <alignment horizontal="left"/>
      <protection hidden="1"/>
    </xf>
    <xf numFmtId="0" fontId="6" fillId="4" borderId="18" xfId="0" applyFont="1" applyFill="1" applyBorder="1" applyAlignment="1" applyProtection="1">
      <alignment horizontal="left"/>
      <protection hidden="1"/>
    </xf>
    <xf numFmtId="0" fontId="6" fillId="4" borderId="0" xfId="0" applyFont="1" applyFill="1" applyBorder="1" applyAlignment="1" applyProtection="1">
      <alignment horizontal="left"/>
      <protection hidden="1"/>
    </xf>
    <xf numFmtId="0" fontId="6" fillId="4" borderId="17" xfId="0" applyFont="1" applyFill="1" applyBorder="1" applyAlignment="1" applyProtection="1">
      <alignment horizontal="left"/>
      <protection hidden="1"/>
    </xf>
    <xf numFmtId="0" fontId="0" fillId="10" borderId="0" xfId="0" applyFill="1" applyBorder="1" applyAlignment="1">
      <alignment horizontal="center" vertical="center" wrapText="1"/>
    </xf>
    <xf numFmtId="0" fontId="6" fillId="2" borderId="14" xfId="0" applyFont="1" applyFill="1" applyBorder="1" applyAlignment="1" applyProtection="1">
      <alignment horizontal="left"/>
      <protection hidden="1"/>
    </xf>
    <xf numFmtId="0" fontId="6" fillId="2" borderId="13" xfId="0" applyFont="1" applyFill="1" applyBorder="1" applyAlignment="1" applyProtection="1">
      <alignment horizontal="left"/>
      <protection hidden="1"/>
    </xf>
    <xf numFmtId="0" fontId="6" fillId="2" borderId="18" xfId="0" applyFont="1" applyFill="1" applyBorder="1" applyAlignment="1" applyProtection="1">
      <alignment horizontal="left"/>
      <protection hidden="1"/>
    </xf>
    <xf numFmtId="0" fontId="6" fillId="2" borderId="17" xfId="0" applyFont="1" applyFill="1" applyBorder="1" applyAlignment="1" applyProtection="1">
      <alignment horizontal="left"/>
      <protection hidden="1"/>
    </xf>
    <xf numFmtId="0" fontId="5" fillId="2" borderId="15" xfId="0" applyFont="1" applyFill="1" applyBorder="1" applyAlignment="1" applyProtection="1">
      <alignment horizontal="left"/>
      <protection hidden="1"/>
    </xf>
    <xf numFmtId="0" fontId="7" fillId="0" borderId="15" xfId="0" applyFont="1" applyBorder="1" applyAlignment="1" applyProtection="1">
      <alignment horizontal="left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6" fillId="2" borderId="6" xfId="0" applyFont="1" applyFill="1" applyBorder="1" applyAlignment="1" applyProtection="1">
      <alignment horizontal="center"/>
      <protection hidden="1"/>
    </xf>
    <xf numFmtId="0" fontId="6" fillId="2" borderId="15" xfId="0" applyFont="1" applyFill="1" applyBorder="1" applyAlignment="1" applyProtection="1">
      <alignment horizontal="center"/>
      <protection hidden="1"/>
    </xf>
    <xf numFmtId="164" fontId="5" fillId="2" borderId="15" xfId="0" applyNumberFormat="1" applyFont="1" applyFill="1" applyBorder="1" applyAlignment="1" applyProtection="1">
      <alignment horizontal="center"/>
      <protection hidden="1"/>
    </xf>
    <xf numFmtId="0" fontId="5" fillId="2" borderId="15" xfId="0" applyFont="1" applyFill="1" applyBorder="1" applyAlignment="1" applyProtection="1">
      <alignment horizontal="center"/>
      <protection hidden="1"/>
    </xf>
    <xf numFmtId="0" fontId="6" fillId="2" borderId="1" xfId="0" quotePrefix="1" applyFont="1" applyFill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9" fillId="2" borderId="2" xfId="0" quotePrefix="1" applyFont="1" applyFill="1" applyBorder="1" applyAlignment="1" applyProtection="1">
      <alignment horizontal="center"/>
      <protection hidden="1"/>
    </xf>
    <xf numFmtId="0" fontId="6" fillId="2" borderId="10" xfId="0" applyFont="1" applyFill="1" applyBorder="1" applyAlignment="1" applyProtection="1">
      <alignment horizontal="left"/>
      <protection hidden="1"/>
    </xf>
    <xf numFmtId="0" fontId="6" fillId="2" borderId="11" xfId="0" applyFont="1" applyFill="1" applyBorder="1" applyAlignment="1" applyProtection="1">
      <alignment horizontal="left"/>
      <protection hidden="1"/>
    </xf>
    <xf numFmtId="0" fontId="5" fillId="2" borderId="6" xfId="0" applyFont="1" applyFill="1" applyBorder="1" applyAlignment="1" applyProtection="1">
      <alignment horizontal="center"/>
      <protection hidden="1"/>
    </xf>
    <xf numFmtId="0" fontId="7" fillId="2" borderId="6" xfId="0" applyFont="1" applyFill="1" applyBorder="1" applyAlignment="1" applyProtection="1">
      <alignment horizontal="center"/>
      <protection hidden="1"/>
    </xf>
    <xf numFmtId="0" fontId="7" fillId="2" borderId="3" xfId="0" applyFont="1" applyFill="1" applyBorder="1" applyAlignment="1" applyProtection="1">
      <alignment horizontal="center"/>
      <protection hidden="1"/>
    </xf>
    <xf numFmtId="0" fontId="8" fillId="2" borderId="9" xfId="0" applyFont="1" applyFill="1" applyBorder="1" applyAlignment="1" applyProtection="1">
      <alignment horizontal="left"/>
      <protection hidden="1"/>
    </xf>
    <xf numFmtId="14" fontId="2" fillId="4" borderId="8" xfId="0" applyNumberFormat="1" applyFont="1" applyFill="1" applyBorder="1" applyAlignment="1" applyProtection="1">
      <alignment horizontal="left" vertical="center" shrinkToFit="1"/>
      <protection locked="0"/>
    </xf>
    <xf numFmtId="0" fontId="2" fillId="4" borderId="8" xfId="0" applyFont="1" applyFill="1" applyBorder="1" applyAlignment="1" applyProtection="1">
      <alignment horizontal="left" vertical="center" shrinkToFit="1"/>
      <protection locked="0"/>
    </xf>
    <xf numFmtId="0" fontId="6" fillId="2" borderId="14" xfId="0" applyFont="1" applyFill="1" applyBorder="1" applyAlignment="1" applyProtection="1">
      <alignment horizontal="left"/>
    </xf>
    <xf numFmtId="0" fontId="6" fillId="2" borderId="13" xfId="0" applyFont="1" applyFill="1" applyBorder="1" applyAlignment="1" applyProtection="1">
      <alignment horizontal="left"/>
    </xf>
    <xf numFmtId="0" fontId="2" fillId="2" borderId="8" xfId="0" applyFont="1" applyFill="1" applyBorder="1" applyAlignment="1" applyProtection="1">
      <alignment horizontal="center" vertical="center"/>
    </xf>
    <xf numFmtId="14" fontId="2" fillId="4" borderId="19" xfId="0" applyNumberFormat="1" applyFont="1" applyFill="1" applyBorder="1" applyAlignment="1" applyProtection="1">
      <alignment horizontal="left" vertical="center" shrinkToFit="1"/>
      <protection locked="0"/>
    </xf>
    <xf numFmtId="14" fontId="2" fillId="4" borderId="21" xfId="0" applyNumberFormat="1" applyFont="1" applyFill="1" applyBorder="1" applyAlignment="1" applyProtection="1">
      <alignment horizontal="left" vertical="center" shrinkToFit="1"/>
      <protection locked="0"/>
    </xf>
    <xf numFmtId="14" fontId="2" fillId="4" borderId="20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vertical="center"/>
    </xf>
    <xf numFmtId="0" fontId="1" fillId="2" borderId="27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vertical="center"/>
    </xf>
    <xf numFmtId="0" fontId="6" fillId="2" borderId="10" xfId="0" applyFont="1" applyFill="1" applyBorder="1" applyAlignment="1" applyProtection="1">
      <alignment horizontal="left"/>
    </xf>
    <xf numFmtId="0" fontId="6" fillId="2" borderId="11" xfId="0" applyFont="1" applyFill="1" applyBorder="1" applyAlignment="1" applyProtection="1">
      <alignment horizontal="left"/>
    </xf>
    <xf numFmtId="0" fontId="6" fillId="2" borderId="17" xfId="0" applyFont="1" applyFill="1" applyBorder="1" applyAlignment="1" applyProtection="1">
      <alignment horizontal="left"/>
    </xf>
    <xf numFmtId="0" fontId="26" fillId="0" borderId="10" xfId="0" applyFont="1" applyBorder="1" applyAlignment="1" applyProtection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</xf>
    <xf numFmtId="0" fontId="26" fillId="0" borderId="14" xfId="0" applyFont="1" applyBorder="1" applyAlignment="1" applyProtection="1">
      <alignment horizontal="center" vertical="center" wrapText="1"/>
    </xf>
    <xf numFmtId="0" fontId="26" fillId="0" borderId="13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28" xfId="0" applyFont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shrinkToFit="1"/>
    </xf>
    <xf numFmtId="0" fontId="6" fillId="3" borderId="30" xfId="0" applyFont="1" applyFill="1" applyBorder="1" applyAlignment="1" applyProtection="1">
      <alignment horizontal="center" vertical="center" shrinkToFit="1"/>
    </xf>
    <xf numFmtId="0" fontId="6" fillId="3" borderId="28" xfId="0" applyFont="1" applyFill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shrinkToFit="1"/>
    </xf>
    <xf numFmtId="0" fontId="6" fillId="3" borderId="0" xfId="0" applyFont="1" applyFill="1" applyBorder="1" applyAlignment="1" applyProtection="1">
      <alignment horizontal="left" vertical="center" shrinkToFit="1"/>
    </xf>
    <xf numFmtId="0" fontId="7" fillId="0" borderId="0" xfId="0" applyFont="1" applyBorder="1" applyAlignment="1" applyProtection="1">
      <alignment horizontal="center"/>
    </xf>
    <xf numFmtId="0" fontId="0" fillId="0" borderId="29" xfId="0" applyBorder="1" applyAlignment="1" applyProtection="1">
      <alignment horizontal="center" vertical="center" textRotation="90"/>
    </xf>
    <xf numFmtId="0" fontId="0" fillId="0" borderId="30" xfId="0" applyBorder="1" applyAlignment="1" applyProtection="1">
      <alignment horizontal="center" vertical="center" textRotation="90"/>
    </xf>
    <xf numFmtId="0" fontId="0" fillId="0" borderId="28" xfId="0" applyBorder="1" applyAlignment="1" applyProtection="1">
      <alignment horizontal="center" vertical="center" textRotation="90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 wrapText="1" shrinkToFit="1"/>
    </xf>
    <xf numFmtId="0" fontId="6" fillId="3" borderId="30" xfId="0" applyFont="1" applyFill="1" applyBorder="1" applyAlignment="1" applyProtection="1">
      <alignment horizontal="center" vertical="center" wrapText="1" shrinkToFit="1"/>
    </xf>
    <xf numFmtId="0" fontId="6" fillId="3" borderId="28" xfId="0" applyFont="1" applyFill="1" applyBorder="1" applyAlignment="1" applyProtection="1">
      <alignment horizontal="center" vertical="center" wrapText="1" shrinkToFit="1"/>
    </xf>
    <xf numFmtId="165" fontId="6" fillId="3" borderId="19" xfId="0" applyNumberFormat="1" applyFont="1" applyFill="1" applyBorder="1" applyAlignment="1" applyProtection="1">
      <alignment horizontal="center" vertical="center"/>
    </xf>
    <xf numFmtId="165" fontId="6" fillId="3" borderId="21" xfId="0" applyNumberFormat="1" applyFont="1" applyFill="1" applyBorder="1" applyAlignment="1" applyProtection="1">
      <alignment horizontal="center" vertical="center"/>
    </xf>
    <xf numFmtId="165" fontId="6" fillId="3" borderId="22" xfId="0" applyNumberFormat="1" applyFont="1" applyFill="1" applyBorder="1" applyAlignment="1" applyProtection="1">
      <alignment horizontal="center" vertical="center"/>
    </xf>
    <xf numFmtId="165" fontId="6" fillId="3" borderId="15" xfId="0" applyNumberFormat="1" applyFont="1" applyFill="1" applyBorder="1" applyAlignment="1" applyProtection="1">
      <alignment horizontal="center" vertical="center"/>
    </xf>
    <xf numFmtId="165" fontId="6" fillId="3" borderId="14" xfId="0" applyNumberFormat="1" applyFont="1" applyFill="1" applyBorder="1" applyAlignment="1" applyProtection="1">
      <alignment horizontal="center" vertical="center"/>
    </xf>
    <xf numFmtId="165" fontId="6" fillId="3" borderId="16" xfId="0" applyNumberFormat="1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left"/>
    </xf>
    <xf numFmtId="0" fontId="7" fillId="0" borderId="15" xfId="0" applyFont="1" applyBorder="1" applyAlignment="1" applyProtection="1">
      <alignment horizontal="left"/>
    </xf>
    <xf numFmtId="0" fontId="6" fillId="2" borderId="15" xfId="0" applyFont="1" applyFill="1" applyBorder="1" applyAlignment="1" applyProtection="1">
      <alignment horizontal="center"/>
    </xf>
    <xf numFmtId="164" fontId="5" fillId="2" borderId="15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0" fontId="6" fillId="2" borderId="1" xfId="0" quotePrefix="1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9" fillId="2" borderId="2" xfId="0" quotePrefix="1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left"/>
    </xf>
    <xf numFmtId="0" fontId="8" fillId="2" borderId="9" xfId="0" applyFont="1" applyFill="1" applyBorder="1" applyAlignment="1" applyProtection="1">
      <alignment horizontal="left"/>
    </xf>
    <xf numFmtId="0" fontId="7" fillId="2" borderId="6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14" fontId="2" fillId="2" borderId="8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8" xfId="0" applyFont="1" applyFill="1" applyBorder="1" applyAlignment="1" applyProtection="1">
      <alignment horizontal="left" vertical="center" shrinkToFit="1"/>
      <protection locked="0"/>
    </xf>
    <xf numFmtId="14" fontId="2" fillId="2" borderId="19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21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 applyProtection="1">
      <alignment horizontal="left" vertical="center" shrinkToFit="1"/>
      <protection locked="0"/>
    </xf>
    <xf numFmtId="14" fontId="2" fillId="2" borderId="21" xfId="0" applyNumberFormat="1" applyFont="1" applyFill="1" applyBorder="1" applyAlignment="1" applyProtection="1">
      <alignment horizontal="left" vertical="center" shrinkToFit="1"/>
      <protection locked="0"/>
    </xf>
    <xf numFmtId="14" fontId="2" fillId="2" borderId="20" xfId="0" applyNumberFormat="1" applyFont="1" applyFill="1" applyBorder="1" applyAlignment="1" applyProtection="1">
      <alignment horizontal="left" vertical="center" shrinkToFit="1"/>
      <protection locked="0"/>
    </xf>
    <xf numFmtId="0" fontId="31" fillId="19" borderId="40" xfId="1" quotePrefix="1" applyFont="1" applyFill="1" applyBorder="1" applyAlignment="1">
      <alignment horizontal="center" vertical="center" wrapText="1"/>
    </xf>
    <xf numFmtId="0" fontId="31" fillId="19" borderId="41" xfId="1" quotePrefix="1" applyFont="1" applyFill="1" applyBorder="1" applyAlignment="1">
      <alignment horizontal="center" vertical="center" wrapText="1"/>
    </xf>
    <xf numFmtId="0" fontId="31" fillId="19" borderId="42" xfId="1" quotePrefix="1" applyFont="1" applyFill="1" applyBorder="1" applyAlignment="1">
      <alignment horizontal="center" vertical="center" wrapText="1"/>
    </xf>
    <xf numFmtId="0" fontId="31" fillId="19" borderId="43" xfId="1" quotePrefix="1" applyFont="1" applyFill="1" applyBorder="1" applyAlignment="1">
      <alignment horizontal="center" vertical="center" wrapText="1"/>
    </xf>
    <xf numFmtId="0" fontId="31" fillId="19" borderId="44" xfId="1" quotePrefix="1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1" fontId="12" fillId="0" borderId="16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 shrinkToFit="1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/>
    </xf>
    <xf numFmtId="0" fontId="59" fillId="0" borderId="9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61" fillId="0" borderId="8" xfId="0" applyFont="1" applyBorder="1" applyAlignment="1">
      <alignment horizontal="center" vertical="center" textRotation="90"/>
    </xf>
    <xf numFmtId="0" fontId="60" fillId="0" borderId="19" xfId="0" applyFont="1" applyBorder="1" applyAlignment="1">
      <alignment horizontal="distributed" vertical="center"/>
    </xf>
    <xf numFmtId="0" fontId="0" fillId="0" borderId="21" xfId="0" applyFont="1" applyBorder="1" applyAlignment="1">
      <alignment horizontal="center" shrinkToFit="1"/>
    </xf>
    <xf numFmtId="0" fontId="0" fillId="0" borderId="20" xfId="0" applyFont="1" applyBorder="1" applyAlignment="1">
      <alignment horizontal="center" shrinkToFit="1"/>
    </xf>
    <xf numFmtId="0" fontId="58" fillId="0" borderId="19" xfId="0" applyFont="1" applyBorder="1" applyAlignment="1">
      <alignment horizontal="center" vertical="center" shrinkToFit="1"/>
    </xf>
    <xf numFmtId="0" fontId="58" fillId="0" borderId="20" xfId="0" applyFont="1" applyBorder="1" applyAlignment="1">
      <alignment horizontal="center" vertical="center" shrinkToFit="1"/>
    </xf>
    <xf numFmtId="0" fontId="60" fillId="0" borderId="19" xfId="0" applyFont="1" applyFill="1" applyBorder="1" applyAlignment="1">
      <alignment horizontal="center" vertical="distributed"/>
    </xf>
    <xf numFmtId="0" fontId="60" fillId="0" borderId="20" xfId="0" applyFont="1" applyFill="1" applyBorder="1" applyAlignment="1">
      <alignment horizontal="center" vertical="distributed"/>
    </xf>
    <xf numFmtId="0" fontId="58" fillId="0" borderId="11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distributed"/>
    </xf>
    <xf numFmtId="0" fontId="57" fillId="0" borderId="21" xfId="0" applyFont="1" applyFill="1" applyBorder="1" applyAlignment="1">
      <alignment horizontal="center" vertical="distributed"/>
    </xf>
    <xf numFmtId="0" fontId="57" fillId="0" borderId="20" xfId="0" applyFont="1" applyFill="1" applyBorder="1" applyAlignment="1">
      <alignment horizontal="center" vertical="distributed"/>
    </xf>
    <xf numFmtId="164" fontId="25" fillId="2" borderId="31" xfId="0" applyNumberFormat="1" applyFont="1" applyFill="1" applyBorder="1" applyAlignment="1" applyProtection="1">
      <alignment horizontal="center" vertical="center" textRotation="90"/>
    </xf>
    <xf numFmtId="164" fontId="25" fillId="2" borderId="4" xfId="0" applyNumberFormat="1" applyFont="1" applyFill="1" applyBorder="1" applyAlignment="1" applyProtection="1">
      <alignment horizontal="center" vertical="center" textRotation="90"/>
    </xf>
    <xf numFmtId="164" fontId="25" fillId="2" borderId="22" xfId="0" applyNumberFormat="1" applyFont="1" applyFill="1" applyBorder="1" applyAlignment="1" applyProtection="1">
      <alignment horizontal="center" vertical="center" textRotation="90"/>
    </xf>
    <xf numFmtId="164" fontId="24" fillId="2" borderId="33" xfId="0" applyNumberFormat="1" applyFont="1" applyFill="1" applyBorder="1" applyAlignment="1" applyProtection="1">
      <alignment horizontal="center" vertical="center"/>
    </xf>
    <xf numFmtId="0" fontId="0" fillId="2" borderId="33" xfId="0" applyFont="1" applyFill="1" applyBorder="1" applyAlignment="1" applyProtection="1">
      <alignment horizontal="center" vertical="center"/>
    </xf>
    <xf numFmtId="1" fontId="16" fillId="0" borderId="29" xfId="0" applyNumberFormat="1" applyFont="1" applyBorder="1" applyAlignment="1" applyProtection="1">
      <alignment horizontal="center" textRotation="90"/>
    </xf>
    <xf numFmtId="0" fontId="16" fillId="0" borderId="30" xfId="0" applyFont="1" applyBorder="1" applyAlignment="1" applyProtection="1">
      <alignment horizontal="center" textRotation="90"/>
    </xf>
    <xf numFmtId="0" fontId="16" fillId="0" borderId="28" xfId="0" applyFont="1" applyBorder="1" applyAlignment="1" applyProtection="1">
      <alignment horizontal="center" textRotation="90"/>
    </xf>
    <xf numFmtId="1" fontId="16" fillId="0" borderId="30" xfId="0" applyNumberFormat="1" applyFont="1" applyBorder="1" applyAlignment="1" applyProtection="1">
      <alignment horizontal="center" textRotation="90"/>
    </xf>
    <xf numFmtId="1" fontId="16" fillId="0" borderId="28" xfId="0" applyNumberFormat="1" applyFont="1" applyBorder="1" applyAlignment="1" applyProtection="1">
      <alignment horizontal="center" textRotation="90"/>
    </xf>
    <xf numFmtId="0" fontId="11" fillId="0" borderId="29" xfId="0" applyFont="1" applyBorder="1" applyAlignment="1" applyProtection="1">
      <alignment horizontal="center" vertical="top" textRotation="90"/>
    </xf>
    <xf numFmtId="0" fontId="11" fillId="0" borderId="30" xfId="0" applyFont="1" applyBorder="1" applyAlignment="1" applyProtection="1">
      <alignment horizontal="center" vertical="top" textRotation="90"/>
    </xf>
    <xf numFmtId="0" fontId="11" fillId="0" borderId="28" xfId="0" applyFont="1" applyBorder="1" applyAlignment="1" applyProtection="1">
      <alignment horizontal="center" vertical="top" textRotation="90"/>
    </xf>
    <xf numFmtId="0" fontId="11" fillId="0" borderId="29" xfId="0" quotePrefix="1" applyFont="1" applyBorder="1" applyAlignment="1" applyProtection="1">
      <alignment horizontal="center" vertical="center" textRotation="90"/>
    </xf>
    <xf numFmtId="0" fontId="11" fillId="0" borderId="30" xfId="0" applyFont="1" applyBorder="1" applyAlignment="1" applyProtection="1">
      <alignment horizontal="center" vertical="center" textRotation="90"/>
    </xf>
    <xf numFmtId="0" fontId="11" fillId="0" borderId="28" xfId="0" applyFont="1" applyBorder="1" applyAlignment="1" applyProtection="1">
      <alignment horizontal="center" vertical="center" textRotation="90"/>
    </xf>
    <xf numFmtId="164" fontId="16" fillId="0" borderId="29" xfId="0" applyNumberFormat="1" applyFont="1" applyBorder="1" applyAlignment="1" applyProtection="1">
      <alignment horizontal="center" textRotation="90"/>
    </xf>
    <xf numFmtId="164" fontId="16" fillId="0" borderId="30" xfId="0" applyNumberFormat="1" applyFont="1" applyBorder="1" applyAlignment="1" applyProtection="1">
      <alignment horizontal="center" textRotation="90"/>
    </xf>
    <xf numFmtId="164" fontId="16" fillId="0" borderId="28" xfId="0" applyNumberFormat="1" applyFont="1" applyBorder="1" applyAlignment="1" applyProtection="1">
      <alignment horizontal="center" textRotation="90"/>
    </xf>
    <xf numFmtId="0" fontId="13" fillId="2" borderId="10" xfId="0" applyFont="1" applyFill="1" applyBorder="1" applyAlignment="1" applyProtection="1">
      <alignment horizontal="center" vertical="center" textRotation="90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14" xfId="0" applyFont="1" applyFill="1" applyBorder="1" applyAlignment="1" applyProtection="1">
      <alignment horizontal="center" vertical="center"/>
    </xf>
    <xf numFmtId="0" fontId="24" fillId="2" borderId="11" xfId="0" applyFont="1" applyFill="1" applyBorder="1" applyAlignment="1" applyProtection="1">
      <alignment horizontal="center" vertical="center" textRotation="90"/>
    </xf>
    <xf numFmtId="0" fontId="24" fillId="2" borderId="17" xfId="0" applyFont="1" applyFill="1" applyBorder="1" applyAlignment="1" applyProtection="1">
      <alignment horizontal="center" vertical="center"/>
    </xf>
    <xf numFmtId="0" fontId="24" fillId="2" borderId="13" xfId="0" applyFont="1" applyFill="1" applyBorder="1" applyAlignment="1" applyProtection="1">
      <alignment horizontal="center" vertical="center"/>
    </xf>
    <xf numFmtId="0" fontId="11" fillId="2" borderId="31" xfId="0" applyFont="1" applyFill="1" applyBorder="1" applyAlignment="1" applyProtection="1">
      <alignment horizontal="center" vertical="center" textRotation="90"/>
    </xf>
    <xf numFmtId="0" fontId="11" fillId="2" borderId="4" xfId="0" applyFont="1" applyFill="1" applyBorder="1" applyAlignment="1" applyProtection="1">
      <alignment horizontal="center" vertical="center" textRotation="90"/>
    </xf>
    <xf numFmtId="0" fontId="11" fillId="2" borderId="22" xfId="0" applyFont="1" applyFill="1" applyBorder="1" applyAlignment="1" applyProtection="1">
      <alignment horizontal="center" vertical="center" textRotation="90"/>
    </xf>
    <xf numFmtId="0" fontId="16" fillId="2" borderId="34" xfId="0" applyFont="1" applyFill="1" applyBorder="1" applyAlignment="1" applyProtection="1">
      <alignment horizontal="center" vertical="center" textRotation="90"/>
    </xf>
    <xf numFmtId="0" fontId="16" fillId="2" borderId="5" xfId="0" applyFont="1" applyFill="1" applyBorder="1" applyAlignment="1" applyProtection="1">
      <alignment horizontal="center" vertical="center" textRotation="90"/>
    </xf>
    <xf numFmtId="0" fontId="16" fillId="2" borderId="23" xfId="0" applyFont="1" applyFill="1" applyBorder="1" applyAlignment="1" applyProtection="1">
      <alignment horizontal="center" vertical="center" textRotation="90"/>
    </xf>
    <xf numFmtId="0" fontId="0" fillId="0" borderId="31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13" fillId="2" borderId="31" xfId="0" applyFont="1" applyFill="1" applyBorder="1" applyAlignment="1" applyProtection="1">
      <alignment horizontal="center" vertical="center" textRotation="90"/>
    </xf>
    <xf numFmtId="0" fontId="13" fillId="2" borderId="4" xfId="0" applyFont="1" applyFill="1" applyBorder="1" applyAlignment="1" applyProtection="1">
      <alignment horizontal="center" vertical="center" textRotation="90"/>
    </xf>
    <xf numFmtId="0" fontId="13" fillId="2" borderId="22" xfId="0" applyFont="1" applyFill="1" applyBorder="1" applyAlignment="1" applyProtection="1">
      <alignment horizontal="center" vertical="center" textRotation="90"/>
    </xf>
    <xf numFmtId="0" fontId="16" fillId="2" borderId="3" xfId="0" applyFont="1" applyFill="1" applyBorder="1" applyAlignment="1" applyProtection="1">
      <alignment horizontal="center" vertical="center" textRotation="90" shrinkToFit="1"/>
    </xf>
    <xf numFmtId="0" fontId="16" fillId="2" borderId="5" xfId="0" applyFont="1" applyFill="1" applyBorder="1" applyAlignment="1" applyProtection="1">
      <alignment horizontal="center" vertical="center" textRotation="90" shrinkToFit="1"/>
    </xf>
    <xf numFmtId="0" fontId="16" fillId="2" borderId="32" xfId="0" applyFont="1" applyFill="1" applyBorder="1" applyAlignment="1" applyProtection="1">
      <alignment horizontal="center" vertical="center" textRotation="90" shrinkToFit="1"/>
    </xf>
    <xf numFmtId="164" fontId="25" fillId="2" borderId="10" xfId="0" applyNumberFormat="1" applyFont="1" applyFill="1" applyBorder="1" applyAlignment="1" applyProtection="1">
      <alignment horizontal="center" vertical="center" textRotation="90"/>
    </xf>
    <xf numFmtId="164" fontId="25" fillId="2" borderId="18" xfId="0" applyNumberFormat="1" applyFont="1" applyFill="1" applyBorder="1" applyAlignment="1" applyProtection="1">
      <alignment horizontal="center" vertical="center" textRotation="90"/>
    </xf>
    <xf numFmtId="164" fontId="25" fillId="2" borderId="24" xfId="0" applyNumberFormat="1" applyFont="1" applyFill="1" applyBorder="1" applyAlignment="1" applyProtection="1">
      <alignment horizontal="center" vertical="center" textRotation="90"/>
    </xf>
    <xf numFmtId="164" fontId="24" fillId="2" borderId="34" xfId="0" applyNumberFormat="1" applyFont="1" applyFill="1" applyBorder="1" applyAlignment="1" applyProtection="1">
      <alignment horizontal="center" vertical="center"/>
    </xf>
    <xf numFmtId="164" fontId="24" fillId="2" borderId="5" xfId="0" applyNumberFormat="1" applyFont="1" applyFill="1" applyBorder="1" applyAlignment="1" applyProtection="1">
      <alignment horizontal="center" vertical="center"/>
    </xf>
    <xf numFmtId="164" fontId="24" fillId="2" borderId="23" xfId="0" applyNumberFormat="1" applyFont="1" applyFill="1" applyBorder="1" applyAlignment="1" applyProtection="1">
      <alignment horizontal="center" vertical="center"/>
    </xf>
    <xf numFmtId="0" fontId="13" fillId="2" borderId="26" xfId="0" applyFont="1" applyFill="1" applyBorder="1" applyAlignment="1" applyProtection="1">
      <alignment horizontal="center" vertical="center" textRotation="90"/>
    </xf>
    <xf numFmtId="0" fontId="13" fillId="2" borderId="18" xfId="0" applyFont="1" applyFill="1" applyBorder="1" applyAlignment="1" applyProtection="1">
      <alignment horizontal="center" vertical="center" textRotation="90"/>
    </xf>
    <xf numFmtId="0" fontId="13" fillId="2" borderId="24" xfId="0" applyFont="1" applyFill="1" applyBorder="1" applyAlignment="1" applyProtection="1">
      <alignment horizontal="center" vertical="center" textRotation="90"/>
    </xf>
    <xf numFmtId="0" fontId="24" fillId="2" borderId="34" xfId="0" applyFont="1" applyFill="1" applyBorder="1" applyAlignment="1" applyProtection="1">
      <alignment horizontal="center" vertical="center" textRotation="90"/>
    </xf>
    <xf numFmtId="0" fontId="24" fillId="2" borderId="5" xfId="0" applyFont="1" applyFill="1" applyBorder="1" applyAlignment="1" applyProtection="1">
      <alignment horizontal="center" vertical="center" textRotation="90"/>
    </xf>
    <xf numFmtId="0" fontId="24" fillId="2" borderId="23" xfId="0" applyFont="1" applyFill="1" applyBorder="1" applyAlignment="1" applyProtection="1">
      <alignment horizontal="center" vertical="center" textRotation="90"/>
    </xf>
    <xf numFmtId="0" fontId="11" fillId="2" borderId="26" xfId="0" applyFont="1" applyFill="1" applyBorder="1" applyAlignment="1" applyProtection="1">
      <alignment horizontal="center" vertical="center" textRotation="90"/>
    </xf>
    <xf numFmtId="0" fontId="11" fillId="2" borderId="18" xfId="0" applyFont="1" applyFill="1" applyBorder="1" applyAlignment="1" applyProtection="1">
      <alignment horizontal="center" vertical="center" textRotation="90"/>
    </xf>
    <xf numFmtId="0" fontId="11" fillId="2" borderId="14" xfId="0" applyFont="1" applyFill="1" applyBorder="1" applyAlignment="1" applyProtection="1">
      <alignment horizontal="center" vertical="center" textRotation="90"/>
    </xf>
    <xf numFmtId="0" fontId="16" fillId="2" borderId="3" xfId="0" applyFont="1" applyFill="1" applyBorder="1" applyAlignment="1" applyProtection="1">
      <alignment horizontal="center" vertical="center" textRotation="90"/>
    </xf>
    <xf numFmtId="0" fontId="16" fillId="2" borderId="32" xfId="0" applyFont="1" applyFill="1" applyBorder="1" applyAlignment="1" applyProtection="1">
      <alignment horizontal="center" vertical="center" textRotation="90"/>
    </xf>
    <xf numFmtId="0" fontId="13" fillId="2" borderId="6" xfId="0" applyFont="1" applyFill="1" applyBorder="1" applyAlignment="1" applyProtection="1">
      <alignment horizontal="center" vertical="center" textRotation="90"/>
    </xf>
    <xf numFmtId="0" fontId="13" fillId="2" borderId="0" xfId="0" applyFont="1" applyFill="1" applyBorder="1" applyAlignment="1" applyProtection="1">
      <alignment horizontal="center" vertical="center" textRotation="90"/>
    </xf>
    <xf numFmtId="0" fontId="13" fillId="2" borderId="15" xfId="0" applyFont="1" applyFill="1" applyBorder="1" applyAlignment="1" applyProtection="1">
      <alignment horizontal="center" vertical="center" textRotation="90"/>
    </xf>
  </cellXfs>
  <cellStyles count="5">
    <cellStyle name="Hiperlink" xfId="1" builtinId="8"/>
    <cellStyle name="Normal" xfId="0" builtinId="0"/>
    <cellStyle name="Normal 2" xfId="4"/>
    <cellStyle name="Normal 3" xfId="3"/>
    <cellStyle name="Vírgula" xfId="2" builtinId="3"/>
  </cellStyles>
  <dxfs count="29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rgb="FFFF000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rgb="FFFF000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</dxf>
    <dxf>
      <fill>
        <patternFill>
          <bgColor theme="0" tint="-0.1499679555650502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theme="9" tint="0.5999633777886288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3"/>
      </font>
    </dxf>
    <dxf>
      <font>
        <b val="0"/>
        <i val="0"/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43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43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43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3F70AB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17</xdr:row>
      <xdr:rowOff>66675</xdr:rowOff>
    </xdr:from>
    <xdr:to>
      <xdr:col>6</xdr:col>
      <xdr:colOff>9525</xdr:colOff>
      <xdr:row>19</xdr:row>
      <xdr:rowOff>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828800" y="3305175"/>
          <a:ext cx="1838325" cy="3143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19050</xdr:colOff>
      <xdr:row>16</xdr:row>
      <xdr:rowOff>114300</xdr:rowOff>
    </xdr:from>
    <xdr:to>
      <xdr:col>5</xdr:col>
      <xdr:colOff>19050</xdr:colOff>
      <xdr:row>17</xdr:row>
      <xdr:rowOff>152400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457450" y="3162300"/>
          <a:ext cx="60960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ANO</a:t>
          </a:r>
        </a:p>
      </xdr:txBody>
    </xdr:sp>
    <xdr:clientData/>
  </xdr:twoCellAnchor>
  <xdr:twoCellAnchor>
    <xdr:from>
      <xdr:col>1</xdr:col>
      <xdr:colOff>0</xdr:colOff>
      <xdr:row>28</xdr:row>
      <xdr:rowOff>66675</xdr:rowOff>
    </xdr:from>
    <xdr:to>
      <xdr:col>4</xdr:col>
      <xdr:colOff>9525</xdr:colOff>
      <xdr:row>30</xdr:row>
      <xdr:rowOff>0</xdr:rowOff>
    </xdr:to>
    <xdr:sp macro="" textlink="">
      <xdr:nvSpPr>
        <xdr:cNvPr id="4" name="Rectangle 8"/>
        <xdr:cNvSpPr>
          <a:spLocks noChangeArrowheads="1"/>
        </xdr:cNvSpPr>
      </xdr:nvSpPr>
      <xdr:spPr bwMode="auto">
        <a:xfrm>
          <a:off x="609600" y="5400675"/>
          <a:ext cx="1838325" cy="3143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</xdr:row>
      <xdr:rowOff>133350</xdr:rowOff>
    </xdr:from>
    <xdr:to>
      <xdr:col>3</xdr:col>
      <xdr:colOff>0</xdr:colOff>
      <xdr:row>29</xdr:row>
      <xdr:rowOff>9525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219200" y="5276850"/>
          <a:ext cx="60960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TURMA</a:t>
          </a:r>
        </a:p>
      </xdr:txBody>
    </xdr:sp>
    <xdr:clientData/>
  </xdr:twoCellAnchor>
  <xdr:twoCellAnchor>
    <xdr:from>
      <xdr:col>5</xdr:col>
      <xdr:colOff>0</xdr:colOff>
      <xdr:row>28</xdr:row>
      <xdr:rowOff>57150</xdr:rowOff>
    </xdr:from>
    <xdr:to>
      <xdr:col>8</xdr:col>
      <xdr:colOff>9525</xdr:colOff>
      <xdr:row>29</xdr:row>
      <xdr:rowOff>276225</xdr:rowOff>
    </xdr:to>
    <xdr:sp macro="" textlink="">
      <xdr:nvSpPr>
        <xdr:cNvPr id="6" name="Rectangle 9"/>
        <xdr:cNvSpPr>
          <a:spLocks noChangeArrowheads="1"/>
        </xdr:cNvSpPr>
      </xdr:nvSpPr>
      <xdr:spPr bwMode="auto">
        <a:xfrm>
          <a:off x="3048000" y="5391150"/>
          <a:ext cx="1838325" cy="3238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9525</xdr:colOff>
      <xdr:row>27</xdr:row>
      <xdr:rowOff>133350</xdr:rowOff>
    </xdr:from>
    <xdr:to>
      <xdr:col>7</xdr:col>
      <xdr:colOff>9525</xdr:colOff>
      <xdr:row>29</xdr:row>
      <xdr:rowOff>9525</xdr:rowOff>
    </xdr:to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3667125" y="5276850"/>
          <a:ext cx="60960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TURNO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8</xdr:col>
      <xdr:colOff>0</xdr:colOff>
      <xdr:row>37</xdr:row>
      <xdr:rowOff>9525</xdr:rowOff>
    </xdr:to>
    <xdr:sp macro="" textlink="">
      <xdr:nvSpPr>
        <xdr:cNvPr id="8" name="Rectangle 13"/>
        <xdr:cNvSpPr>
          <a:spLocks noChangeArrowheads="1"/>
        </xdr:cNvSpPr>
      </xdr:nvSpPr>
      <xdr:spPr bwMode="auto">
        <a:xfrm>
          <a:off x="609600" y="6667500"/>
          <a:ext cx="4267200" cy="3905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57150</xdr:colOff>
      <xdr:row>34</xdr:row>
      <xdr:rowOff>95250</xdr:rowOff>
    </xdr:from>
    <xdr:to>
      <xdr:col>5</xdr:col>
      <xdr:colOff>533400</xdr:colOff>
      <xdr:row>35</xdr:row>
      <xdr:rowOff>104775</xdr:rowOff>
    </xdr:to>
    <xdr:sp macro="" textlink="">
      <xdr:nvSpPr>
        <xdr:cNvPr id="9" name="Text Box 14"/>
        <xdr:cNvSpPr txBox="1">
          <a:spLocks noChangeArrowheads="1"/>
        </xdr:cNvSpPr>
      </xdr:nvSpPr>
      <xdr:spPr bwMode="auto">
        <a:xfrm>
          <a:off x="1885950" y="6572250"/>
          <a:ext cx="16954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CONTEÚDO CURRICULAR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8</xdr:col>
      <xdr:colOff>0</xdr:colOff>
      <xdr:row>43</xdr:row>
      <xdr:rowOff>276225</xdr:rowOff>
    </xdr:to>
    <xdr:sp macro="" textlink="">
      <xdr:nvSpPr>
        <xdr:cNvPr id="10" name="Rectangle 15"/>
        <xdr:cNvSpPr>
          <a:spLocks noChangeArrowheads="1"/>
        </xdr:cNvSpPr>
      </xdr:nvSpPr>
      <xdr:spPr bwMode="auto">
        <a:xfrm>
          <a:off x="609600" y="8001000"/>
          <a:ext cx="4267200" cy="3810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238125</xdr:colOff>
      <xdr:row>41</xdr:row>
      <xdr:rowOff>66675</xdr:rowOff>
    </xdr:from>
    <xdr:to>
      <xdr:col>5</xdr:col>
      <xdr:colOff>304800</xdr:colOff>
      <xdr:row>42</xdr:row>
      <xdr:rowOff>104775</xdr:rowOff>
    </xdr:to>
    <xdr:sp macro="" textlink="">
      <xdr:nvSpPr>
        <xdr:cNvPr id="11" name="Text Box 16"/>
        <xdr:cNvSpPr txBox="1">
          <a:spLocks noChangeArrowheads="1"/>
        </xdr:cNvSpPr>
      </xdr:nvSpPr>
      <xdr:spPr bwMode="auto">
        <a:xfrm>
          <a:off x="2066925" y="7877175"/>
          <a:ext cx="12858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PROFESSOR(S)</a:t>
          </a:r>
        </a:p>
      </xdr:txBody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11</xdr:row>
      <xdr:rowOff>114300</xdr:rowOff>
    </xdr:to>
    <xdr:pic>
      <xdr:nvPicPr>
        <xdr:cNvPr id="12" name="Picture 23" descr="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14500"/>
          <a:ext cx="9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0</xdr:col>
      <xdr:colOff>57150</xdr:colOff>
      <xdr:row>0</xdr:row>
      <xdr:rowOff>57150</xdr:rowOff>
    </xdr:from>
    <xdr:to>
      <xdr:col>8</xdr:col>
      <xdr:colOff>552450</xdr:colOff>
      <xdr:row>21</xdr:row>
      <xdr:rowOff>76200</xdr:rowOff>
    </xdr:to>
    <xdr:sp macro="" textlink="">
      <xdr:nvSpPr>
        <xdr:cNvPr id="13" name="AutoShape 31"/>
        <xdr:cNvSpPr>
          <a:spLocks noChangeArrowheads="1"/>
        </xdr:cNvSpPr>
      </xdr:nvSpPr>
      <xdr:spPr bwMode="auto">
        <a:xfrm>
          <a:off x="57150" y="57150"/>
          <a:ext cx="5372100" cy="4019550"/>
        </a:xfrm>
        <a:prstGeom prst="roundRect">
          <a:avLst>
            <a:gd name="adj" fmla="val 6620"/>
          </a:avLst>
        </a:prstGeom>
        <a:noFill/>
        <a:ln w="1270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57150</xdr:colOff>
      <xdr:row>23</xdr:row>
      <xdr:rowOff>57150</xdr:rowOff>
    </xdr:from>
    <xdr:to>
      <xdr:col>8</xdr:col>
      <xdr:colOff>552450</xdr:colOff>
      <xdr:row>49</xdr:row>
      <xdr:rowOff>123825</xdr:rowOff>
    </xdr:to>
    <xdr:sp macro="" textlink="">
      <xdr:nvSpPr>
        <xdr:cNvPr id="14" name="AutoShape 33"/>
        <xdr:cNvSpPr>
          <a:spLocks noChangeArrowheads="1"/>
        </xdr:cNvSpPr>
      </xdr:nvSpPr>
      <xdr:spPr bwMode="auto">
        <a:xfrm>
          <a:off x="57150" y="4438650"/>
          <a:ext cx="5372100" cy="5019675"/>
        </a:xfrm>
        <a:prstGeom prst="roundRect">
          <a:avLst>
            <a:gd name="adj" fmla="val 6620"/>
          </a:avLst>
        </a:prstGeom>
        <a:noFill/>
        <a:ln w="12700" algn="ctr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485775</xdr:colOff>
          <xdr:row>2</xdr:row>
          <xdr:rowOff>0</xdr:rowOff>
        </xdr:from>
        <xdr:to>
          <xdr:col>6</xdr:col>
          <xdr:colOff>180975</xdr:colOff>
          <xdr:row>9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folhinha.net.br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rgb="FFFF0000"/>
  </sheetPr>
  <dimension ref="A1:W10000"/>
  <sheetViews>
    <sheetView tabSelected="1" zoomScale="90" zoomScaleNormal="90" workbookViewId="0">
      <selection sqref="A1:Q1"/>
    </sheetView>
  </sheetViews>
  <sheetFormatPr defaultRowHeight="15" x14ac:dyDescent="0.25"/>
  <sheetData>
    <row r="1" spans="1:23" ht="30" thickBot="1" x14ac:dyDescent="0.6">
      <c r="A1" s="249" t="s">
        <v>107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1"/>
      <c r="R1" s="39"/>
      <c r="S1" s="38"/>
      <c r="T1" s="38"/>
      <c r="U1" s="38"/>
      <c r="V1" s="38"/>
      <c r="W1" s="38"/>
    </row>
    <row r="2" spans="1:23" ht="51.75" customHeight="1" thickTop="1" thickBot="1" x14ac:dyDescent="0.3">
      <c r="A2" s="156"/>
      <c r="B2" s="190">
        <f>Capa!D19</f>
        <v>2014</v>
      </c>
      <c r="C2" s="190"/>
      <c r="D2" s="157"/>
      <c r="E2" s="190" t="str">
        <f>Capa!B30</f>
        <v>1º ANO A</v>
      </c>
      <c r="F2" s="190"/>
      <c r="G2" s="157"/>
      <c r="H2" s="191" t="str">
        <f>Capa!B25</f>
        <v>ENSINO MÉDIO</v>
      </c>
      <c r="I2" s="191"/>
      <c r="J2" s="157"/>
      <c r="K2" s="190" t="str">
        <f>Capa!F30</f>
        <v>VESPERTINO</v>
      </c>
      <c r="L2" s="190"/>
      <c r="M2" s="157"/>
      <c r="N2" s="190" t="str">
        <f>Capa!B37</f>
        <v>BIOLOGIA</v>
      </c>
      <c r="O2" s="190"/>
      <c r="P2" s="161"/>
      <c r="Q2" s="158"/>
      <c r="R2" s="38"/>
      <c r="S2" s="38"/>
      <c r="T2" s="38"/>
      <c r="U2" s="38"/>
      <c r="V2" s="38"/>
      <c r="W2" s="38"/>
    </row>
    <row r="3" spans="1:23" ht="21" thickTop="1" thickBot="1" x14ac:dyDescent="0.4">
      <c r="A3" s="252" t="s">
        <v>162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4"/>
      <c r="R3" s="38"/>
      <c r="S3" s="38"/>
      <c r="T3" s="38"/>
      <c r="U3" s="38"/>
      <c r="V3" s="38"/>
      <c r="W3" s="38"/>
    </row>
    <row r="4" spans="1:23" ht="15.75" customHeight="1" thickTop="1" thickBot="1" x14ac:dyDescent="0.3">
      <c r="A4" s="151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52"/>
      <c r="R4" s="142"/>
      <c r="S4" s="142"/>
      <c r="T4" s="142"/>
      <c r="U4" s="38"/>
      <c r="V4" s="38"/>
      <c r="W4" s="38"/>
    </row>
    <row r="5" spans="1:23" ht="15" customHeight="1" thickTop="1" x14ac:dyDescent="0.25">
      <c r="A5" s="151"/>
      <c r="B5" s="255" t="s">
        <v>95</v>
      </c>
      <c r="C5" s="256"/>
      <c r="D5" s="140"/>
      <c r="E5" s="140"/>
      <c r="F5" s="273" t="s">
        <v>103</v>
      </c>
      <c r="G5" s="274"/>
      <c r="H5" s="140"/>
      <c r="I5" s="192" t="s">
        <v>104</v>
      </c>
      <c r="J5" s="193"/>
      <c r="K5" s="140"/>
      <c r="L5" s="204" t="s">
        <v>105</v>
      </c>
      <c r="M5" s="205"/>
      <c r="N5" s="140"/>
      <c r="O5" s="218" t="s">
        <v>106</v>
      </c>
      <c r="P5" s="219"/>
      <c r="Q5" s="152"/>
      <c r="R5" s="142"/>
      <c r="S5" s="210"/>
      <c r="T5" s="211"/>
      <c r="U5" s="38"/>
      <c r="V5" s="38"/>
      <c r="W5" s="38"/>
    </row>
    <row r="6" spans="1:23" ht="15.75" customHeight="1" x14ac:dyDescent="0.25">
      <c r="A6" s="151"/>
      <c r="B6" s="257"/>
      <c r="C6" s="258"/>
      <c r="D6" s="140"/>
      <c r="E6" s="140"/>
      <c r="F6" s="275"/>
      <c r="G6" s="276"/>
      <c r="H6" s="140"/>
      <c r="I6" s="194"/>
      <c r="J6" s="195"/>
      <c r="K6" s="140"/>
      <c r="L6" s="206"/>
      <c r="M6" s="207"/>
      <c r="N6" s="140"/>
      <c r="O6" s="220"/>
      <c r="P6" s="221"/>
      <c r="Q6" s="152"/>
      <c r="R6" s="142"/>
      <c r="S6" s="211"/>
      <c r="T6" s="211"/>
      <c r="U6" s="38"/>
      <c r="V6" s="38"/>
      <c r="W6" s="38"/>
    </row>
    <row r="7" spans="1:23" ht="16.5" customHeight="1" thickBot="1" x14ac:dyDescent="0.3">
      <c r="A7" s="151"/>
      <c r="B7" s="259"/>
      <c r="C7" s="260"/>
      <c r="D7" s="140"/>
      <c r="E7" s="140"/>
      <c r="F7" s="277"/>
      <c r="G7" s="278"/>
      <c r="H7" s="140"/>
      <c r="I7" s="196"/>
      <c r="J7" s="197"/>
      <c r="K7" s="140"/>
      <c r="L7" s="208"/>
      <c r="M7" s="209"/>
      <c r="N7" s="140"/>
      <c r="O7" s="222"/>
      <c r="P7" s="223"/>
      <c r="Q7" s="152"/>
      <c r="R7" s="142"/>
      <c r="S7" s="211"/>
      <c r="T7" s="211"/>
      <c r="U7" s="38"/>
      <c r="V7" s="38"/>
      <c r="W7" s="38"/>
    </row>
    <row r="8" spans="1:23" ht="15.75" customHeight="1" thickTop="1" thickBot="1" x14ac:dyDescent="0.3">
      <c r="A8" s="151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52"/>
      <c r="R8" s="142"/>
      <c r="S8" s="142"/>
      <c r="T8" s="142"/>
      <c r="U8" s="38"/>
      <c r="V8" s="38"/>
      <c r="W8" s="38"/>
    </row>
    <row r="9" spans="1:23" ht="15" customHeight="1" thickTop="1" x14ac:dyDescent="0.25">
      <c r="A9" s="151"/>
      <c r="B9" s="255" t="s">
        <v>96</v>
      </c>
      <c r="C9" s="256"/>
      <c r="D9" s="140"/>
      <c r="E9" s="140"/>
      <c r="F9" s="273" t="s">
        <v>109</v>
      </c>
      <c r="G9" s="274"/>
      <c r="H9" s="140"/>
      <c r="I9" s="192" t="s">
        <v>110</v>
      </c>
      <c r="J9" s="193"/>
      <c r="K9" s="140"/>
      <c r="L9" s="204" t="s">
        <v>111</v>
      </c>
      <c r="M9" s="205"/>
      <c r="N9" s="140"/>
      <c r="O9" s="218" t="s">
        <v>112</v>
      </c>
      <c r="P9" s="219"/>
      <c r="Q9" s="152"/>
      <c r="R9" s="142"/>
      <c r="S9" s="210"/>
      <c r="T9" s="211"/>
      <c r="U9" s="38"/>
      <c r="V9" s="38"/>
      <c r="W9" s="38"/>
    </row>
    <row r="10" spans="1:23" ht="15" customHeight="1" x14ac:dyDescent="0.25">
      <c r="A10" s="151"/>
      <c r="B10" s="257"/>
      <c r="C10" s="258"/>
      <c r="D10" s="140"/>
      <c r="E10" s="140"/>
      <c r="F10" s="275"/>
      <c r="G10" s="276"/>
      <c r="H10" s="140"/>
      <c r="I10" s="194"/>
      <c r="J10" s="195"/>
      <c r="K10" s="140"/>
      <c r="L10" s="206"/>
      <c r="M10" s="207"/>
      <c r="N10" s="140"/>
      <c r="O10" s="220"/>
      <c r="P10" s="221"/>
      <c r="Q10" s="152"/>
      <c r="R10" s="142"/>
      <c r="S10" s="211"/>
      <c r="T10" s="211"/>
      <c r="U10" s="38"/>
      <c r="V10" s="38"/>
      <c r="W10" s="38"/>
    </row>
    <row r="11" spans="1:23" ht="15" customHeight="1" thickBot="1" x14ac:dyDescent="0.3">
      <c r="A11" s="151"/>
      <c r="B11" s="259"/>
      <c r="C11" s="260"/>
      <c r="D11" s="140"/>
      <c r="E11" s="140"/>
      <c r="F11" s="277"/>
      <c r="G11" s="278"/>
      <c r="H11" s="140"/>
      <c r="I11" s="196"/>
      <c r="J11" s="197"/>
      <c r="K11" s="140"/>
      <c r="L11" s="208"/>
      <c r="M11" s="209"/>
      <c r="N11" s="140"/>
      <c r="O11" s="222"/>
      <c r="P11" s="223"/>
      <c r="Q11" s="152"/>
      <c r="R11" s="142"/>
      <c r="S11" s="211"/>
      <c r="T11" s="211"/>
      <c r="U11" s="38"/>
      <c r="V11" s="38"/>
      <c r="W11" s="38"/>
    </row>
    <row r="12" spans="1:23" ht="15.75" customHeight="1" thickTop="1" thickBot="1" x14ac:dyDescent="0.3">
      <c r="A12" s="151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52"/>
      <c r="R12" s="142"/>
      <c r="S12" s="211"/>
      <c r="T12" s="211"/>
      <c r="U12" s="38"/>
      <c r="V12" s="38"/>
      <c r="W12" s="38"/>
    </row>
    <row r="13" spans="1:23" ht="15.75" customHeight="1" thickTop="1" x14ac:dyDescent="0.25">
      <c r="A13" s="151"/>
      <c r="B13" s="261" t="s">
        <v>153</v>
      </c>
      <c r="C13" s="262"/>
      <c r="D13" s="140"/>
      <c r="E13" s="140"/>
      <c r="F13" s="279" t="s">
        <v>99</v>
      </c>
      <c r="G13" s="280"/>
      <c r="H13" s="140"/>
      <c r="I13" s="192" t="s">
        <v>100</v>
      </c>
      <c r="J13" s="193"/>
      <c r="K13" s="140"/>
      <c r="L13" s="204" t="s">
        <v>101</v>
      </c>
      <c r="M13" s="205"/>
      <c r="N13" s="140"/>
      <c r="O13" s="218" t="s">
        <v>102</v>
      </c>
      <c r="P13" s="219"/>
      <c r="Q13" s="152"/>
      <c r="R13" s="142"/>
      <c r="S13" s="211"/>
      <c r="T13" s="211"/>
      <c r="U13" s="38"/>
      <c r="V13" s="38"/>
      <c r="W13" s="38"/>
    </row>
    <row r="14" spans="1:23" x14ac:dyDescent="0.25">
      <c r="A14" s="151"/>
      <c r="B14" s="263"/>
      <c r="C14" s="264"/>
      <c r="D14" s="140"/>
      <c r="E14" s="140"/>
      <c r="F14" s="281"/>
      <c r="G14" s="282"/>
      <c r="H14" s="140"/>
      <c r="I14" s="194"/>
      <c r="J14" s="195"/>
      <c r="K14" s="140"/>
      <c r="L14" s="206"/>
      <c r="M14" s="207"/>
      <c r="N14" s="140"/>
      <c r="O14" s="220"/>
      <c r="P14" s="221"/>
      <c r="Q14" s="152"/>
      <c r="R14" s="142"/>
      <c r="S14" s="211"/>
      <c r="T14" s="211"/>
      <c r="U14" s="38"/>
      <c r="V14" s="38"/>
      <c r="W14" s="38"/>
    </row>
    <row r="15" spans="1:23" ht="16.5" customHeight="1" thickBot="1" x14ac:dyDescent="0.3">
      <c r="A15" s="151"/>
      <c r="B15" s="265"/>
      <c r="C15" s="266"/>
      <c r="D15" s="140"/>
      <c r="E15" s="140"/>
      <c r="F15" s="283"/>
      <c r="G15" s="284"/>
      <c r="H15" s="140"/>
      <c r="I15" s="196"/>
      <c r="J15" s="197"/>
      <c r="K15" s="140"/>
      <c r="L15" s="208"/>
      <c r="M15" s="209"/>
      <c r="N15" s="140"/>
      <c r="O15" s="222"/>
      <c r="P15" s="223"/>
      <c r="Q15" s="152"/>
      <c r="R15" s="142"/>
      <c r="S15" s="142"/>
      <c r="T15" s="142"/>
      <c r="U15" s="38"/>
      <c r="V15" s="38"/>
      <c r="W15" s="38"/>
    </row>
    <row r="16" spans="1:23" ht="15.75" customHeight="1" thickTop="1" thickBot="1" x14ac:dyDescent="0.3">
      <c r="A16" s="151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52"/>
      <c r="R16" s="142"/>
      <c r="S16" s="210"/>
      <c r="T16" s="211"/>
      <c r="U16" s="38"/>
      <c r="V16" s="38"/>
      <c r="W16" s="38"/>
    </row>
    <row r="17" spans="1:23" ht="15.75" customHeight="1" thickTop="1" x14ac:dyDescent="0.25">
      <c r="A17" s="151"/>
      <c r="B17" s="267" t="s">
        <v>97</v>
      </c>
      <c r="C17" s="268"/>
      <c r="D17" s="140"/>
      <c r="E17" s="140"/>
      <c r="F17" s="279" t="s">
        <v>158</v>
      </c>
      <c r="G17" s="285"/>
      <c r="H17" s="140"/>
      <c r="I17" s="198" t="s">
        <v>157</v>
      </c>
      <c r="J17" s="199"/>
      <c r="K17" s="140"/>
      <c r="L17" s="212" t="s">
        <v>159</v>
      </c>
      <c r="M17" s="213"/>
      <c r="N17" s="140"/>
      <c r="O17" s="224" t="s">
        <v>160</v>
      </c>
      <c r="P17" s="225"/>
      <c r="Q17" s="152"/>
      <c r="R17" s="142"/>
      <c r="S17" s="211"/>
      <c r="T17" s="211"/>
      <c r="U17" s="38"/>
      <c r="V17" s="38"/>
      <c r="W17" s="38"/>
    </row>
    <row r="18" spans="1:23" ht="15.75" customHeight="1" x14ac:dyDescent="0.25">
      <c r="A18" s="151"/>
      <c r="B18" s="269"/>
      <c r="C18" s="270"/>
      <c r="D18" s="140"/>
      <c r="E18" s="140"/>
      <c r="F18" s="286"/>
      <c r="G18" s="287"/>
      <c r="H18" s="140"/>
      <c r="I18" s="200"/>
      <c r="J18" s="201"/>
      <c r="K18" s="140"/>
      <c r="L18" s="214"/>
      <c r="M18" s="215"/>
      <c r="N18" s="140"/>
      <c r="O18" s="226"/>
      <c r="P18" s="227"/>
      <c r="Q18" s="152"/>
      <c r="R18" s="142"/>
      <c r="S18" s="211"/>
      <c r="T18" s="211"/>
      <c r="U18" s="38"/>
      <c r="V18" s="38"/>
      <c r="W18" s="38"/>
    </row>
    <row r="19" spans="1:23" ht="15.75" thickBot="1" x14ac:dyDescent="0.3">
      <c r="A19" s="151"/>
      <c r="B19" s="271"/>
      <c r="C19" s="272"/>
      <c r="D19" s="140"/>
      <c r="E19" s="140"/>
      <c r="F19" s="288"/>
      <c r="G19" s="289"/>
      <c r="H19" s="140"/>
      <c r="I19" s="202"/>
      <c r="J19" s="203"/>
      <c r="K19" s="140"/>
      <c r="L19" s="216"/>
      <c r="M19" s="217"/>
      <c r="N19" s="140"/>
      <c r="O19" s="228"/>
      <c r="P19" s="229"/>
      <c r="Q19" s="152"/>
      <c r="R19" s="38"/>
      <c r="S19" s="38"/>
      <c r="T19" s="38"/>
      <c r="U19" s="38"/>
      <c r="V19" s="38"/>
      <c r="W19" s="38"/>
    </row>
    <row r="20" spans="1:23" ht="16.5" thickTop="1" thickBot="1" x14ac:dyDescent="0.3">
      <c r="A20" s="151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52"/>
      <c r="R20" s="38"/>
      <c r="S20" s="38"/>
      <c r="T20" s="38"/>
      <c r="U20" s="38"/>
      <c r="V20" s="38"/>
      <c r="W20" s="38"/>
    </row>
    <row r="21" spans="1:23" ht="15.75" thickTop="1" x14ac:dyDescent="0.25">
      <c r="A21" s="151"/>
      <c r="B21" s="230" t="s">
        <v>80</v>
      </c>
      <c r="C21" s="231"/>
      <c r="D21" s="232"/>
      <c r="E21" s="140"/>
      <c r="F21" s="230" t="s">
        <v>69</v>
      </c>
      <c r="G21" s="231"/>
      <c r="H21" s="232"/>
      <c r="I21" s="140"/>
      <c r="J21" s="248" t="s">
        <v>98</v>
      </c>
      <c r="K21" s="231"/>
      <c r="L21" s="232"/>
      <c r="M21" s="140"/>
      <c r="N21" s="239" t="s">
        <v>146</v>
      </c>
      <c r="O21" s="240"/>
      <c r="P21" s="241"/>
      <c r="Q21" s="152"/>
      <c r="R21" s="38"/>
      <c r="S21" s="38"/>
      <c r="T21" s="38"/>
      <c r="U21" s="38"/>
      <c r="V21" s="38"/>
      <c r="W21" s="38"/>
    </row>
    <row r="22" spans="1:23" x14ac:dyDescent="0.25">
      <c r="A22" s="151"/>
      <c r="B22" s="233"/>
      <c r="C22" s="234"/>
      <c r="D22" s="235"/>
      <c r="E22" s="140"/>
      <c r="F22" s="233"/>
      <c r="G22" s="234"/>
      <c r="H22" s="235"/>
      <c r="I22" s="140"/>
      <c r="J22" s="233"/>
      <c r="K22" s="234"/>
      <c r="L22" s="235"/>
      <c r="M22" s="140"/>
      <c r="N22" s="242"/>
      <c r="O22" s="243"/>
      <c r="P22" s="244"/>
      <c r="Q22" s="152"/>
      <c r="R22" s="38"/>
      <c r="S22" s="38"/>
      <c r="T22" s="38"/>
      <c r="U22" s="38"/>
      <c r="V22" s="38"/>
      <c r="W22" s="38"/>
    </row>
    <row r="23" spans="1:23" ht="15.75" thickBot="1" x14ac:dyDescent="0.3">
      <c r="A23" s="151"/>
      <c r="B23" s="236"/>
      <c r="C23" s="237"/>
      <c r="D23" s="238"/>
      <c r="E23" s="140"/>
      <c r="F23" s="236"/>
      <c r="G23" s="237"/>
      <c r="H23" s="238"/>
      <c r="I23" s="140"/>
      <c r="J23" s="236"/>
      <c r="K23" s="237"/>
      <c r="L23" s="238"/>
      <c r="M23" s="140"/>
      <c r="N23" s="245"/>
      <c r="O23" s="246"/>
      <c r="P23" s="247"/>
      <c r="Q23" s="152"/>
      <c r="R23" s="38"/>
      <c r="S23" s="38"/>
      <c r="T23" s="38"/>
      <c r="U23" s="38"/>
      <c r="V23" s="38"/>
      <c r="W23" s="38"/>
    </row>
    <row r="24" spans="1:23" ht="15.75" thickTop="1" x14ac:dyDescent="0.25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5"/>
      <c r="R24" s="38"/>
      <c r="S24" s="38"/>
      <c r="T24" s="38"/>
      <c r="U24" s="38"/>
      <c r="V24" s="38"/>
      <c r="W24" s="38"/>
    </row>
    <row r="25" spans="1:23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1:23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7" spans="1:23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</row>
    <row r="28" spans="1:23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</row>
    <row r="29" spans="1:23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1:23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1:23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1:23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1:23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1:23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spans="1:23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1:23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10000" spans="2:3" x14ac:dyDescent="0.25">
      <c r="B10000">
        <v>0.63157894736842102</v>
      </c>
      <c r="C10000">
        <v>0.63157894736842102</v>
      </c>
    </row>
  </sheetData>
  <sheetProtection password="E935" sheet="1" objects="1" scenarios="1"/>
  <mergeCells count="35">
    <mergeCell ref="B21:D23"/>
    <mergeCell ref="F21:H23"/>
    <mergeCell ref="N21:P23"/>
    <mergeCell ref="J21:L23"/>
    <mergeCell ref="A1:Q1"/>
    <mergeCell ref="A3:Q3"/>
    <mergeCell ref="B5:C7"/>
    <mergeCell ref="B9:C11"/>
    <mergeCell ref="B13:C15"/>
    <mergeCell ref="B17:C19"/>
    <mergeCell ref="F5:G7"/>
    <mergeCell ref="F9:G11"/>
    <mergeCell ref="F13:G15"/>
    <mergeCell ref="F17:G19"/>
    <mergeCell ref="I5:J7"/>
    <mergeCell ref="I9:J11"/>
    <mergeCell ref="S5:T7"/>
    <mergeCell ref="S12:T14"/>
    <mergeCell ref="S16:T18"/>
    <mergeCell ref="L17:M19"/>
    <mergeCell ref="O5:P7"/>
    <mergeCell ref="O9:P11"/>
    <mergeCell ref="O13:P15"/>
    <mergeCell ref="O17:P19"/>
    <mergeCell ref="S9:T11"/>
    <mergeCell ref="I13:J15"/>
    <mergeCell ref="I17:J19"/>
    <mergeCell ref="L5:M7"/>
    <mergeCell ref="L9:M11"/>
    <mergeCell ref="L13:M15"/>
    <mergeCell ref="B2:C2"/>
    <mergeCell ref="E2:F2"/>
    <mergeCell ref="H2:I2"/>
    <mergeCell ref="K2:L2"/>
    <mergeCell ref="N2:O2"/>
  </mergeCells>
  <hyperlinks>
    <hyperlink ref="I7:J9" location="'Frequência 2º Bim'!A1" display="'Frequência 2º Bim'!A1"/>
    <hyperlink ref="I11:J13" location="'Conteúdo 2º Bim'!A1" display="'Conteúdo 2º Bim'!A1"/>
    <hyperlink ref="I15:J17" location="'Notas 2º Bim'!A1" display="'Notas 2º Bim'!A1"/>
    <hyperlink ref="L7:M9" location="'Frequência 3º Bim'!A1" display="'Frequência 3º Bim'!A1"/>
    <hyperlink ref="L11:M13" location="'Conteúdo 3º Bim'!A1" display="'Conteúdo 3º Bim'!A1"/>
    <hyperlink ref="L15:M17" location="'Notas 3º Bim'!A1" display="'Notas 3º Bim'!A1"/>
    <hyperlink ref="O7:P9" location="'Frequência 4º Bim'!A1" display="'Frequência 4º Bim'!A1"/>
    <hyperlink ref="O11:P13" location="'Conteúdo 4º Bim'!A1" display="'Conteúdo 4º Bim'!A1"/>
    <hyperlink ref="O15:P17" location="'Notas 4º Bim'!A1" display="'Notas 4º Bim'!A1"/>
    <hyperlink ref="B21:D23" location="'Apuração Final'!A1" display="'Apuração Final'!A1"/>
    <hyperlink ref="F21:H23" location="'Recuperação Final'!A1" display="'Recuperação Final'!A1"/>
    <hyperlink ref="J21:L23" location="Taletas!A1" display="Taletas!A1"/>
    <hyperlink ref="N21:P23" location="Calendário!A1" display="Calendário"/>
    <hyperlink ref="B5:C7" location="INSTRUÇÕES!A1" display="INSTRUÇÕES!A1"/>
    <hyperlink ref="B9:C11" location="Capa!A1" display="Capa!A1"/>
    <hyperlink ref="B13:C15" location="'Planejamento Anual'!A1" display="Movimentação de Alunos"/>
    <hyperlink ref="B17:C19" location="'Movimentação de Alunos'!A1" display="'Movimentação de Alunos'!A1"/>
    <hyperlink ref="F5:G7" location="'Frequência 1º Bim'!A1" display="'Frequência 1º Bim'!A1"/>
    <hyperlink ref="F9:G11" location="'Conteúdo 1º Bim'!A1" display="'Conteúdo 1º Bim'!A1"/>
    <hyperlink ref="F13:G15" location="'Notas 1º Bim'!A1" display="'Notas 1º Bim'!A1"/>
    <hyperlink ref="F17:G19" location="'Ocorrências 1º Bim'!A1" display="'Ocorrências 1º Bim'!A1"/>
    <hyperlink ref="I5:J7" location="'Frequência 2º Bim'!A1" display="'Frequência 2º Bim'!A1"/>
    <hyperlink ref="I9:J11" location="'Conteúdo 2º Bim'!A1" display="'Conteúdo 2º Bim'!A1"/>
    <hyperlink ref="I13:J15" location="'Notas 2º Bim'!A1" display="'Notas 2º Bim'!A1"/>
    <hyperlink ref="I17:J19" location="'Ocorrências 2º Bim'!A1" display="Notas 2º Bim"/>
    <hyperlink ref="L5:M7" location="'Frequência 3º Bim'!A1" display="'Frequência 3º Bim'!A1"/>
    <hyperlink ref="L9:M11" location="'Conteúdo 3º Bim'!A1" display="'Conteúdo 3º Bim'!A1"/>
    <hyperlink ref="L13:M15" location="'Notas 3º Bim'!A1" display="'Notas 3º Bim'!A1"/>
    <hyperlink ref="L17:M19" location="'Ocorrências 3º Bim'!A1" display="Notas 3º Bim"/>
    <hyperlink ref="O5:P7" location="'Frequência 4º Bim'!A1" display="'Frequência 4º Bim'!A1"/>
    <hyperlink ref="O9:P11" location="'Conteúdo 4º Bim'!A1" display="'Conteúdo 4º Bim'!A1"/>
    <hyperlink ref="O13:P15" location="'Notas 4º Bim'!A1" display="'Notas 4º Bim'!A1"/>
    <hyperlink ref="O17:P19" location="'Ocorrências 4º Bim'!A1" display="Notas 4º Bim"/>
  </hyperlinks>
  <pageMargins left="0.51181102362204722" right="0.51181102362204722" top="0.78740157480314965" bottom="0.78740157480314965" header="0.31496062992125984" footer="0.31496062992125984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>
    <tabColor theme="4" tint="0.59999389629810485"/>
  </sheetPr>
  <dimension ref="A1:T45"/>
  <sheetViews>
    <sheetView workbookViewId="0">
      <selection activeCell="J5" sqref="J5:L9"/>
    </sheetView>
  </sheetViews>
  <sheetFormatPr defaultRowHeight="15" x14ac:dyDescent="0.25"/>
  <cols>
    <col min="1" max="1" width="11" customWidth="1"/>
    <col min="2" max="2" width="11.5703125" customWidth="1"/>
    <col min="3" max="3" width="10.7109375" customWidth="1"/>
    <col min="4" max="5" width="9.140625" customWidth="1"/>
    <col min="6" max="6" width="14" customWidth="1"/>
    <col min="7" max="7" width="9" customWidth="1"/>
  </cols>
  <sheetData>
    <row r="1" spans="1:20" ht="20.25" x14ac:dyDescent="0.25">
      <c r="A1" s="349" t="str">
        <f>Capa!B15</f>
        <v>E. E. MESSIAS PEDREIRO</v>
      </c>
      <c r="B1" s="350"/>
      <c r="C1" s="350"/>
      <c r="D1" s="350"/>
      <c r="E1" s="350"/>
      <c r="F1" s="350"/>
      <c r="G1" s="350"/>
      <c r="H1" s="351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1:20" x14ac:dyDescent="0.25">
      <c r="A2" s="352" t="s">
        <v>161</v>
      </c>
      <c r="B2" s="353"/>
      <c r="C2" s="353"/>
      <c r="D2" s="353"/>
      <c r="E2" s="353"/>
      <c r="F2" s="353"/>
      <c r="G2" s="353"/>
      <c r="H2" s="354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1:20" x14ac:dyDescent="0.25">
      <c r="A3" s="342" t="str">
        <f>Capa!B25</f>
        <v>ENSINO MÉDIO</v>
      </c>
      <c r="B3" s="343"/>
      <c r="C3" s="146" t="s">
        <v>1</v>
      </c>
      <c r="D3" s="162">
        <f>Capa!D19</f>
        <v>2014</v>
      </c>
      <c r="E3" s="167" t="s">
        <v>2</v>
      </c>
      <c r="F3" s="344" t="str">
        <f>Capa!B37</f>
        <v>BIOLOGIA</v>
      </c>
      <c r="G3" s="344"/>
      <c r="H3" s="345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1:20" ht="15.75" thickBot="1" x14ac:dyDescent="0.3">
      <c r="A4" s="148" t="s">
        <v>49</v>
      </c>
      <c r="B4" s="149" t="str">
        <f>Capa!B30</f>
        <v>1º ANO A</v>
      </c>
      <c r="C4" s="147" t="s">
        <v>6</v>
      </c>
      <c r="D4" s="344" t="str">
        <f>Capa!B44</f>
        <v>ULISSES PAGLIUSO JUNIOR</v>
      </c>
      <c r="E4" s="344"/>
      <c r="F4" s="344"/>
      <c r="G4" s="344"/>
      <c r="H4" s="345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5" spans="1:20" ht="15.75" thickTop="1" x14ac:dyDescent="0.25">
      <c r="A5" s="342" t="str">
        <f>Capa!F30</f>
        <v>VESPERTINO</v>
      </c>
      <c r="B5" s="343"/>
      <c r="C5" s="147" t="s">
        <v>156</v>
      </c>
      <c r="D5" s="344" t="s">
        <v>50</v>
      </c>
      <c r="E5" s="344"/>
      <c r="F5" s="344"/>
      <c r="G5" s="344"/>
      <c r="H5" s="345"/>
      <c r="I5" s="150"/>
      <c r="J5" s="309" t="s">
        <v>108</v>
      </c>
      <c r="K5" s="310"/>
      <c r="L5" s="311"/>
      <c r="M5" s="150"/>
      <c r="N5" s="150"/>
      <c r="O5" s="150"/>
      <c r="P5" s="150"/>
      <c r="Q5" s="150"/>
      <c r="R5" s="150"/>
      <c r="S5" s="150"/>
      <c r="T5" s="150"/>
    </row>
    <row r="6" spans="1:20" x14ac:dyDescent="0.25">
      <c r="A6" s="346"/>
      <c r="B6" s="347"/>
      <c r="C6" s="347"/>
      <c r="D6" s="347"/>
      <c r="E6" s="347"/>
      <c r="F6" s="347"/>
      <c r="G6" s="347"/>
      <c r="H6" s="348"/>
      <c r="I6" s="150"/>
      <c r="J6" s="312"/>
      <c r="K6" s="313"/>
      <c r="L6" s="314"/>
      <c r="M6" s="150"/>
      <c r="N6" s="150"/>
      <c r="O6" s="150"/>
      <c r="P6" s="150"/>
      <c r="Q6" s="150"/>
      <c r="R6" s="150"/>
      <c r="S6" s="150"/>
      <c r="T6" s="150"/>
    </row>
    <row r="7" spans="1:20" x14ac:dyDescent="0.25">
      <c r="A7" s="339"/>
      <c r="B7" s="340"/>
      <c r="C7" s="340"/>
      <c r="D7" s="340"/>
      <c r="E7" s="340"/>
      <c r="F7" s="340"/>
      <c r="G7" s="340"/>
      <c r="H7" s="341"/>
      <c r="I7" s="150"/>
      <c r="J7" s="312"/>
      <c r="K7" s="313"/>
      <c r="L7" s="314"/>
      <c r="M7" s="150"/>
      <c r="N7" s="150"/>
      <c r="O7" s="150"/>
      <c r="P7" s="150"/>
      <c r="Q7" s="150"/>
      <c r="R7" s="150"/>
      <c r="S7" s="150"/>
      <c r="T7" s="150"/>
    </row>
    <row r="8" spans="1:20" x14ac:dyDescent="0.25">
      <c r="A8" s="339"/>
      <c r="B8" s="340"/>
      <c r="C8" s="340"/>
      <c r="D8" s="340"/>
      <c r="E8" s="340"/>
      <c r="F8" s="340"/>
      <c r="G8" s="340"/>
      <c r="H8" s="341"/>
      <c r="I8" s="150"/>
      <c r="J8" s="312"/>
      <c r="K8" s="313"/>
      <c r="L8" s="314"/>
      <c r="M8" s="150"/>
      <c r="N8" s="150"/>
      <c r="O8" s="150"/>
      <c r="P8" s="150"/>
      <c r="Q8" s="150"/>
      <c r="R8" s="150"/>
      <c r="S8" s="150"/>
      <c r="T8" s="150"/>
    </row>
    <row r="9" spans="1:20" ht="15.75" thickBot="1" x14ac:dyDescent="0.3">
      <c r="A9" s="339"/>
      <c r="B9" s="340"/>
      <c r="C9" s="340"/>
      <c r="D9" s="340"/>
      <c r="E9" s="340"/>
      <c r="F9" s="340"/>
      <c r="G9" s="340"/>
      <c r="H9" s="341"/>
      <c r="I9" s="150"/>
      <c r="J9" s="315"/>
      <c r="K9" s="316"/>
      <c r="L9" s="317"/>
      <c r="M9" s="150"/>
      <c r="N9" s="150"/>
      <c r="O9" s="150"/>
      <c r="P9" s="150"/>
      <c r="Q9" s="150"/>
      <c r="R9" s="150"/>
      <c r="S9" s="150"/>
      <c r="T9" s="150"/>
    </row>
    <row r="10" spans="1:20" ht="15.75" thickTop="1" x14ac:dyDescent="0.25">
      <c r="A10" s="339"/>
      <c r="B10" s="340"/>
      <c r="C10" s="340"/>
      <c r="D10" s="340"/>
      <c r="E10" s="340"/>
      <c r="F10" s="340"/>
      <c r="G10" s="340"/>
      <c r="H10" s="341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</row>
    <row r="11" spans="1:20" x14ac:dyDescent="0.25">
      <c r="A11" s="339"/>
      <c r="B11" s="340"/>
      <c r="C11" s="340"/>
      <c r="D11" s="340"/>
      <c r="E11" s="340"/>
      <c r="F11" s="340"/>
      <c r="G11" s="340"/>
      <c r="H11" s="341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</row>
    <row r="12" spans="1:20" x14ac:dyDescent="0.25">
      <c r="A12" s="339"/>
      <c r="B12" s="340"/>
      <c r="C12" s="340"/>
      <c r="D12" s="340"/>
      <c r="E12" s="340"/>
      <c r="F12" s="340"/>
      <c r="G12" s="340"/>
      <c r="H12" s="341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</row>
    <row r="13" spans="1:20" x14ac:dyDescent="0.25">
      <c r="A13" s="339"/>
      <c r="B13" s="340"/>
      <c r="C13" s="340"/>
      <c r="D13" s="340"/>
      <c r="E13" s="340"/>
      <c r="F13" s="340"/>
      <c r="G13" s="340"/>
      <c r="H13" s="341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</row>
    <row r="14" spans="1:20" x14ac:dyDescent="0.25">
      <c r="A14" s="339"/>
      <c r="B14" s="340"/>
      <c r="C14" s="340"/>
      <c r="D14" s="340"/>
      <c r="E14" s="340"/>
      <c r="F14" s="340"/>
      <c r="G14" s="340"/>
      <c r="H14" s="341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</row>
    <row r="15" spans="1:20" x14ac:dyDescent="0.25">
      <c r="A15" s="339"/>
      <c r="B15" s="340"/>
      <c r="C15" s="340"/>
      <c r="D15" s="340"/>
      <c r="E15" s="340"/>
      <c r="F15" s="340"/>
      <c r="G15" s="340"/>
      <c r="H15" s="341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</row>
    <row r="16" spans="1:20" x14ac:dyDescent="0.25">
      <c r="A16" s="339"/>
      <c r="B16" s="340"/>
      <c r="C16" s="340"/>
      <c r="D16" s="340"/>
      <c r="E16" s="340"/>
      <c r="F16" s="340"/>
      <c r="G16" s="340"/>
      <c r="H16" s="341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</row>
    <row r="17" spans="1:20" x14ac:dyDescent="0.25">
      <c r="A17" s="339"/>
      <c r="B17" s="340"/>
      <c r="C17" s="340"/>
      <c r="D17" s="340"/>
      <c r="E17" s="340"/>
      <c r="F17" s="340"/>
      <c r="G17" s="340"/>
      <c r="H17" s="341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</row>
    <row r="18" spans="1:20" x14ac:dyDescent="0.25">
      <c r="A18" s="339"/>
      <c r="B18" s="340"/>
      <c r="C18" s="340"/>
      <c r="D18" s="340"/>
      <c r="E18" s="340"/>
      <c r="F18" s="340"/>
      <c r="G18" s="340"/>
      <c r="H18" s="341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</row>
    <row r="19" spans="1:20" x14ac:dyDescent="0.25">
      <c r="A19" s="339"/>
      <c r="B19" s="340"/>
      <c r="C19" s="340"/>
      <c r="D19" s="340"/>
      <c r="E19" s="340"/>
      <c r="F19" s="340"/>
      <c r="G19" s="340"/>
      <c r="H19" s="341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</row>
    <row r="20" spans="1:20" x14ac:dyDescent="0.25">
      <c r="A20" s="339"/>
      <c r="B20" s="340"/>
      <c r="C20" s="340"/>
      <c r="D20" s="340"/>
      <c r="E20" s="340"/>
      <c r="F20" s="340"/>
      <c r="G20" s="340"/>
      <c r="H20" s="341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</row>
    <row r="21" spans="1:20" x14ac:dyDescent="0.25">
      <c r="A21" s="339"/>
      <c r="B21" s="340"/>
      <c r="C21" s="340"/>
      <c r="D21" s="340"/>
      <c r="E21" s="340"/>
      <c r="F21" s="340"/>
      <c r="G21" s="340"/>
      <c r="H21" s="341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</row>
    <row r="22" spans="1:20" x14ac:dyDescent="0.25">
      <c r="A22" s="339"/>
      <c r="B22" s="340"/>
      <c r="C22" s="340"/>
      <c r="D22" s="340"/>
      <c r="E22" s="340"/>
      <c r="F22" s="340"/>
      <c r="G22" s="340"/>
      <c r="H22" s="341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</row>
    <row r="23" spans="1:20" x14ac:dyDescent="0.25">
      <c r="A23" s="339"/>
      <c r="B23" s="340"/>
      <c r="C23" s="340"/>
      <c r="D23" s="340"/>
      <c r="E23" s="340"/>
      <c r="F23" s="340"/>
      <c r="G23" s="340"/>
      <c r="H23" s="341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</row>
    <row r="24" spans="1:20" x14ac:dyDescent="0.25">
      <c r="A24" s="339"/>
      <c r="B24" s="340"/>
      <c r="C24" s="340"/>
      <c r="D24" s="340"/>
      <c r="E24" s="340"/>
      <c r="F24" s="340"/>
      <c r="G24" s="340"/>
      <c r="H24" s="341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</row>
    <row r="25" spans="1:20" x14ac:dyDescent="0.25">
      <c r="A25" s="339"/>
      <c r="B25" s="340"/>
      <c r="C25" s="340"/>
      <c r="D25" s="340"/>
      <c r="E25" s="340"/>
      <c r="F25" s="340"/>
      <c r="G25" s="340"/>
      <c r="H25" s="341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</row>
    <row r="26" spans="1:20" x14ac:dyDescent="0.25">
      <c r="A26" s="339"/>
      <c r="B26" s="340"/>
      <c r="C26" s="340"/>
      <c r="D26" s="340"/>
      <c r="E26" s="340"/>
      <c r="F26" s="340"/>
      <c r="G26" s="340"/>
      <c r="H26" s="341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</row>
    <row r="27" spans="1:20" x14ac:dyDescent="0.25">
      <c r="A27" s="339"/>
      <c r="B27" s="340"/>
      <c r="C27" s="340"/>
      <c r="D27" s="340"/>
      <c r="E27" s="340"/>
      <c r="F27" s="340"/>
      <c r="G27" s="340"/>
      <c r="H27" s="341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</row>
    <row r="28" spans="1:20" x14ac:dyDescent="0.25">
      <c r="A28" s="339"/>
      <c r="B28" s="340"/>
      <c r="C28" s="340"/>
      <c r="D28" s="340"/>
      <c r="E28" s="340"/>
      <c r="F28" s="340"/>
      <c r="G28" s="340"/>
      <c r="H28" s="341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</row>
    <row r="29" spans="1:20" x14ac:dyDescent="0.25">
      <c r="A29" s="339"/>
      <c r="B29" s="340"/>
      <c r="C29" s="340"/>
      <c r="D29" s="340"/>
      <c r="E29" s="340"/>
      <c r="F29" s="340"/>
      <c r="G29" s="340"/>
      <c r="H29" s="341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</row>
    <row r="30" spans="1:20" x14ac:dyDescent="0.25">
      <c r="A30" s="339"/>
      <c r="B30" s="340"/>
      <c r="C30" s="340"/>
      <c r="D30" s="340"/>
      <c r="E30" s="340"/>
      <c r="F30" s="340"/>
      <c r="G30" s="340"/>
      <c r="H30" s="341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</row>
    <row r="31" spans="1:20" x14ac:dyDescent="0.25">
      <c r="A31" s="339"/>
      <c r="B31" s="340"/>
      <c r="C31" s="340"/>
      <c r="D31" s="340"/>
      <c r="E31" s="340"/>
      <c r="F31" s="340"/>
      <c r="G31" s="340"/>
      <c r="H31" s="341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</row>
    <row r="32" spans="1:20" x14ac:dyDescent="0.25">
      <c r="A32" s="339"/>
      <c r="B32" s="340"/>
      <c r="C32" s="340"/>
      <c r="D32" s="340"/>
      <c r="E32" s="340"/>
      <c r="F32" s="340"/>
      <c r="G32" s="340"/>
      <c r="H32" s="341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</row>
    <row r="33" spans="1:20" x14ac:dyDescent="0.25">
      <c r="A33" s="339"/>
      <c r="B33" s="340"/>
      <c r="C33" s="340"/>
      <c r="D33" s="340"/>
      <c r="E33" s="340"/>
      <c r="F33" s="340"/>
      <c r="G33" s="340"/>
      <c r="H33" s="341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</row>
    <row r="34" spans="1:20" x14ac:dyDescent="0.25">
      <c r="A34" s="339"/>
      <c r="B34" s="340"/>
      <c r="C34" s="340"/>
      <c r="D34" s="340"/>
      <c r="E34" s="340"/>
      <c r="F34" s="340"/>
      <c r="G34" s="340"/>
      <c r="H34" s="341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</row>
    <row r="35" spans="1:20" x14ac:dyDescent="0.25">
      <c r="A35" s="339"/>
      <c r="B35" s="340"/>
      <c r="C35" s="340"/>
      <c r="D35" s="340"/>
      <c r="E35" s="340"/>
      <c r="F35" s="340"/>
      <c r="G35" s="340"/>
      <c r="H35" s="341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</row>
    <row r="36" spans="1:20" x14ac:dyDescent="0.25">
      <c r="A36" s="339"/>
      <c r="B36" s="340"/>
      <c r="C36" s="340"/>
      <c r="D36" s="340"/>
      <c r="E36" s="340"/>
      <c r="F36" s="340"/>
      <c r="G36" s="340"/>
      <c r="H36" s="341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</row>
    <row r="37" spans="1:20" x14ac:dyDescent="0.25">
      <c r="A37" s="339"/>
      <c r="B37" s="340"/>
      <c r="C37" s="340"/>
      <c r="D37" s="340"/>
      <c r="E37" s="340"/>
      <c r="F37" s="340"/>
      <c r="G37" s="340"/>
      <c r="H37" s="341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</row>
    <row r="38" spans="1:20" x14ac:dyDescent="0.25">
      <c r="A38" s="339"/>
      <c r="B38" s="340"/>
      <c r="C38" s="340"/>
      <c r="D38" s="340"/>
      <c r="E38" s="340"/>
      <c r="F38" s="340"/>
      <c r="G38" s="340"/>
      <c r="H38" s="341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</row>
    <row r="39" spans="1:20" x14ac:dyDescent="0.25">
      <c r="A39" s="339"/>
      <c r="B39" s="340"/>
      <c r="C39" s="340"/>
      <c r="D39" s="340"/>
      <c r="E39" s="340"/>
      <c r="F39" s="340"/>
      <c r="G39" s="340"/>
      <c r="H39" s="341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</row>
    <row r="40" spans="1:20" x14ac:dyDescent="0.25">
      <c r="A40" s="339"/>
      <c r="B40" s="340"/>
      <c r="C40" s="340"/>
      <c r="D40" s="340"/>
      <c r="E40" s="340"/>
      <c r="F40" s="340"/>
      <c r="G40" s="340"/>
      <c r="H40" s="341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</row>
    <row r="41" spans="1:20" x14ac:dyDescent="0.25">
      <c r="A41" s="339"/>
      <c r="B41" s="340"/>
      <c r="C41" s="340"/>
      <c r="D41" s="340"/>
      <c r="E41" s="340"/>
      <c r="F41" s="340"/>
      <c r="G41" s="340"/>
      <c r="H41" s="341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</row>
    <row r="42" spans="1:20" x14ac:dyDescent="0.25">
      <c r="A42" s="339"/>
      <c r="B42" s="340"/>
      <c r="C42" s="340"/>
      <c r="D42" s="340"/>
      <c r="E42" s="340"/>
      <c r="F42" s="340"/>
      <c r="G42" s="340"/>
      <c r="H42" s="341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</row>
    <row r="43" spans="1:20" x14ac:dyDescent="0.25">
      <c r="A43" s="339"/>
      <c r="B43" s="340"/>
      <c r="C43" s="340"/>
      <c r="D43" s="340"/>
      <c r="E43" s="340"/>
      <c r="F43" s="340"/>
      <c r="G43" s="340"/>
      <c r="H43" s="341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</row>
    <row r="44" spans="1:20" x14ac:dyDescent="0.25">
      <c r="A44" s="339"/>
      <c r="B44" s="340"/>
      <c r="C44" s="340"/>
      <c r="D44" s="340"/>
      <c r="E44" s="340"/>
      <c r="F44" s="340"/>
      <c r="G44" s="340"/>
      <c r="H44" s="341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</row>
    <row r="45" spans="1:20" x14ac:dyDescent="0.25">
      <c r="A45" s="339"/>
      <c r="B45" s="340"/>
      <c r="C45" s="340"/>
      <c r="D45" s="340"/>
      <c r="E45" s="340"/>
      <c r="F45" s="340"/>
      <c r="G45" s="340"/>
      <c r="H45" s="341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</row>
  </sheetData>
  <sheetProtection password="E935" sheet="1" objects="1" scenarios="1"/>
  <mergeCells count="48">
    <mergeCell ref="A1:H1"/>
    <mergeCell ref="A2:H2"/>
    <mergeCell ref="A3:B3"/>
    <mergeCell ref="F3:H3"/>
    <mergeCell ref="D4:H4"/>
    <mergeCell ref="A16:H16"/>
    <mergeCell ref="J5:L9"/>
    <mergeCell ref="A6:H6"/>
    <mergeCell ref="A7:H7"/>
    <mergeCell ref="A8:H8"/>
    <mergeCell ref="A9:H9"/>
    <mergeCell ref="A10:H10"/>
    <mergeCell ref="A5:B5"/>
    <mergeCell ref="D5:H5"/>
    <mergeCell ref="A11:H11"/>
    <mergeCell ref="A12:H12"/>
    <mergeCell ref="A13:H13"/>
    <mergeCell ref="A14:H14"/>
    <mergeCell ref="A15:H15"/>
    <mergeCell ref="A28:H28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40:H40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1:H41"/>
    <mergeCell ref="A42:H42"/>
    <mergeCell ref="A43:H43"/>
    <mergeCell ref="A44:H44"/>
    <mergeCell ref="A45:H45"/>
  </mergeCells>
  <hyperlinks>
    <hyperlink ref="J5:L9" location="Iniciar!A1" display="Iniciar!A1"/>
  </hyperlinks>
  <printOptions horizontalCentered="1"/>
  <pageMargins left="0.51181102362204722" right="0.51181102362204722" top="0.78740157480314965" bottom="0.78740157480314965" header="0.31496062992125984" footer="0.31496062992125984"/>
  <pageSetup paperSize="9" scale="11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theme="5" tint="0.59999389629810485"/>
    <pageSetUpPr fitToPage="1"/>
  </sheetPr>
  <dimension ref="A1:AZ73"/>
  <sheetViews>
    <sheetView workbookViewId="0">
      <selection sqref="A1:AQ1"/>
    </sheetView>
  </sheetViews>
  <sheetFormatPr defaultRowHeight="15" x14ac:dyDescent="0.25"/>
  <cols>
    <col min="1" max="1" width="3" customWidth="1"/>
    <col min="2" max="2" width="28" customWidth="1"/>
    <col min="3" max="42" width="2.140625" customWidth="1"/>
    <col min="43" max="43" width="4.5703125" customWidth="1"/>
    <col min="49" max="49" width="0" hidden="1" customWidth="1"/>
  </cols>
  <sheetData>
    <row r="1" spans="1:52" x14ac:dyDescent="0.25">
      <c r="A1" s="460" t="str">
        <f>Capa!B15</f>
        <v>E. E. MESSIAS PEDREIRO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  <c r="AK1" s="461"/>
      <c r="AL1" s="461"/>
      <c r="AM1" s="461"/>
      <c r="AN1" s="461"/>
      <c r="AO1" s="461"/>
      <c r="AP1" s="461"/>
      <c r="AQ1" s="461"/>
      <c r="AR1" s="38"/>
      <c r="AS1" s="38"/>
      <c r="AT1" s="38"/>
      <c r="AU1" s="38"/>
      <c r="AV1" s="38"/>
      <c r="AW1" s="38"/>
      <c r="AX1" s="38"/>
      <c r="AY1" s="38"/>
      <c r="AZ1" s="38"/>
    </row>
    <row r="2" spans="1:52" x14ac:dyDescent="0.25">
      <c r="A2" s="462" t="s">
        <v>17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K2" s="462"/>
      <c r="AL2" s="462"/>
      <c r="AM2" s="462"/>
      <c r="AN2" s="462"/>
      <c r="AO2" s="462"/>
      <c r="AP2" s="462"/>
      <c r="AQ2" s="462"/>
      <c r="AR2" s="38"/>
      <c r="AS2" s="38"/>
      <c r="AT2" s="38"/>
      <c r="AU2" s="38"/>
      <c r="AV2" s="38"/>
      <c r="AW2" s="38" t="s">
        <v>149</v>
      </c>
      <c r="AX2" s="38"/>
      <c r="AY2" s="38"/>
      <c r="AZ2" s="38"/>
    </row>
    <row r="3" spans="1:52" ht="15.75" thickBot="1" x14ac:dyDescent="0.3">
      <c r="A3" s="415" t="str">
        <f>Capa!B25</f>
        <v>ENSINO MÉDIO</v>
      </c>
      <c r="B3" s="416"/>
      <c r="C3" s="70"/>
      <c r="D3" s="463" t="s">
        <v>16</v>
      </c>
      <c r="E3" s="463"/>
      <c r="F3" s="463"/>
      <c r="G3" s="463">
        <f>Capa!D19</f>
        <v>2014</v>
      </c>
      <c r="H3" s="463"/>
      <c r="I3" s="463"/>
      <c r="J3" s="463"/>
      <c r="K3" s="168"/>
      <c r="L3" s="168"/>
      <c r="M3" s="168"/>
      <c r="N3" s="168"/>
      <c r="O3" s="168"/>
      <c r="P3" s="168"/>
      <c r="Q3" s="71"/>
      <c r="R3" s="464" t="s">
        <v>51</v>
      </c>
      <c r="S3" s="465"/>
      <c r="T3" s="465"/>
      <c r="U3" s="465"/>
      <c r="V3" s="465"/>
      <c r="W3" s="71"/>
      <c r="X3" s="168"/>
      <c r="Y3" s="168"/>
      <c r="Z3" s="168"/>
      <c r="AA3" s="168"/>
      <c r="AB3" s="168"/>
      <c r="AC3" s="168"/>
      <c r="AD3" s="168"/>
      <c r="AE3" s="168"/>
      <c r="AF3" s="168"/>
      <c r="AG3" s="463" t="s">
        <v>14</v>
      </c>
      <c r="AH3" s="466"/>
      <c r="AI3" s="466"/>
      <c r="AJ3" s="466"/>
      <c r="AK3" s="466"/>
      <c r="AL3" s="466"/>
      <c r="AM3" s="466"/>
      <c r="AN3" s="466"/>
      <c r="AO3" s="466"/>
      <c r="AP3" s="466"/>
      <c r="AQ3" s="467"/>
      <c r="AR3" s="38"/>
      <c r="AS3" s="38"/>
      <c r="AT3" s="38"/>
      <c r="AU3" s="38"/>
      <c r="AV3" s="38"/>
      <c r="AW3" s="38" t="s">
        <v>73</v>
      </c>
      <c r="AX3" s="38"/>
      <c r="AY3" s="38"/>
      <c r="AZ3" s="38"/>
    </row>
    <row r="4" spans="1:52" ht="15" customHeight="1" thickTop="1" x14ac:dyDescent="0.25">
      <c r="A4" s="342" t="s">
        <v>49</v>
      </c>
      <c r="B4" s="417"/>
      <c r="C4" s="72"/>
      <c r="D4" s="458" t="s">
        <v>13</v>
      </c>
      <c r="E4" s="458"/>
      <c r="F4" s="458"/>
      <c r="G4" s="458"/>
      <c r="H4" s="73" t="str">
        <f>Capa!B44</f>
        <v>ULISSES PAGLIUSO JUNIOR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4"/>
      <c r="AR4" s="38"/>
      <c r="AS4" s="309" t="s">
        <v>108</v>
      </c>
      <c r="AT4" s="310"/>
      <c r="AU4" s="311"/>
      <c r="AV4" s="38"/>
      <c r="AW4" s="38" t="s">
        <v>148</v>
      </c>
      <c r="AX4" s="38"/>
      <c r="AY4" s="38"/>
      <c r="AZ4" s="38"/>
    </row>
    <row r="5" spans="1:52" ht="15" customHeight="1" x14ac:dyDescent="0.25">
      <c r="A5" s="342" t="str">
        <f>Capa!B30</f>
        <v>1º ANO A</v>
      </c>
      <c r="B5" s="417"/>
      <c r="C5" s="75"/>
      <c r="D5" s="453" t="s">
        <v>12</v>
      </c>
      <c r="E5" s="453"/>
      <c r="F5" s="453"/>
      <c r="G5" s="453"/>
      <c r="H5" s="454" t="str">
        <f>Capa!B37</f>
        <v>BIOLOGIA</v>
      </c>
      <c r="I5" s="455"/>
      <c r="J5" s="455"/>
      <c r="K5" s="455"/>
      <c r="L5" s="455"/>
      <c r="M5" s="455"/>
      <c r="N5" s="455"/>
      <c r="O5" s="455"/>
      <c r="P5" s="455"/>
      <c r="Q5" s="456" t="s">
        <v>11</v>
      </c>
      <c r="R5" s="456"/>
      <c r="S5" s="456"/>
      <c r="T5" s="456"/>
      <c r="U5" s="456"/>
      <c r="V5" s="456"/>
      <c r="W5" s="456"/>
      <c r="X5" s="457">
        <f>COUNT(C7:AP7)</f>
        <v>0</v>
      </c>
      <c r="Y5" s="457"/>
      <c r="Z5" s="76"/>
      <c r="AA5" s="76"/>
      <c r="AB5" s="76"/>
      <c r="AC5" s="76"/>
      <c r="AD5" s="76"/>
      <c r="AE5" s="76"/>
      <c r="AF5" s="77" t="s">
        <v>10</v>
      </c>
      <c r="AG5" s="77"/>
      <c r="AH5" s="77"/>
      <c r="AI5" s="77"/>
      <c r="AJ5" s="77"/>
      <c r="AK5" s="457">
        <f>X5</f>
        <v>0</v>
      </c>
      <c r="AL5" s="457"/>
      <c r="AM5" s="78"/>
      <c r="AN5" s="78"/>
      <c r="AO5" s="78"/>
      <c r="AP5" s="78"/>
      <c r="AQ5" s="79"/>
      <c r="AR5" s="38"/>
      <c r="AS5" s="312"/>
      <c r="AT5" s="313"/>
      <c r="AU5" s="314"/>
      <c r="AV5" s="38"/>
      <c r="AW5" s="141" t="s">
        <v>150</v>
      </c>
      <c r="AX5" s="38"/>
      <c r="AY5" s="38"/>
      <c r="AZ5" s="38"/>
    </row>
    <row r="6" spans="1:52" ht="15" customHeight="1" x14ac:dyDescent="0.25">
      <c r="A6" s="402" t="str">
        <f>Capa!F30</f>
        <v>VESPERTINO</v>
      </c>
      <c r="B6" s="403"/>
      <c r="C6" s="458" t="s">
        <v>9</v>
      </c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459"/>
      <c r="AJ6" s="459"/>
      <c r="AK6" s="459"/>
      <c r="AL6" s="459"/>
      <c r="AM6" s="169"/>
      <c r="AN6" s="169"/>
      <c r="AO6" s="169"/>
      <c r="AP6" s="169"/>
      <c r="AQ6" s="80"/>
      <c r="AR6" s="38"/>
      <c r="AS6" s="312"/>
      <c r="AT6" s="313"/>
      <c r="AU6" s="314"/>
      <c r="AV6" s="38"/>
      <c r="AW6" s="38"/>
      <c r="AX6" s="38"/>
      <c r="AY6" s="38"/>
      <c r="AZ6" s="38"/>
    </row>
    <row r="7" spans="1:52" ht="38.450000000000003" customHeight="1" x14ac:dyDescent="0.25">
      <c r="A7" s="81" t="s">
        <v>8</v>
      </c>
      <c r="B7" s="82" t="s">
        <v>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84" t="s">
        <v>20</v>
      </c>
      <c r="AR7" s="38"/>
      <c r="AS7" s="312"/>
      <c r="AT7" s="313"/>
      <c r="AU7" s="314"/>
      <c r="AV7" s="38"/>
      <c r="AW7" s="38"/>
      <c r="AX7" s="38"/>
      <c r="AY7" s="38"/>
      <c r="AZ7" s="38"/>
    </row>
    <row r="8" spans="1:52" ht="15" customHeight="1" thickBot="1" x14ac:dyDescent="0.3">
      <c r="A8" s="83">
        <v>1</v>
      </c>
      <c r="B8" s="61">
        <f>'Movimentação de Alunos'!B9</f>
        <v>0</v>
      </c>
      <c r="C8" s="26" t="s">
        <v>73</v>
      </c>
      <c r="D8" s="26" t="s">
        <v>73</v>
      </c>
      <c r="E8" s="26" t="s">
        <v>73</v>
      </c>
      <c r="F8" s="26" t="s">
        <v>73</v>
      </c>
      <c r="G8" s="26" t="s">
        <v>73</v>
      </c>
      <c r="H8" s="26" t="s">
        <v>73</v>
      </c>
      <c r="I8" s="26" t="s">
        <v>73</v>
      </c>
      <c r="J8" s="26" t="s">
        <v>73</v>
      </c>
      <c r="K8" s="26" t="s">
        <v>73</v>
      </c>
      <c r="L8" s="26" t="s">
        <v>73</v>
      </c>
      <c r="M8" s="26" t="s">
        <v>73</v>
      </c>
      <c r="N8" s="26" t="s">
        <v>73</v>
      </c>
      <c r="O8" s="26" t="s">
        <v>73</v>
      </c>
      <c r="P8" s="26" t="s">
        <v>73</v>
      </c>
      <c r="Q8" s="26" t="s">
        <v>73</v>
      </c>
      <c r="R8" s="26" t="s">
        <v>73</v>
      </c>
      <c r="S8" s="26" t="s">
        <v>73</v>
      </c>
      <c r="T8" s="26" t="s">
        <v>73</v>
      </c>
      <c r="U8" s="26" t="s">
        <v>73</v>
      </c>
      <c r="V8" s="26" t="s">
        <v>73</v>
      </c>
      <c r="W8" s="26" t="s">
        <v>73</v>
      </c>
      <c r="X8" s="26" t="s">
        <v>73</v>
      </c>
      <c r="Y8" s="26" t="s">
        <v>73</v>
      </c>
      <c r="Z8" s="26" t="s">
        <v>73</v>
      </c>
      <c r="AA8" s="26" t="s">
        <v>73</v>
      </c>
      <c r="AB8" s="26" t="s">
        <v>73</v>
      </c>
      <c r="AC8" s="26" t="s">
        <v>73</v>
      </c>
      <c r="AD8" s="26" t="s">
        <v>73</v>
      </c>
      <c r="AE8" s="26" t="s">
        <v>73</v>
      </c>
      <c r="AF8" s="26" t="s">
        <v>73</v>
      </c>
      <c r="AG8" s="26" t="s">
        <v>73</v>
      </c>
      <c r="AH8" s="26" t="s">
        <v>73</v>
      </c>
      <c r="AI8" s="26" t="s">
        <v>73</v>
      </c>
      <c r="AJ8" s="26" t="s">
        <v>73</v>
      </c>
      <c r="AK8" s="26" t="s">
        <v>73</v>
      </c>
      <c r="AL8" s="26" t="s">
        <v>73</v>
      </c>
      <c r="AM8" s="26" t="s">
        <v>73</v>
      </c>
      <c r="AN8" s="26" t="s">
        <v>73</v>
      </c>
      <c r="AO8" s="26" t="s">
        <v>73</v>
      </c>
      <c r="AP8" s="26" t="s">
        <v>73</v>
      </c>
      <c r="AQ8" s="97" t="str">
        <f>IF(ISNONTEXT('Movimentação de Alunos'!B9),"   ",(IF(ISBLANK('Movimentação de Alunos'!E9),(IF((COUNTIF(C8:AP8,"F"))=0,"0",(COUNTIF(C8:AP8,"F")))),"---")))</f>
        <v xml:space="preserve">   </v>
      </c>
      <c r="AR8" s="38"/>
      <c r="AS8" s="315"/>
      <c r="AT8" s="316"/>
      <c r="AU8" s="317"/>
      <c r="AV8" s="38"/>
      <c r="AW8" s="38"/>
      <c r="AX8" s="38"/>
      <c r="AY8" s="38"/>
      <c r="AZ8" s="38"/>
    </row>
    <row r="9" spans="1:52" ht="15" customHeight="1" thickTop="1" x14ac:dyDescent="0.25">
      <c r="A9" s="83">
        <v>2</v>
      </c>
      <c r="B9" s="61">
        <f>'Movimentação de Alunos'!B10</f>
        <v>0</v>
      </c>
      <c r="C9" s="26" t="s">
        <v>73</v>
      </c>
      <c r="D9" s="26" t="s">
        <v>73</v>
      </c>
      <c r="E9" s="26" t="s">
        <v>73</v>
      </c>
      <c r="F9" s="26" t="s">
        <v>73</v>
      </c>
      <c r="G9" s="26" t="s">
        <v>73</v>
      </c>
      <c r="H9" s="26" t="s">
        <v>73</v>
      </c>
      <c r="I9" s="26" t="s">
        <v>73</v>
      </c>
      <c r="J9" s="26" t="s">
        <v>73</v>
      </c>
      <c r="K9" s="26" t="s">
        <v>73</v>
      </c>
      <c r="L9" s="26" t="s">
        <v>73</v>
      </c>
      <c r="M9" s="26" t="s">
        <v>73</v>
      </c>
      <c r="N9" s="26" t="s">
        <v>73</v>
      </c>
      <c r="O9" s="26" t="s">
        <v>73</v>
      </c>
      <c r="P9" s="26" t="s">
        <v>73</v>
      </c>
      <c r="Q9" s="26" t="s">
        <v>73</v>
      </c>
      <c r="R9" s="26" t="s">
        <v>73</v>
      </c>
      <c r="S9" s="26" t="s">
        <v>73</v>
      </c>
      <c r="T9" s="26" t="s">
        <v>73</v>
      </c>
      <c r="U9" s="26" t="s">
        <v>73</v>
      </c>
      <c r="V9" s="26" t="s">
        <v>73</v>
      </c>
      <c r="W9" s="26" t="s">
        <v>73</v>
      </c>
      <c r="X9" s="26" t="s">
        <v>73</v>
      </c>
      <c r="Y9" s="26" t="s">
        <v>73</v>
      </c>
      <c r="Z9" s="26" t="s">
        <v>73</v>
      </c>
      <c r="AA9" s="26" t="s">
        <v>73</v>
      </c>
      <c r="AB9" s="26" t="s">
        <v>73</v>
      </c>
      <c r="AC9" s="26" t="s">
        <v>73</v>
      </c>
      <c r="AD9" s="26" t="s">
        <v>73</v>
      </c>
      <c r="AE9" s="26" t="s">
        <v>73</v>
      </c>
      <c r="AF9" s="26" t="s">
        <v>73</v>
      </c>
      <c r="AG9" s="26" t="s">
        <v>73</v>
      </c>
      <c r="AH9" s="26" t="s">
        <v>73</v>
      </c>
      <c r="AI9" s="26" t="s">
        <v>73</v>
      </c>
      <c r="AJ9" s="26" t="s">
        <v>73</v>
      </c>
      <c r="AK9" s="26" t="s">
        <v>73</v>
      </c>
      <c r="AL9" s="26" t="s">
        <v>73</v>
      </c>
      <c r="AM9" s="26" t="s">
        <v>73</v>
      </c>
      <c r="AN9" s="26" t="s">
        <v>73</v>
      </c>
      <c r="AO9" s="26" t="s">
        <v>73</v>
      </c>
      <c r="AP9" s="26" t="s">
        <v>73</v>
      </c>
      <c r="AQ9" s="97" t="str">
        <f>IF(ISNONTEXT('Movimentação de Alunos'!B10),"   ",(IF(ISBLANK('Movimentação de Alunos'!E10),(IF((COUNTIF(C9:AP9,"F"))=0,"0",(COUNTIF(C9:AP9,"F")))),"---")))</f>
        <v xml:space="preserve">   </v>
      </c>
      <c r="AR9" s="38"/>
      <c r="AS9" s="38"/>
      <c r="AT9" s="38"/>
      <c r="AU9" s="38"/>
      <c r="AV9" s="38"/>
      <c r="AW9" s="38"/>
      <c r="AX9" s="38"/>
      <c r="AY9" s="38"/>
      <c r="AZ9" s="38"/>
    </row>
    <row r="10" spans="1:52" ht="15" customHeight="1" thickBot="1" x14ac:dyDescent="0.3">
      <c r="A10" s="83">
        <v>3</v>
      </c>
      <c r="B10" s="61">
        <f>'Movimentação de Alunos'!B11</f>
        <v>0</v>
      </c>
      <c r="C10" s="26" t="s">
        <v>73</v>
      </c>
      <c r="D10" s="26" t="s">
        <v>73</v>
      </c>
      <c r="E10" s="26" t="s">
        <v>73</v>
      </c>
      <c r="F10" s="26" t="s">
        <v>73</v>
      </c>
      <c r="G10" s="26" t="s">
        <v>73</v>
      </c>
      <c r="H10" s="26" t="s">
        <v>73</v>
      </c>
      <c r="I10" s="26" t="s">
        <v>73</v>
      </c>
      <c r="J10" s="26" t="s">
        <v>73</v>
      </c>
      <c r="K10" s="26" t="s">
        <v>73</v>
      </c>
      <c r="L10" s="26" t="s">
        <v>73</v>
      </c>
      <c r="M10" s="26" t="s">
        <v>73</v>
      </c>
      <c r="N10" s="26" t="s">
        <v>73</v>
      </c>
      <c r="O10" s="26" t="s">
        <v>73</v>
      </c>
      <c r="P10" s="26" t="s">
        <v>73</v>
      </c>
      <c r="Q10" s="26" t="s">
        <v>73</v>
      </c>
      <c r="R10" s="26" t="s">
        <v>73</v>
      </c>
      <c r="S10" s="26" t="s">
        <v>73</v>
      </c>
      <c r="T10" s="26" t="s">
        <v>73</v>
      </c>
      <c r="U10" s="26" t="s">
        <v>73</v>
      </c>
      <c r="V10" s="26" t="s">
        <v>73</v>
      </c>
      <c r="W10" s="26" t="s">
        <v>73</v>
      </c>
      <c r="X10" s="26" t="s">
        <v>73</v>
      </c>
      <c r="Y10" s="26" t="s">
        <v>73</v>
      </c>
      <c r="Z10" s="26" t="s">
        <v>73</v>
      </c>
      <c r="AA10" s="26" t="s">
        <v>73</v>
      </c>
      <c r="AB10" s="26" t="s">
        <v>73</v>
      </c>
      <c r="AC10" s="26" t="s">
        <v>73</v>
      </c>
      <c r="AD10" s="26" t="s">
        <v>73</v>
      </c>
      <c r="AE10" s="26" t="s">
        <v>73</v>
      </c>
      <c r="AF10" s="26" t="s">
        <v>73</v>
      </c>
      <c r="AG10" s="26" t="s">
        <v>73</v>
      </c>
      <c r="AH10" s="26" t="s">
        <v>73</v>
      </c>
      <c r="AI10" s="26" t="s">
        <v>73</v>
      </c>
      <c r="AJ10" s="26" t="s">
        <v>73</v>
      </c>
      <c r="AK10" s="26" t="s">
        <v>73</v>
      </c>
      <c r="AL10" s="26" t="s">
        <v>73</v>
      </c>
      <c r="AM10" s="26" t="s">
        <v>73</v>
      </c>
      <c r="AN10" s="26" t="s">
        <v>73</v>
      </c>
      <c r="AO10" s="26" t="s">
        <v>73</v>
      </c>
      <c r="AP10" s="26" t="s">
        <v>73</v>
      </c>
      <c r="AQ10" s="97" t="str">
        <f>IF(ISNONTEXT('Movimentação de Alunos'!B11),"   ",(IF(ISBLANK('Movimentação de Alunos'!E11),(IF((COUNTIF(C10:AP10,"F"))=0,"0",(COUNTIF(C10:AP10,"F")))),"---")))</f>
        <v xml:space="preserve">   </v>
      </c>
      <c r="AR10" s="38"/>
      <c r="AS10" s="38"/>
      <c r="AT10" s="38"/>
      <c r="AU10" s="38"/>
      <c r="AV10" s="38"/>
      <c r="AW10" s="38"/>
      <c r="AX10" s="38"/>
      <c r="AY10" s="38"/>
      <c r="AZ10" s="38"/>
    </row>
    <row r="11" spans="1:52" ht="15" customHeight="1" thickTop="1" x14ac:dyDescent="0.25">
      <c r="A11" s="83">
        <v>4</v>
      </c>
      <c r="B11" s="61">
        <f>'Movimentação de Alunos'!B12</f>
        <v>0</v>
      </c>
      <c r="C11" s="26" t="s">
        <v>73</v>
      </c>
      <c r="D11" s="26" t="s">
        <v>73</v>
      </c>
      <c r="E11" s="26" t="s">
        <v>73</v>
      </c>
      <c r="F11" s="26" t="s">
        <v>73</v>
      </c>
      <c r="G11" s="26" t="s">
        <v>73</v>
      </c>
      <c r="H11" s="26" t="s">
        <v>73</v>
      </c>
      <c r="I11" s="26" t="s">
        <v>73</v>
      </c>
      <c r="J11" s="26" t="s">
        <v>73</v>
      </c>
      <c r="K11" s="26" t="s">
        <v>73</v>
      </c>
      <c r="L11" s="26" t="s">
        <v>73</v>
      </c>
      <c r="M11" s="26" t="s">
        <v>73</v>
      </c>
      <c r="N11" s="26" t="s">
        <v>73</v>
      </c>
      <c r="O11" s="26" t="s">
        <v>73</v>
      </c>
      <c r="P11" s="26" t="s">
        <v>73</v>
      </c>
      <c r="Q11" s="26" t="s">
        <v>73</v>
      </c>
      <c r="R11" s="26" t="s">
        <v>73</v>
      </c>
      <c r="S11" s="26" t="s">
        <v>73</v>
      </c>
      <c r="T11" s="26" t="s">
        <v>73</v>
      </c>
      <c r="U11" s="26" t="s">
        <v>73</v>
      </c>
      <c r="V11" s="26" t="s">
        <v>73</v>
      </c>
      <c r="W11" s="26" t="s">
        <v>73</v>
      </c>
      <c r="X11" s="26" t="s">
        <v>73</v>
      </c>
      <c r="Y11" s="26" t="s">
        <v>73</v>
      </c>
      <c r="Z11" s="26" t="s">
        <v>73</v>
      </c>
      <c r="AA11" s="26" t="s">
        <v>73</v>
      </c>
      <c r="AB11" s="26" t="s">
        <v>73</v>
      </c>
      <c r="AC11" s="26" t="s">
        <v>73</v>
      </c>
      <c r="AD11" s="26" t="s">
        <v>73</v>
      </c>
      <c r="AE11" s="26" t="s">
        <v>73</v>
      </c>
      <c r="AF11" s="26" t="s">
        <v>73</v>
      </c>
      <c r="AG11" s="26" t="s">
        <v>73</v>
      </c>
      <c r="AH11" s="26" t="s">
        <v>73</v>
      </c>
      <c r="AI11" s="26" t="s">
        <v>73</v>
      </c>
      <c r="AJ11" s="26" t="s">
        <v>73</v>
      </c>
      <c r="AK11" s="26" t="s">
        <v>73</v>
      </c>
      <c r="AL11" s="26" t="s">
        <v>73</v>
      </c>
      <c r="AM11" s="26" t="s">
        <v>73</v>
      </c>
      <c r="AN11" s="26" t="s">
        <v>73</v>
      </c>
      <c r="AO11" s="26" t="s">
        <v>73</v>
      </c>
      <c r="AP11" s="26" t="s">
        <v>73</v>
      </c>
      <c r="AQ11" s="97" t="str">
        <f>IF(ISNONTEXT('Movimentação de Alunos'!B12),"   ",(IF(ISBLANK('Movimentação de Alunos'!E12),(IF((COUNTIF(C11:AP11,"F"))=0,"0",(COUNTIF(C11:AP11,"F")))),"---")))</f>
        <v xml:space="preserve">   </v>
      </c>
      <c r="AR11" s="38"/>
      <c r="AS11" s="239" t="s">
        <v>146</v>
      </c>
      <c r="AT11" s="240"/>
      <c r="AU11" s="241"/>
      <c r="AV11" s="38"/>
      <c r="AW11" s="38"/>
      <c r="AX11" s="38"/>
      <c r="AY11" s="38"/>
      <c r="AZ11" s="38"/>
    </row>
    <row r="12" spans="1:52" ht="15" customHeight="1" x14ac:dyDescent="0.25">
      <c r="A12" s="83">
        <v>5</v>
      </c>
      <c r="B12" s="61">
        <f>'Movimentação de Alunos'!B13</f>
        <v>0</v>
      </c>
      <c r="C12" s="26" t="s">
        <v>73</v>
      </c>
      <c r="D12" s="26" t="s">
        <v>73</v>
      </c>
      <c r="E12" s="26" t="s">
        <v>73</v>
      </c>
      <c r="F12" s="26" t="s">
        <v>73</v>
      </c>
      <c r="G12" s="26" t="s">
        <v>73</v>
      </c>
      <c r="H12" s="26" t="s">
        <v>73</v>
      </c>
      <c r="I12" s="26" t="s">
        <v>73</v>
      </c>
      <c r="J12" s="26" t="s">
        <v>73</v>
      </c>
      <c r="K12" s="26" t="s">
        <v>73</v>
      </c>
      <c r="L12" s="26" t="s">
        <v>73</v>
      </c>
      <c r="M12" s="26" t="s">
        <v>73</v>
      </c>
      <c r="N12" s="26" t="s">
        <v>73</v>
      </c>
      <c r="O12" s="26" t="s">
        <v>73</v>
      </c>
      <c r="P12" s="26" t="s">
        <v>73</v>
      </c>
      <c r="Q12" s="26" t="s">
        <v>73</v>
      </c>
      <c r="R12" s="26" t="s">
        <v>73</v>
      </c>
      <c r="S12" s="26" t="s">
        <v>73</v>
      </c>
      <c r="T12" s="26" t="s">
        <v>73</v>
      </c>
      <c r="U12" s="26" t="s">
        <v>73</v>
      </c>
      <c r="V12" s="26" t="s">
        <v>73</v>
      </c>
      <c r="W12" s="26" t="s">
        <v>73</v>
      </c>
      <c r="X12" s="26" t="s">
        <v>73</v>
      </c>
      <c r="Y12" s="26" t="s">
        <v>73</v>
      </c>
      <c r="Z12" s="26" t="s">
        <v>73</v>
      </c>
      <c r="AA12" s="26" t="s">
        <v>73</v>
      </c>
      <c r="AB12" s="26" t="s">
        <v>73</v>
      </c>
      <c r="AC12" s="26" t="s">
        <v>73</v>
      </c>
      <c r="AD12" s="26" t="s">
        <v>73</v>
      </c>
      <c r="AE12" s="26" t="s">
        <v>73</v>
      </c>
      <c r="AF12" s="26" t="s">
        <v>73</v>
      </c>
      <c r="AG12" s="26" t="s">
        <v>73</v>
      </c>
      <c r="AH12" s="26" t="s">
        <v>73</v>
      </c>
      <c r="AI12" s="26" t="s">
        <v>73</v>
      </c>
      <c r="AJ12" s="26" t="s">
        <v>73</v>
      </c>
      <c r="AK12" s="26" t="s">
        <v>73</v>
      </c>
      <c r="AL12" s="26" t="s">
        <v>73</v>
      </c>
      <c r="AM12" s="26" t="s">
        <v>73</v>
      </c>
      <c r="AN12" s="26" t="s">
        <v>73</v>
      </c>
      <c r="AO12" s="26" t="s">
        <v>73</v>
      </c>
      <c r="AP12" s="26" t="s">
        <v>73</v>
      </c>
      <c r="AQ12" s="97" t="str">
        <f>IF(ISNONTEXT('Movimentação de Alunos'!B13),"   ",(IF(ISBLANK('Movimentação de Alunos'!E13),(IF((COUNTIF(C12:AP12,"F"))=0,"0",(COUNTIF(C12:AP12,"F")))),"---")))</f>
        <v xml:space="preserve">   </v>
      </c>
      <c r="AR12" s="38"/>
      <c r="AS12" s="242"/>
      <c r="AT12" s="243"/>
      <c r="AU12" s="244"/>
      <c r="AV12" s="38"/>
      <c r="AW12" s="38"/>
      <c r="AX12" s="38"/>
      <c r="AY12" s="38"/>
      <c r="AZ12" s="38"/>
    </row>
    <row r="13" spans="1:52" ht="15" customHeight="1" thickBot="1" x14ac:dyDescent="0.3">
      <c r="A13" s="83">
        <v>6</v>
      </c>
      <c r="B13" s="61">
        <f>'Movimentação de Alunos'!B14</f>
        <v>0</v>
      </c>
      <c r="C13" s="26" t="s">
        <v>73</v>
      </c>
      <c r="D13" s="26" t="s">
        <v>73</v>
      </c>
      <c r="E13" s="26" t="s">
        <v>73</v>
      </c>
      <c r="F13" s="26" t="s">
        <v>73</v>
      </c>
      <c r="G13" s="26" t="s">
        <v>73</v>
      </c>
      <c r="H13" s="26" t="s">
        <v>73</v>
      </c>
      <c r="I13" s="26" t="s">
        <v>73</v>
      </c>
      <c r="J13" s="26" t="s">
        <v>73</v>
      </c>
      <c r="K13" s="26" t="s">
        <v>73</v>
      </c>
      <c r="L13" s="26" t="s">
        <v>73</v>
      </c>
      <c r="M13" s="26" t="s">
        <v>73</v>
      </c>
      <c r="N13" s="26" t="s">
        <v>73</v>
      </c>
      <c r="O13" s="26" t="s">
        <v>73</v>
      </c>
      <c r="P13" s="26" t="s">
        <v>73</v>
      </c>
      <c r="Q13" s="26" t="s">
        <v>73</v>
      </c>
      <c r="R13" s="26" t="s">
        <v>73</v>
      </c>
      <c r="S13" s="26" t="s">
        <v>73</v>
      </c>
      <c r="T13" s="26" t="s">
        <v>73</v>
      </c>
      <c r="U13" s="26" t="s">
        <v>73</v>
      </c>
      <c r="V13" s="26" t="s">
        <v>73</v>
      </c>
      <c r="W13" s="26" t="s">
        <v>73</v>
      </c>
      <c r="X13" s="26" t="s">
        <v>73</v>
      </c>
      <c r="Y13" s="26" t="s">
        <v>73</v>
      </c>
      <c r="Z13" s="26" t="s">
        <v>73</v>
      </c>
      <c r="AA13" s="26" t="s">
        <v>73</v>
      </c>
      <c r="AB13" s="26" t="s">
        <v>73</v>
      </c>
      <c r="AC13" s="26" t="s">
        <v>73</v>
      </c>
      <c r="AD13" s="26" t="s">
        <v>73</v>
      </c>
      <c r="AE13" s="26" t="s">
        <v>73</v>
      </c>
      <c r="AF13" s="26" t="s">
        <v>73</v>
      </c>
      <c r="AG13" s="26" t="s">
        <v>73</v>
      </c>
      <c r="AH13" s="26" t="s">
        <v>73</v>
      </c>
      <c r="AI13" s="26" t="s">
        <v>73</v>
      </c>
      <c r="AJ13" s="26" t="s">
        <v>73</v>
      </c>
      <c r="AK13" s="26" t="s">
        <v>73</v>
      </c>
      <c r="AL13" s="26" t="s">
        <v>73</v>
      </c>
      <c r="AM13" s="26" t="s">
        <v>73</v>
      </c>
      <c r="AN13" s="26" t="s">
        <v>73</v>
      </c>
      <c r="AO13" s="26" t="s">
        <v>73</v>
      </c>
      <c r="AP13" s="26" t="s">
        <v>73</v>
      </c>
      <c r="AQ13" s="97" t="str">
        <f>IF(ISNONTEXT('Movimentação de Alunos'!B14),"   ",(IF(ISBLANK('Movimentação de Alunos'!E14),(IF((COUNTIF(C13:AP13,"F"))=0,"0",(COUNTIF(C13:AP13,"F")))),"---")))</f>
        <v xml:space="preserve">   </v>
      </c>
      <c r="AR13" s="38"/>
      <c r="AS13" s="245"/>
      <c r="AT13" s="246"/>
      <c r="AU13" s="247"/>
      <c r="AV13" s="38"/>
      <c r="AW13" s="38"/>
      <c r="AX13" s="38"/>
      <c r="AY13" s="38"/>
      <c r="AZ13" s="38"/>
    </row>
    <row r="14" spans="1:52" ht="15" customHeight="1" thickTop="1" thickBot="1" x14ac:dyDescent="0.3">
      <c r="A14" s="83">
        <v>7</v>
      </c>
      <c r="B14" s="61">
        <f>'Movimentação de Alunos'!B15</f>
        <v>0</v>
      </c>
      <c r="C14" s="26" t="s">
        <v>73</v>
      </c>
      <c r="D14" s="26" t="s">
        <v>73</v>
      </c>
      <c r="E14" s="26" t="s">
        <v>73</v>
      </c>
      <c r="F14" s="26" t="s">
        <v>73</v>
      </c>
      <c r="G14" s="26" t="s">
        <v>73</v>
      </c>
      <c r="H14" s="26" t="s">
        <v>73</v>
      </c>
      <c r="I14" s="26" t="s">
        <v>73</v>
      </c>
      <c r="J14" s="26" t="s">
        <v>73</v>
      </c>
      <c r="K14" s="26" t="s">
        <v>73</v>
      </c>
      <c r="L14" s="26" t="s">
        <v>73</v>
      </c>
      <c r="M14" s="26" t="s">
        <v>73</v>
      </c>
      <c r="N14" s="26" t="s">
        <v>73</v>
      </c>
      <c r="O14" s="26" t="s">
        <v>73</v>
      </c>
      <c r="P14" s="26" t="s">
        <v>73</v>
      </c>
      <c r="Q14" s="26" t="s">
        <v>73</v>
      </c>
      <c r="R14" s="26" t="s">
        <v>73</v>
      </c>
      <c r="S14" s="26" t="s">
        <v>73</v>
      </c>
      <c r="T14" s="26" t="s">
        <v>73</v>
      </c>
      <c r="U14" s="26" t="s">
        <v>73</v>
      </c>
      <c r="V14" s="26" t="s">
        <v>73</v>
      </c>
      <c r="W14" s="26" t="s">
        <v>73</v>
      </c>
      <c r="X14" s="26" t="s">
        <v>73</v>
      </c>
      <c r="Y14" s="26" t="s">
        <v>73</v>
      </c>
      <c r="Z14" s="26" t="s">
        <v>73</v>
      </c>
      <c r="AA14" s="26" t="s">
        <v>73</v>
      </c>
      <c r="AB14" s="26" t="s">
        <v>73</v>
      </c>
      <c r="AC14" s="26" t="s">
        <v>73</v>
      </c>
      <c r="AD14" s="26" t="s">
        <v>73</v>
      </c>
      <c r="AE14" s="26" t="s">
        <v>73</v>
      </c>
      <c r="AF14" s="26" t="s">
        <v>73</v>
      </c>
      <c r="AG14" s="26" t="s">
        <v>73</v>
      </c>
      <c r="AH14" s="26" t="s">
        <v>73</v>
      </c>
      <c r="AI14" s="26" t="s">
        <v>73</v>
      </c>
      <c r="AJ14" s="26" t="s">
        <v>73</v>
      </c>
      <c r="AK14" s="26" t="s">
        <v>73</v>
      </c>
      <c r="AL14" s="26" t="s">
        <v>73</v>
      </c>
      <c r="AM14" s="26" t="s">
        <v>73</v>
      </c>
      <c r="AN14" s="26" t="s">
        <v>73</v>
      </c>
      <c r="AO14" s="26" t="s">
        <v>73</v>
      </c>
      <c r="AP14" s="26" t="s">
        <v>73</v>
      </c>
      <c r="AQ14" s="97" t="str">
        <f>IF(ISNONTEXT('Movimentação de Alunos'!B15),"   ",(IF(ISBLANK('Movimentação de Alunos'!E15),(IF((COUNTIF(C14:AP14,"F"))=0,"0",(COUNTIF(C14:AP14,"F")))),"---")))</f>
        <v xml:space="preserve">   </v>
      </c>
      <c r="AR14" s="38"/>
      <c r="AS14" s="38"/>
      <c r="AT14" s="38"/>
      <c r="AU14" s="38"/>
      <c r="AV14" s="38"/>
      <c r="AW14" s="38"/>
      <c r="AX14" s="38"/>
      <c r="AY14" s="38"/>
      <c r="AZ14" s="38"/>
    </row>
    <row r="15" spans="1:52" ht="15" customHeight="1" thickTop="1" x14ac:dyDescent="0.25">
      <c r="A15" s="83">
        <v>8</v>
      </c>
      <c r="B15" s="61">
        <f>'Movimentação de Alunos'!B16</f>
        <v>0</v>
      </c>
      <c r="C15" s="26" t="s">
        <v>73</v>
      </c>
      <c r="D15" s="26" t="s">
        <v>73</v>
      </c>
      <c r="E15" s="26" t="s">
        <v>73</v>
      </c>
      <c r="F15" s="26" t="s">
        <v>73</v>
      </c>
      <c r="G15" s="26" t="s">
        <v>73</v>
      </c>
      <c r="H15" s="26" t="s">
        <v>73</v>
      </c>
      <c r="I15" s="26" t="s">
        <v>73</v>
      </c>
      <c r="J15" s="26" t="s">
        <v>73</v>
      </c>
      <c r="K15" s="26" t="s">
        <v>73</v>
      </c>
      <c r="L15" s="26" t="s">
        <v>73</v>
      </c>
      <c r="M15" s="26" t="s">
        <v>73</v>
      </c>
      <c r="N15" s="26" t="s">
        <v>73</v>
      </c>
      <c r="O15" s="26" t="s">
        <v>73</v>
      </c>
      <c r="P15" s="26" t="s">
        <v>73</v>
      </c>
      <c r="Q15" s="26" t="s">
        <v>73</v>
      </c>
      <c r="R15" s="26" t="s">
        <v>73</v>
      </c>
      <c r="S15" s="26" t="s">
        <v>73</v>
      </c>
      <c r="T15" s="26" t="s">
        <v>73</v>
      </c>
      <c r="U15" s="26" t="s">
        <v>73</v>
      </c>
      <c r="V15" s="26" t="s">
        <v>73</v>
      </c>
      <c r="W15" s="26" t="s">
        <v>73</v>
      </c>
      <c r="X15" s="26" t="s">
        <v>73</v>
      </c>
      <c r="Y15" s="26" t="s">
        <v>73</v>
      </c>
      <c r="Z15" s="26" t="s">
        <v>73</v>
      </c>
      <c r="AA15" s="26" t="s">
        <v>73</v>
      </c>
      <c r="AB15" s="26" t="s">
        <v>73</v>
      </c>
      <c r="AC15" s="26" t="s">
        <v>73</v>
      </c>
      <c r="AD15" s="26" t="s">
        <v>73</v>
      </c>
      <c r="AE15" s="26" t="s">
        <v>73</v>
      </c>
      <c r="AF15" s="26" t="s">
        <v>73</v>
      </c>
      <c r="AG15" s="26" t="s">
        <v>73</v>
      </c>
      <c r="AH15" s="26" t="s">
        <v>73</v>
      </c>
      <c r="AI15" s="26" t="s">
        <v>73</v>
      </c>
      <c r="AJ15" s="26" t="s">
        <v>73</v>
      </c>
      <c r="AK15" s="26" t="s">
        <v>73</v>
      </c>
      <c r="AL15" s="26" t="s">
        <v>73</v>
      </c>
      <c r="AM15" s="26" t="s">
        <v>73</v>
      </c>
      <c r="AN15" s="26" t="s">
        <v>73</v>
      </c>
      <c r="AO15" s="26" t="s">
        <v>73</v>
      </c>
      <c r="AP15" s="26" t="s">
        <v>73</v>
      </c>
      <c r="AQ15" s="97" t="str">
        <f>IF(ISNONTEXT('Movimentação de Alunos'!B16),"   ",(IF(ISBLANK('Movimentação de Alunos'!E16),(IF((COUNTIF(C15:AP15,"F"))=0,"0",(COUNTIF(C15:AP15,"F")))),"---")))</f>
        <v xml:space="preserve">   </v>
      </c>
      <c r="AR15" s="38"/>
      <c r="AS15" s="192" t="s">
        <v>110</v>
      </c>
      <c r="AT15" s="193"/>
      <c r="AU15" s="38"/>
      <c r="AV15" s="38"/>
      <c r="AW15" s="38"/>
      <c r="AX15" s="38"/>
      <c r="AY15" s="38"/>
      <c r="AZ15" s="38"/>
    </row>
    <row r="16" spans="1:52" ht="15" customHeight="1" x14ac:dyDescent="0.25">
      <c r="A16" s="83">
        <v>9</v>
      </c>
      <c r="B16" s="61">
        <f>'Movimentação de Alunos'!B17</f>
        <v>0</v>
      </c>
      <c r="C16" s="26" t="s">
        <v>73</v>
      </c>
      <c r="D16" s="26" t="s">
        <v>73</v>
      </c>
      <c r="E16" s="26" t="s">
        <v>73</v>
      </c>
      <c r="F16" s="26" t="s">
        <v>73</v>
      </c>
      <c r="G16" s="26" t="s">
        <v>73</v>
      </c>
      <c r="H16" s="26" t="s">
        <v>73</v>
      </c>
      <c r="I16" s="26" t="s">
        <v>73</v>
      </c>
      <c r="J16" s="26" t="s">
        <v>73</v>
      </c>
      <c r="K16" s="26" t="s">
        <v>73</v>
      </c>
      <c r="L16" s="26" t="s">
        <v>73</v>
      </c>
      <c r="M16" s="26" t="s">
        <v>73</v>
      </c>
      <c r="N16" s="26" t="s">
        <v>73</v>
      </c>
      <c r="O16" s="26" t="s">
        <v>73</v>
      </c>
      <c r="P16" s="26" t="s">
        <v>73</v>
      </c>
      <c r="Q16" s="26" t="s">
        <v>73</v>
      </c>
      <c r="R16" s="26" t="s">
        <v>73</v>
      </c>
      <c r="S16" s="26" t="s">
        <v>73</v>
      </c>
      <c r="T16" s="26" t="s">
        <v>73</v>
      </c>
      <c r="U16" s="26" t="s">
        <v>73</v>
      </c>
      <c r="V16" s="26" t="s">
        <v>73</v>
      </c>
      <c r="W16" s="26" t="s">
        <v>73</v>
      </c>
      <c r="X16" s="26" t="s">
        <v>73</v>
      </c>
      <c r="Y16" s="26" t="s">
        <v>73</v>
      </c>
      <c r="Z16" s="26" t="s">
        <v>73</v>
      </c>
      <c r="AA16" s="26" t="s">
        <v>73</v>
      </c>
      <c r="AB16" s="26" t="s">
        <v>73</v>
      </c>
      <c r="AC16" s="26" t="s">
        <v>73</v>
      </c>
      <c r="AD16" s="26" t="s">
        <v>73</v>
      </c>
      <c r="AE16" s="26" t="s">
        <v>73</v>
      </c>
      <c r="AF16" s="26" t="s">
        <v>73</v>
      </c>
      <c r="AG16" s="26" t="s">
        <v>73</v>
      </c>
      <c r="AH16" s="26" t="s">
        <v>73</v>
      </c>
      <c r="AI16" s="26" t="s">
        <v>73</v>
      </c>
      <c r="AJ16" s="26" t="s">
        <v>73</v>
      </c>
      <c r="AK16" s="26" t="s">
        <v>73</v>
      </c>
      <c r="AL16" s="26" t="s">
        <v>73</v>
      </c>
      <c r="AM16" s="26" t="s">
        <v>73</v>
      </c>
      <c r="AN16" s="26" t="s">
        <v>73</v>
      </c>
      <c r="AO16" s="26" t="s">
        <v>73</v>
      </c>
      <c r="AP16" s="26" t="s">
        <v>73</v>
      </c>
      <c r="AQ16" s="97" t="str">
        <f>IF(ISNONTEXT('Movimentação de Alunos'!B17),"   ",(IF(ISBLANK('Movimentação de Alunos'!E17),(IF((COUNTIF(C16:AP16,"F"))=0,"0",(COUNTIF(C16:AP16,"F")))),"---")))</f>
        <v xml:space="preserve">   </v>
      </c>
      <c r="AR16" s="38"/>
      <c r="AS16" s="194"/>
      <c r="AT16" s="195"/>
      <c r="AU16" s="38"/>
      <c r="AV16" s="38"/>
      <c r="AW16" s="38"/>
      <c r="AX16" s="38"/>
      <c r="AY16" s="38"/>
      <c r="AZ16" s="38"/>
    </row>
    <row r="17" spans="1:52" ht="15" customHeight="1" thickBot="1" x14ac:dyDescent="0.3">
      <c r="A17" s="83">
        <v>10</v>
      </c>
      <c r="B17" s="61">
        <f>'Movimentação de Alunos'!B18</f>
        <v>0</v>
      </c>
      <c r="C17" s="26" t="s">
        <v>73</v>
      </c>
      <c r="D17" s="26" t="s">
        <v>73</v>
      </c>
      <c r="E17" s="26" t="s">
        <v>73</v>
      </c>
      <c r="F17" s="26" t="s">
        <v>73</v>
      </c>
      <c r="G17" s="26" t="s">
        <v>73</v>
      </c>
      <c r="H17" s="26" t="s">
        <v>73</v>
      </c>
      <c r="I17" s="26" t="s">
        <v>73</v>
      </c>
      <c r="J17" s="26" t="s">
        <v>73</v>
      </c>
      <c r="K17" s="26" t="s">
        <v>73</v>
      </c>
      <c r="L17" s="26" t="s">
        <v>73</v>
      </c>
      <c r="M17" s="26" t="s">
        <v>73</v>
      </c>
      <c r="N17" s="26" t="s">
        <v>73</v>
      </c>
      <c r="O17" s="26" t="s">
        <v>73</v>
      </c>
      <c r="P17" s="26" t="s">
        <v>73</v>
      </c>
      <c r="Q17" s="26" t="s">
        <v>73</v>
      </c>
      <c r="R17" s="26" t="s">
        <v>73</v>
      </c>
      <c r="S17" s="26" t="s">
        <v>73</v>
      </c>
      <c r="T17" s="26" t="s">
        <v>73</v>
      </c>
      <c r="U17" s="26" t="s">
        <v>73</v>
      </c>
      <c r="V17" s="26" t="s">
        <v>73</v>
      </c>
      <c r="W17" s="26" t="s">
        <v>73</v>
      </c>
      <c r="X17" s="26" t="s">
        <v>73</v>
      </c>
      <c r="Y17" s="26" t="s">
        <v>73</v>
      </c>
      <c r="Z17" s="26" t="s">
        <v>73</v>
      </c>
      <c r="AA17" s="26" t="s">
        <v>73</v>
      </c>
      <c r="AB17" s="26" t="s">
        <v>73</v>
      </c>
      <c r="AC17" s="26" t="s">
        <v>73</v>
      </c>
      <c r="AD17" s="26" t="s">
        <v>73</v>
      </c>
      <c r="AE17" s="26" t="s">
        <v>73</v>
      </c>
      <c r="AF17" s="26" t="s">
        <v>73</v>
      </c>
      <c r="AG17" s="26" t="s">
        <v>73</v>
      </c>
      <c r="AH17" s="26" t="s">
        <v>73</v>
      </c>
      <c r="AI17" s="26" t="s">
        <v>73</v>
      </c>
      <c r="AJ17" s="26" t="s">
        <v>73</v>
      </c>
      <c r="AK17" s="26" t="s">
        <v>73</v>
      </c>
      <c r="AL17" s="26" t="s">
        <v>73</v>
      </c>
      <c r="AM17" s="26" t="s">
        <v>73</v>
      </c>
      <c r="AN17" s="26" t="s">
        <v>73</v>
      </c>
      <c r="AO17" s="26" t="s">
        <v>73</v>
      </c>
      <c r="AP17" s="26" t="s">
        <v>73</v>
      </c>
      <c r="AQ17" s="97" t="str">
        <f>IF(ISNONTEXT('Movimentação de Alunos'!B18),"   ",(IF(ISBLANK('Movimentação de Alunos'!E18),(IF((COUNTIF(C17:AP17,"F"))=0,"0",(COUNTIF(C17:AP17,"F")))),"---")))</f>
        <v xml:space="preserve">   </v>
      </c>
      <c r="AR17" s="38"/>
      <c r="AS17" s="196"/>
      <c r="AT17" s="197"/>
      <c r="AU17" s="38"/>
      <c r="AV17" s="38"/>
      <c r="AW17" s="38"/>
      <c r="AX17" s="38"/>
      <c r="AY17" s="38"/>
      <c r="AZ17" s="38"/>
    </row>
    <row r="18" spans="1:52" ht="15" customHeight="1" thickTop="1" x14ac:dyDescent="0.25">
      <c r="A18" s="83">
        <v>11</v>
      </c>
      <c r="B18" s="61">
        <f>'Movimentação de Alunos'!B19</f>
        <v>0</v>
      </c>
      <c r="C18" s="26" t="s">
        <v>73</v>
      </c>
      <c r="D18" s="26" t="s">
        <v>73</v>
      </c>
      <c r="E18" s="26" t="s">
        <v>73</v>
      </c>
      <c r="F18" s="26" t="s">
        <v>73</v>
      </c>
      <c r="G18" s="26" t="s">
        <v>73</v>
      </c>
      <c r="H18" s="26" t="s">
        <v>73</v>
      </c>
      <c r="I18" s="26" t="s">
        <v>73</v>
      </c>
      <c r="J18" s="26" t="s">
        <v>73</v>
      </c>
      <c r="K18" s="26" t="s">
        <v>73</v>
      </c>
      <c r="L18" s="26" t="s">
        <v>73</v>
      </c>
      <c r="M18" s="26" t="s">
        <v>73</v>
      </c>
      <c r="N18" s="26" t="s">
        <v>73</v>
      </c>
      <c r="O18" s="26" t="s">
        <v>73</v>
      </c>
      <c r="P18" s="26" t="s">
        <v>73</v>
      </c>
      <c r="Q18" s="26" t="s">
        <v>73</v>
      </c>
      <c r="R18" s="26" t="s">
        <v>73</v>
      </c>
      <c r="S18" s="26" t="s">
        <v>73</v>
      </c>
      <c r="T18" s="26" t="s">
        <v>73</v>
      </c>
      <c r="U18" s="26" t="s">
        <v>73</v>
      </c>
      <c r="V18" s="26" t="s">
        <v>73</v>
      </c>
      <c r="W18" s="26" t="s">
        <v>73</v>
      </c>
      <c r="X18" s="26" t="s">
        <v>73</v>
      </c>
      <c r="Y18" s="26" t="s">
        <v>73</v>
      </c>
      <c r="Z18" s="26" t="s">
        <v>73</v>
      </c>
      <c r="AA18" s="26" t="s">
        <v>73</v>
      </c>
      <c r="AB18" s="26" t="s">
        <v>73</v>
      </c>
      <c r="AC18" s="26" t="s">
        <v>73</v>
      </c>
      <c r="AD18" s="26" t="s">
        <v>73</v>
      </c>
      <c r="AE18" s="26" t="s">
        <v>73</v>
      </c>
      <c r="AF18" s="26" t="s">
        <v>73</v>
      </c>
      <c r="AG18" s="26" t="s">
        <v>73</v>
      </c>
      <c r="AH18" s="26" t="s">
        <v>73</v>
      </c>
      <c r="AI18" s="26" t="s">
        <v>73</v>
      </c>
      <c r="AJ18" s="26" t="s">
        <v>73</v>
      </c>
      <c r="AK18" s="26" t="s">
        <v>73</v>
      </c>
      <c r="AL18" s="26" t="s">
        <v>73</v>
      </c>
      <c r="AM18" s="26" t="s">
        <v>73</v>
      </c>
      <c r="AN18" s="26" t="s">
        <v>73</v>
      </c>
      <c r="AO18" s="26" t="s">
        <v>73</v>
      </c>
      <c r="AP18" s="26" t="s">
        <v>73</v>
      </c>
      <c r="AQ18" s="97" t="str">
        <f>IF(ISNONTEXT('Movimentação de Alunos'!B19),"   ",(IF(ISBLANK('Movimentação de Alunos'!E19),(IF((COUNTIF(C18:AP18,"F"))=0,"0",(COUNTIF(C18:AP18,"F")))),"---")))</f>
        <v xml:space="preserve">   </v>
      </c>
      <c r="AR18" s="38"/>
      <c r="AS18" s="38"/>
      <c r="AT18" s="38"/>
      <c r="AU18" s="38"/>
      <c r="AV18" s="38"/>
      <c r="AW18" s="38"/>
      <c r="AX18" s="38"/>
      <c r="AY18" s="38"/>
      <c r="AZ18" s="38"/>
    </row>
    <row r="19" spans="1:52" ht="15" customHeight="1" x14ac:dyDescent="0.25">
      <c r="A19" s="83">
        <v>12</v>
      </c>
      <c r="B19" s="61">
        <f>'Movimentação de Alunos'!B20</f>
        <v>0</v>
      </c>
      <c r="C19" s="26" t="s">
        <v>73</v>
      </c>
      <c r="D19" s="26" t="s">
        <v>73</v>
      </c>
      <c r="E19" s="26" t="s">
        <v>73</v>
      </c>
      <c r="F19" s="26" t="s">
        <v>73</v>
      </c>
      <c r="G19" s="26" t="s">
        <v>73</v>
      </c>
      <c r="H19" s="26" t="s">
        <v>73</v>
      </c>
      <c r="I19" s="26" t="s">
        <v>73</v>
      </c>
      <c r="J19" s="26" t="s">
        <v>73</v>
      </c>
      <c r="K19" s="26" t="s">
        <v>73</v>
      </c>
      <c r="L19" s="26" t="s">
        <v>73</v>
      </c>
      <c r="M19" s="26" t="s">
        <v>73</v>
      </c>
      <c r="N19" s="26" t="s">
        <v>73</v>
      </c>
      <c r="O19" s="26" t="s">
        <v>73</v>
      </c>
      <c r="P19" s="26" t="s">
        <v>73</v>
      </c>
      <c r="Q19" s="26" t="s">
        <v>73</v>
      </c>
      <c r="R19" s="26" t="s">
        <v>73</v>
      </c>
      <c r="S19" s="26" t="s">
        <v>73</v>
      </c>
      <c r="T19" s="26" t="s">
        <v>73</v>
      </c>
      <c r="U19" s="26" t="s">
        <v>73</v>
      </c>
      <c r="V19" s="26" t="s">
        <v>73</v>
      </c>
      <c r="W19" s="26" t="s">
        <v>73</v>
      </c>
      <c r="X19" s="26" t="s">
        <v>73</v>
      </c>
      <c r="Y19" s="26" t="s">
        <v>73</v>
      </c>
      <c r="Z19" s="26" t="s">
        <v>73</v>
      </c>
      <c r="AA19" s="26" t="s">
        <v>73</v>
      </c>
      <c r="AB19" s="26" t="s">
        <v>73</v>
      </c>
      <c r="AC19" s="26" t="s">
        <v>73</v>
      </c>
      <c r="AD19" s="26" t="s">
        <v>73</v>
      </c>
      <c r="AE19" s="26" t="s">
        <v>73</v>
      </c>
      <c r="AF19" s="26" t="s">
        <v>73</v>
      </c>
      <c r="AG19" s="26" t="s">
        <v>73</v>
      </c>
      <c r="AH19" s="26" t="s">
        <v>73</v>
      </c>
      <c r="AI19" s="26" t="s">
        <v>73</v>
      </c>
      <c r="AJ19" s="26" t="s">
        <v>73</v>
      </c>
      <c r="AK19" s="26" t="s">
        <v>73</v>
      </c>
      <c r="AL19" s="26" t="s">
        <v>73</v>
      </c>
      <c r="AM19" s="26" t="s">
        <v>73</v>
      </c>
      <c r="AN19" s="26" t="s">
        <v>73</v>
      </c>
      <c r="AO19" s="26" t="s">
        <v>73</v>
      </c>
      <c r="AP19" s="26" t="s">
        <v>73</v>
      </c>
      <c r="AQ19" s="97" t="str">
        <f>IF(ISNONTEXT('Movimentação de Alunos'!B20),"   ",(IF(ISBLANK('Movimentação de Alunos'!E20),(IF((COUNTIF(C19:AP19,"F"))=0,"0",(COUNTIF(C19:AP19,"F")))),"---")))</f>
        <v xml:space="preserve">   </v>
      </c>
      <c r="AR19" s="38"/>
      <c r="AS19" s="379"/>
      <c r="AT19" s="379"/>
      <c r="AU19" s="379"/>
      <c r="AV19" s="379"/>
      <c r="AW19" s="379"/>
      <c r="AX19" s="379"/>
      <c r="AY19" s="379"/>
      <c r="AZ19" s="38"/>
    </row>
    <row r="20" spans="1:52" ht="15" customHeight="1" x14ac:dyDescent="0.25">
      <c r="A20" s="83">
        <v>13</v>
      </c>
      <c r="B20" s="61">
        <f>'Movimentação de Alunos'!B21</f>
        <v>0</v>
      </c>
      <c r="C20" s="26" t="s">
        <v>73</v>
      </c>
      <c r="D20" s="26" t="s">
        <v>73</v>
      </c>
      <c r="E20" s="26" t="s">
        <v>73</v>
      </c>
      <c r="F20" s="26" t="s">
        <v>73</v>
      </c>
      <c r="G20" s="26" t="s">
        <v>73</v>
      </c>
      <c r="H20" s="26" t="s">
        <v>73</v>
      </c>
      <c r="I20" s="26" t="s">
        <v>73</v>
      </c>
      <c r="J20" s="26" t="s">
        <v>73</v>
      </c>
      <c r="K20" s="26" t="s">
        <v>73</v>
      </c>
      <c r="L20" s="26" t="s">
        <v>73</v>
      </c>
      <c r="M20" s="26" t="s">
        <v>73</v>
      </c>
      <c r="N20" s="26" t="s">
        <v>73</v>
      </c>
      <c r="O20" s="26" t="s">
        <v>73</v>
      </c>
      <c r="P20" s="26" t="s">
        <v>73</v>
      </c>
      <c r="Q20" s="26" t="s">
        <v>73</v>
      </c>
      <c r="R20" s="26" t="s">
        <v>73</v>
      </c>
      <c r="S20" s="26" t="s">
        <v>73</v>
      </c>
      <c r="T20" s="26" t="s">
        <v>73</v>
      </c>
      <c r="U20" s="26" t="s">
        <v>73</v>
      </c>
      <c r="V20" s="26" t="s">
        <v>73</v>
      </c>
      <c r="W20" s="26" t="s">
        <v>73</v>
      </c>
      <c r="X20" s="26" t="s">
        <v>73</v>
      </c>
      <c r="Y20" s="26" t="s">
        <v>73</v>
      </c>
      <c r="Z20" s="26" t="s">
        <v>73</v>
      </c>
      <c r="AA20" s="26" t="s">
        <v>73</v>
      </c>
      <c r="AB20" s="26" t="s">
        <v>73</v>
      </c>
      <c r="AC20" s="26" t="s">
        <v>73</v>
      </c>
      <c r="AD20" s="26" t="s">
        <v>73</v>
      </c>
      <c r="AE20" s="26" t="s">
        <v>73</v>
      </c>
      <c r="AF20" s="26" t="s">
        <v>73</v>
      </c>
      <c r="AG20" s="26" t="s">
        <v>73</v>
      </c>
      <c r="AH20" s="26" t="s">
        <v>73</v>
      </c>
      <c r="AI20" s="26" t="s">
        <v>73</v>
      </c>
      <c r="AJ20" s="26" t="s">
        <v>73</v>
      </c>
      <c r="AK20" s="26" t="s">
        <v>73</v>
      </c>
      <c r="AL20" s="26" t="s">
        <v>73</v>
      </c>
      <c r="AM20" s="26" t="s">
        <v>73</v>
      </c>
      <c r="AN20" s="26" t="s">
        <v>73</v>
      </c>
      <c r="AO20" s="26" t="s">
        <v>73</v>
      </c>
      <c r="AP20" s="26" t="s">
        <v>73</v>
      </c>
      <c r="AQ20" s="97" t="str">
        <f>IF(ISNONTEXT('Movimentação de Alunos'!B21),"   ",(IF(ISBLANK('Movimentação de Alunos'!E21),(IF((COUNTIF(C20:AP20,"F"))=0,"0",(COUNTIF(C20:AP20,"F")))),"---")))</f>
        <v xml:space="preserve">   </v>
      </c>
      <c r="AR20" s="38"/>
      <c r="AS20" s="379"/>
      <c r="AT20" s="379"/>
      <c r="AU20" s="379"/>
      <c r="AV20" s="379"/>
      <c r="AW20" s="379"/>
      <c r="AX20" s="379"/>
      <c r="AY20" s="379"/>
      <c r="AZ20" s="38"/>
    </row>
    <row r="21" spans="1:52" ht="15" customHeight="1" x14ac:dyDescent="0.25">
      <c r="A21" s="83">
        <v>14</v>
      </c>
      <c r="B21" s="61">
        <f>'Movimentação de Alunos'!B22</f>
        <v>0</v>
      </c>
      <c r="C21" s="26" t="s">
        <v>73</v>
      </c>
      <c r="D21" s="26" t="s">
        <v>73</v>
      </c>
      <c r="E21" s="26" t="s">
        <v>73</v>
      </c>
      <c r="F21" s="26" t="s">
        <v>73</v>
      </c>
      <c r="G21" s="26" t="s">
        <v>73</v>
      </c>
      <c r="H21" s="26" t="s">
        <v>73</v>
      </c>
      <c r="I21" s="26" t="s">
        <v>73</v>
      </c>
      <c r="J21" s="26" t="s">
        <v>73</v>
      </c>
      <c r="K21" s="26" t="s">
        <v>73</v>
      </c>
      <c r="L21" s="26" t="s">
        <v>73</v>
      </c>
      <c r="M21" s="26" t="s">
        <v>73</v>
      </c>
      <c r="N21" s="26" t="s">
        <v>73</v>
      </c>
      <c r="O21" s="26" t="s">
        <v>73</v>
      </c>
      <c r="P21" s="26" t="s">
        <v>73</v>
      </c>
      <c r="Q21" s="26" t="s">
        <v>73</v>
      </c>
      <c r="R21" s="26" t="s">
        <v>73</v>
      </c>
      <c r="S21" s="26" t="s">
        <v>73</v>
      </c>
      <c r="T21" s="26" t="s">
        <v>73</v>
      </c>
      <c r="U21" s="26" t="s">
        <v>73</v>
      </c>
      <c r="V21" s="26" t="s">
        <v>73</v>
      </c>
      <c r="W21" s="26" t="s">
        <v>73</v>
      </c>
      <c r="X21" s="26" t="s">
        <v>73</v>
      </c>
      <c r="Y21" s="26" t="s">
        <v>73</v>
      </c>
      <c r="Z21" s="26" t="s">
        <v>73</v>
      </c>
      <c r="AA21" s="26" t="s">
        <v>73</v>
      </c>
      <c r="AB21" s="26" t="s">
        <v>73</v>
      </c>
      <c r="AC21" s="26" t="s">
        <v>73</v>
      </c>
      <c r="AD21" s="26" t="s">
        <v>73</v>
      </c>
      <c r="AE21" s="26" t="s">
        <v>73</v>
      </c>
      <c r="AF21" s="26" t="s">
        <v>73</v>
      </c>
      <c r="AG21" s="26" t="s">
        <v>73</v>
      </c>
      <c r="AH21" s="26" t="s">
        <v>73</v>
      </c>
      <c r="AI21" s="26" t="s">
        <v>73</v>
      </c>
      <c r="AJ21" s="26" t="s">
        <v>73</v>
      </c>
      <c r="AK21" s="26" t="s">
        <v>73</v>
      </c>
      <c r="AL21" s="26" t="s">
        <v>73</v>
      </c>
      <c r="AM21" s="26" t="s">
        <v>73</v>
      </c>
      <c r="AN21" s="26" t="s">
        <v>73</v>
      </c>
      <c r="AO21" s="26" t="s">
        <v>73</v>
      </c>
      <c r="AP21" s="26" t="s">
        <v>73</v>
      </c>
      <c r="AQ21" s="97" t="str">
        <f>IF(ISNONTEXT('Movimentação de Alunos'!B22),"   ",(IF(ISBLANK('Movimentação de Alunos'!E22),(IF((COUNTIF(C21:AP21,"F"))=0,"0",(COUNTIF(C21:AP21,"F")))),"---")))</f>
        <v xml:space="preserve">   </v>
      </c>
      <c r="AR21" s="38"/>
      <c r="AS21" s="379"/>
      <c r="AT21" s="379"/>
      <c r="AU21" s="379"/>
      <c r="AV21" s="379"/>
      <c r="AW21" s="379"/>
      <c r="AX21" s="379"/>
      <c r="AY21" s="379"/>
      <c r="AZ21" s="38"/>
    </row>
    <row r="22" spans="1:52" ht="15" customHeight="1" x14ac:dyDescent="0.25">
      <c r="A22" s="83">
        <v>15</v>
      </c>
      <c r="B22" s="61">
        <f>'Movimentação de Alunos'!B23</f>
        <v>0</v>
      </c>
      <c r="C22" s="26" t="s">
        <v>73</v>
      </c>
      <c r="D22" s="26" t="s">
        <v>73</v>
      </c>
      <c r="E22" s="26" t="s">
        <v>73</v>
      </c>
      <c r="F22" s="26" t="s">
        <v>73</v>
      </c>
      <c r="G22" s="26" t="s">
        <v>73</v>
      </c>
      <c r="H22" s="26" t="s">
        <v>73</v>
      </c>
      <c r="I22" s="26" t="s">
        <v>73</v>
      </c>
      <c r="J22" s="26" t="s">
        <v>73</v>
      </c>
      <c r="K22" s="26" t="s">
        <v>73</v>
      </c>
      <c r="L22" s="26" t="s">
        <v>73</v>
      </c>
      <c r="M22" s="26" t="s">
        <v>73</v>
      </c>
      <c r="N22" s="26" t="s">
        <v>73</v>
      </c>
      <c r="O22" s="26" t="s">
        <v>73</v>
      </c>
      <c r="P22" s="26" t="s">
        <v>73</v>
      </c>
      <c r="Q22" s="26" t="s">
        <v>73</v>
      </c>
      <c r="R22" s="26" t="s">
        <v>73</v>
      </c>
      <c r="S22" s="26" t="s">
        <v>73</v>
      </c>
      <c r="T22" s="26" t="s">
        <v>73</v>
      </c>
      <c r="U22" s="26" t="s">
        <v>73</v>
      </c>
      <c r="V22" s="26" t="s">
        <v>73</v>
      </c>
      <c r="W22" s="26" t="s">
        <v>73</v>
      </c>
      <c r="X22" s="26" t="s">
        <v>73</v>
      </c>
      <c r="Y22" s="26" t="s">
        <v>73</v>
      </c>
      <c r="Z22" s="26" t="s">
        <v>73</v>
      </c>
      <c r="AA22" s="26" t="s">
        <v>73</v>
      </c>
      <c r="AB22" s="26" t="s">
        <v>73</v>
      </c>
      <c r="AC22" s="26" t="s">
        <v>73</v>
      </c>
      <c r="AD22" s="26" t="s">
        <v>73</v>
      </c>
      <c r="AE22" s="26" t="s">
        <v>73</v>
      </c>
      <c r="AF22" s="26" t="s">
        <v>73</v>
      </c>
      <c r="AG22" s="26" t="s">
        <v>73</v>
      </c>
      <c r="AH22" s="26" t="s">
        <v>73</v>
      </c>
      <c r="AI22" s="26" t="s">
        <v>73</v>
      </c>
      <c r="AJ22" s="26" t="s">
        <v>73</v>
      </c>
      <c r="AK22" s="26" t="s">
        <v>73</v>
      </c>
      <c r="AL22" s="26" t="s">
        <v>73</v>
      </c>
      <c r="AM22" s="26" t="s">
        <v>73</v>
      </c>
      <c r="AN22" s="26" t="s">
        <v>73</v>
      </c>
      <c r="AO22" s="26" t="s">
        <v>73</v>
      </c>
      <c r="AP22" s="26" t="s">
        <v>73</v>
      </c>
      <c r="AQ22" s="97" t="str">
        <f>IF(ISNONTEXT('Movimentação de Alunos'!B23),"   ",(IF(ISBLANK('Movimentação de Alunos'!E23),(IF((COUNTIF(C22:AP22,"F"))=0,"0",(COUNTIF(C22:AP22,"F")))),"---")))</f>
        <v xml:space="preserve">   </v>
      </c>
      <c r="AR22" s="38"/>
      <c r="AS22" s="379"/>
      <c r="AT22" s="379"/>
      <c r="AU22" s="379"/>
      <c r="AV22" s="379"/>
      <c r="AW22" s="379"/>
      <c r="AX22" s="379"/>
      <c r="AY22" s="379"/>
      <c r="AZ22" s="38"/>
    </row>
    <row r="23" spans="1:52" ht="15" customHeight="1" x14ac:dyDescent="0.25">
      <c r="A23" s="83">
        <v>16</v>
      </c>
      <c r="B23" s="61">
        <f>'Movimentação de Alunos'!B24</f>
        <v>0</v>
      </c>
      <c r="C23" s="26" t="s">
        <v>73</v>
      </c>
      <c r="D23" s="26" t="s">
        <v>73</v>
      </c>
      <c r="E23" s="26" t="s">
        <v>73</v>
      </c>
      <c r="F23" s="26" t="s">
        <v>73</v>
      </c>
      <c r="G23" s="26" t="s">
        <v>73</v>
      </c>
      <c r="H23" s="26" t="s">
        <v>73</v>
      </c>
      <c r="I23" s="26" t="s">
        <v>73</v>
      </c>
      <c r="J23" s="26" t="s">
        <v>73</v>
      </c>
      <c r="K23" s="26" t="s">
        <v>73</v>
      </c>
      <c r="L23" s="26" t="s">
        <v>73</v>
      </c>
      <c r="M23" s="26" t="s">
        <v>73</v>
      </c>
      <c r="N23" s="26" t="s">
        <v>73</v>
      </c>
      <c r="O23" s="26" t="s">
        <v>73</v>
      </c>
      <c r="P23" s="26" t="s">
        <v>73</v>
      </c>
      <c r="Q23" s="26" t="s">
        <v>73</v>
      </c>
      <c r="R23" s="26" t="s">
        <v>73</v>
      </c>
      <c r="S23" s="26" t="s">
        <v>73</v>
      </c>
      <c r="T23" s="26" t="s">
        <v>73</v>
      </c>
      <c r="U23" s="26" t="s">
        <v>73</v>
      </c>
      <c r="V23" s="26" t="s">
        <v>73</v>
      </c>
      <c r="W23" s="26" t="s">
        <v>73</v>
      </c>
      <c r="X23" s="26" t="s">
        <v>73</v>
      </c>
      <c r="Y23" s="26" t="s">
        <v>73</v>
      </c>
      <c r="Z23" s="26" t="s">
        <v>73</v>
      </c>
      <c r="AA23" s="26" t="s">
        <v>73</v>
      </c>
      <c r="AB23" s="26" t="s">
        <v>73</v>
      </c>
      <c r="AC23" s="26" t="s">
        <v>73</v>
      </c>
      <c r="AD23" s="26" t="s">
        <v>73</v>
      </c>
      <c r="AE23" s="26" t="s">
        <v>73</v>
      </c>
      <c r="AF23" s="26" t="s">
        <v>73</v>
      </c>
      <c r="AG23" s="26" t="s">
        <v>73</v>
      </c>
      <c r="AH23" s="26" t="s">
        <v>73</v>
      </c>
      <c r="AI23" s="26" t="s">
        <v>73</v>
      </c>
      <c r="AJ23" s="26" t="s">
        <v>73</v>
      </c>
      <c r="AK23" s="26" t="s">
        <v>73</v>
      </c>
      <c r="AL23" s="26" t="s">
        <v>73</v>
      </c>
      <c r="AM23" s="26" t="s">
        <v>73</v>
      </c>
      <c r="AN23" s="26" t="s">
        <v>73</v>
      </c>
      <c r="AO23" s="26" t="s">
        <v>73</v>
      </c>
      <c r="AP23" s="26" t="s">
        <v>73</v>
      </c>
      <c r="AQ23" s="97" t="str">
        <f>IF(ISNONTEXT('Movimentação de Alunos'!B24),"   ",(IF(ISBLANK('Movimentação de Alunos'!E24),(IF((COUNTIF(C23:AP23,"F"))=0,"0",(COUNTIF(C23:AP23,"F")))),"---")))</f>
        <v xml:space="preserve">   </v>
      </c>
      <c r="AR23" s="38"/>
      <c r="AS23" s="379"/>
      <c r="AT23" s="379"/>
      <c r="AU23" s="379"/>
      <c r="AV23" s="379"/>
      <c r="AW23" s="379"/>
      <c r="AX23" s="379"/>
      <c r="AY23" s="379"/>
      <c r="AZ23" s="38"/>
    </row>
    <row r="24" spans="1:52" ht="15" customHeight="1" x14ac:dyDescent="0.25">
      <c r="A24" s="83">
        <v>17</v>
      </c>
      <c r="B24" s="61">
        <f>'Movimentação de Alunos'!B25</f>
        <v>0</v>
      </c>
      <c r="C24" s="26" t="s">
        <v>73</v>
      </c>
      <c r="D24" s="26" t="s">
        <v>73</v>
      </c>
      <c r="E24" s="26" t="s">
        <v>73</v>
      </c>
      <c r="F24" s="26" t="s">
        <v>73</v>
      </c>
      <c r="G24" s="26" t="s">
        <v>73</v>
      </c>
      <c r="H24" s="26" t="s">
        <v>73</v>
      </c>
      <c r="I24" s="26" t="s">
        <v>73</v>
      </c>
      <c r="J24" s="26" t="s">
        <v>73</v>
      </c>
      <c r="K24" s="26" t="s">
        <v>73</v>
      </c>
      <c r="L24" s="26" t="s">
        <v>73</v>
      </c>
      <c r="M24" s="26" t="s">
        <v>73</v>
      </c>
      <c r="N24" s="26" t="s">
        <v>73</v>
      </c>
      <c r="O24" s="26" t="s">
        <v>73</v>
      </c>
      <c r="P24" s="26" t="s">
        <v>73</v>
      </c>
      <c r="Q24" s="26" t="s">
        <v>73</v>
      </c>
      <c r="R24" s="26" t="s">
        <v>73</v>
      </c>
      <c r="S24" s="26" t="s">
        <v>73</v>
      </c>
      <c r="T24" s="26" t="s">
        <v>73</v>
      </c>
      <c r="U24" s="26" t="s">
        <v>73</v>
      </c>
      <c r="V24" s="26" t="s">
        <v>73</v>
      </c>
      <c r="W24" s="26" t="s">
        <v>73</v>
      </c>
      <c r="X24" s="26" t="s">
        <v>73</v>
      </c>
      <c r="Y24" s="26" t="s">
        <v>73</v>
      </c>
      <c r="Z24" s="26" t="s">
        <v>73</v>
      </c>
      <c r="AA24" s="26" t="s">
        <v>73</v>
      </c>
      <c r="AB24" s="26" t="s">
        <v>73</v>
      </c>
      <c r="AC24" s="26" t="s">
        <v>73</v>
      </c>
      <c r="AD24" s="26" t="s">
        <v>73</v>
      </c>
      <c r="AE24" s="26" t="s">
        <v>73</v>
      </c>
      <c r="AF24" s="26" t="s">
        <v>73</v>
      </c>
      <c r="AG24" s="26" t="s">
        <v>73</v>
      </c>
      <c r="AH24" s="26" t="s">
        <v>73</v>
      </c>
      <c r="AI24" s="26" t="s">
        <v>73</v>
      </c>
      <c r="AJ24" s="26" t="s">
        <v>73</v>
      </c>
      <c r="AK24" s="26" t="s">
        <v>73</v>
      </c>
      <c r="AL24" s="26" t="s">
        <v>73</v>
      </c>
      <c r="AM24" s="26" t="s">
        <v>73</v>
      </c>
      <c r="AN24" s="26" t="s">
        <v>73</v>
      </c>
      <c r="AO24" s="26" t="s">
        <v>73</v>
      </c>
      <c r="AP24" s="26" t="s">
        <v>73</v>
      </c>
      <c r="AQ24" s="97" t="str">
        <f>IF(ISNONTEXT('Movimentação de Alunos'!B25),"   ",(IF(ISBLANK('Movimentação de Alunos'!E25),(IF((COUNTIF(C24:AP24,"F"))=0,"0",(COUNTIF(C24:AP24,"F")))),"---")))</f>
        <v xml:space="preserve">   </v>
      </c>
      <c r="AR24" s="38"/>
      <c r="AS24" s="379"/>
      <c r="AT24" s="379"/>
      <c r="AU24" s="379"/>
      <c r="AV24" s="379"/>
      <c r="AW24" s="379"/>
      <c r="AX24" s="379"/>
      <c r="AY24" s="379"/>
      <c r="AZ24" s="38"/>
    </row>
    <row r="25" spans="1:52" ht="15" customHeight="1" x14ac:dyDescent="0.25">
      <c r="A25" s="83">
        <v>18</v>
      </c>
      <c r="B25" s="61">
        <f>'Movimentação de Alunos'!B26</f>
        <v>0</v>
      </c>
      <c r="C25" s="26" t="s">
        <v>73</v>
      </c>
      <c r="D25" s="26" t="s">
        <v>73</v>
      </c>
      <c r="E25" s="26" t="s">
        <v>73</v>
      </c>
      <c r="F25" s="26" t="s">
        <v>73</v>
      </c>
      <c r="G25" s="26" t="s">
        <v>73</v>
      </c>
      <c r="H25" s="26" t="s">
        <v>73</v>
      </c>
      <c r="I25" s="26" t="s">
        <v>73</v>
      </c>
      <c r="J25" s="26" t="s">
        <v>73</v>
      </c>
      <c r="K25" s="26" t="s">
        <v>73</v>
      </c>
      <c r="L25" s="26" t="s">
        <v>73</v>
      </c>
      <c r="M25" s="26" t="s">
        <v>73</v>
      </c>
      <c r="N25" s="26" t="s">
        <v>73</v>
      </c>
      <c r="O25" s="26" t="s">
        <v>73</v>
      </c>
      <c r="P25" s="26" t="s">
        <v>73</v>
      </c>
      <c r="Q25" s="26" t="s">
        <v>73</v>
      </c>
      <c r="R25" s="26" t="s">
        <v>73</v>
      </c>
      <c r="S25" s="26" t="s">
        <v>73</v>
      </c>
      <c r="T25" s="26" t="s">
        <v>73</v>
      </c>
      <c r="U25" s="26" t="s">
        <v>73</v>
      </c>
      <c r="V25" s="26" t="s">
        <v>73</v>
      </c>
      <c r="W25" s="26" t="s">
        <v>73</v>
      </c>
      <c r="X25" s="26" t="s">
        <v>73</v>
      </c>
      <c r="Y25" s="26" t="s">
        <v>73</v>
      </c>
      <c r="Z25" s="26" t="s">
        <v>73</v>
      </c>
      <c r="AA25" s="26" t="s">
        <v>73</v>
      </c>
      <c r="AB25" s="26" t="s">
        <v>73</v>
      </c>
      <c r="AC25" s="26" t="s">
        <v>73</v>
      </c>
      <c r="AD25" s="26" t="s">
        <v>73</v>
      </c>
      <c r="AE25" s="26" t="s">
        <v>73</v>
      </c>
      <c r="AF25" s="26" t="s">
        <v>73</v>
      </c>
      <c r="AG25" s="26" t="s">
        <v>73</v>
      </c>
      <c r="AH25" s="26" t="s">
        <v>73</v>
      </c>
      <c r="AI25" s="26" t="s">
        <v>73</v>
      </c>
      <c r="AJ25" s="26" t="s">
        <v>73</v>
      </c>
      <c r="AK25" s="26" t="s">
        <v>73</v>
      </c>
      <c r="AL25" s="26" t="s">
        <v>73</v>
      </c>
      <c r="AM25" s="26" t="s">
        <v>73</v>
      </c>
      <c r="AN25" s="26" t="s">
        <v>73</v>
      </c>
      <c r="AO25" s="26" t="s">
        <v>73</v>
      </c>
      <c r="AP25" s="26" t="s">
        <v>73</v>
      </c>
      <c r="AQ25" s="97" t="str">
        <f>IF(ISNONTEXT('Movimentação de Alunos'!B26),"   ",(IF(ISBLANK('Movimentação de Alunos'!E26),(IF((COUNTIF(C25:AP25,"F"))=0,"0",(COUNTIF(C25:AP25,"F")))),"---")))</f>
        <v xml:space="preserve">   </v>
      </c>
      <c r="AR25" s="38"/>
      <c r="AS25" s="38"/>
      <c r="AT25" s="38"/>
      <c r="AU25" s="38"/>
      <c r="AV25" s="38"/>
      <c r="AW25" s="38"/>
      <c r="AX25" s="38"/>
      <c r="AY25" s="38"/>
      <c r="AZ25" s="38"/>
    </row>
    <row r="26" spans="1:52" ht="15" customHeight="1" x14ac:dyDescent="0.25">
      <c r="A26" s="83">
        <v>19</v>
      </c>
      <c r="B26" s="61">
        <f>'Movimentação de Alunos'!B27</f>
        <v>0</v>
      </c>
      <c r="C26" s="26" t="s">
        <v>73</v>
      </c>
      <c r="D26" s="26" t="s">
        <v>73</v>
      </c>
      <c r="E26" s="26" t="s">
        <v>73</v>
      </c>
      <c r="F26" s="26" t="s">
        <v>73</v>
      </c>
      <c r="G26" s="26" t="s">
        <v>73</v>
      </c>
      <c r="H26" s="26" t="s">
        <v>73</v>
      </c>
      <c r="I26" s="26" t="s">
        <v>73</v>
      </c>
      <c r="J26" s="26" t="s">
        <v>73</v>
      </c>
      <c r="K26" s="26" t="s">
        <v>73</v>
      </c>
      <c r="L26" s="26" t="s">
        <v>73</v>
      </c>
      <c r="M26" s="26" t="s">
        <v>73</v>
      </c>
      <c r="N26" s="26" t="s">
        <v>73</v>
      </c>
      <c r="O26" s="26" t="s">
        <v>73</v>
      </c>
      <c r="P26" s="26" t="s">
        <v>73</v>
      </c>
      <c r="Q26" s="26" t="s">
        <v>73</v>
      </c>
      <c r="R26" s="26" t="s">
        <v>73</v>
      </c>
      <c r="S26" s="26" t="s">
        <v>73</v>
      </c>
      <c r="T26" s="26" t="s">
        <v>73</v>
      </c>
      <c r="U26" s="26" t="s">
        <v>73</v>
      </c>
      <c r="V26" s="26" t="s">
        <v>73</v>
      </c>
      <c r="W26" s="26" t="s">
        <v>73</v>
      </c>
      <c r="X26" s="26" t="s">
        <v>73</v>
      </c>
      <c r="Y26" s="26" t="s">
        <v>73</v>
      </c>
      <c r="Z26" s="26" t="s">
        <v>73</v>
      </c>
      <c r="AA26" s="26" t="s">
        <v>73</v>
      </c>
      <c r="AB26" s="26" t="s">
        <v>73</v>
      </c>
      <c r="AC26" s="26" t="s">
        <v>73</v>
      </c>
      <c r="AD26" s="26" t="s">
        <v>73</v>
      </c>
      <c r="AE26" s="26" t="s">
        <v>73</v>
      </c>
      <c r="AF26" s="26" t="s">
        <v>73</v>
      </c>
      <c r="AG26" s="26" t="s">
        <v>73</v>
      </c>
      <c r="AH26" s="26" t="s">
        <v>73</v>
      </c>
      <c r="AI26" s="26" t="s">
        <v>73</v>
      </c>
      <c r="AJ26" s="26" t="s">
        <v>73</v>
      </c>
      <c r="AK26" s="26" t="s">
        <v>73</v>
      </c>
      <c r="AL26" s="26" t="s">
        <v>73</v>
      </c>
      <c r="AM26" s="26" t="s">
        <v>73</v>
      </c>
      <c r="AN26" s="26" t="s">
        <v>73</v>
      </c>
      <c r="AO26" s="26" t="s">
        <v>73</v>
      </c>
      <c r="AP26" s="26" t="s">
        <v>73</v>
      </c>
      <c r="AQ26" s="97" t="str">
        <f>IF(ISNONTEXT('Movimentação de Alunos'!B27),"   ",(IF(ISBLANK('Movimentação de Alunos'!E27),(IF((COUNTIF(C26:AP26,"F"))=0,"0",(COUNTIF(C26:AP26,"F")))),"---")))</f>
        <v xml:space="preserve">   </v>
      </c>
      <c r="AR26" s="38"/>
      <c r="AS26" s="38"/>
      <c r="AT26" s="38"/>
      <c r="AU26" s="38"/>
      <c r="AV26" s="38"/>
      <c r="AW26" s="38"/>
      <c r="AX26" s="38"/>
      <c r="AY26" s="38"/>
      <c r="AZ26" s="38"/>
    </row>
    <row r="27" spans="1:52" ht="15" customHeight="1" x14ac:dyDescent="0.25">
      <c r="A27" s="83">
        <v>20</v>
      </c>
      <c r="B27" s="61">
        <f>'Movimentação de Alunos'!B28</f>
        <v>0</v>
      </c>
      <c r="C27" s="26" t="s">
        <v>73</v>
      </c>
      <c r="D27" s="26" t="s">
        <v>73</v>
      </c>
      <c r="E27" s="26" t="s">
        <v>73</v>
      </c>
      <c r="F27" s="26" t="s">
        <v>73</v>
      </c>
      <c r="G27" s="26" t="s">
        <v>73</v>
      </c>
      <c r="H27" s="26" t="s">
        <v>73</v>
      </c>
      <c r="I27" s="26" t="s">
        <v>73</v>
      </c>
      <c r="J27" s="26" t="s">
        <v>73</v>
      </c>
      <c r="K27" s="26" t="s">
        <v>73</v>
      </c>
      <c r="L27" s="26" t="s">
        <v>73</v>
      </c>
      <c r="M27" s="26" t="s">
        <v>73</v>
      </c>
      <c r="N27" s="26" t="s">
        <v>73</v>
      </c>
      <c r="O27" s="26" t="s">
        <v>73</v>
      </c>
      <c r="P27" s="26" t="s">
        <v>73</v>
      </c>
      <c r="Q27" s="26" t="s">
        <v>73</v>
      </c>
      <c r="R27" s="26" t="s">
        <v>73</v>
      </c>
      <c r="S27" s="26" t="s">
        <v>73</v>
      </c>
      <c r="T27" s="26" t="s">
        <v>73</v>
      </c>
      <c r="U27" s="26" t="s">
        <v>73</v>
      </c>
      <c r="V27" s="26" t="s">
        <v>73</v>
      </c>
      <c r="W27" s="26" t="s">
        <v>73</v>
      </c>
      <c r="X27" s="26" t="s">
        <v>73</v>
      </c>
      <c r="Y27" s="26" t="s">
        <v>73</v>
      </c>
      <c r="Z27" s="26" t="s">
        <v>73</v>
      </c>
      <c r="AA27" s="26" t="s">
        <v>73</v>
      </c>
      <c r="AB27" s="26" t="s">
        <v>73</v>
      </c>
      <c r="AC27" s="26" t="s">
        <v>73</v>
      </c>
      <c r="AD27" s="26" t="s">
        <v>73</v>
      </c>
      <c r="AE27" s="26" t="s">
        <v>73</v>
      </c>
      <c r="AF27" s="26" t="s">
        <v>73</v>
      </c>
      <c r="AG27" s="26" t="s">
        <v>73</v>
      </c>
      <c r="AH27" s="26" t="s">
        <v>73</v>
      </c>
      <c r="AI27" s="26" t="s">
        <v>73</v>
      </c>
      <c r="AJ27" s="26" t="s">
        <v>73</v>
      </c>
      <c r="AK27" s="26" t="s">
        <v>73</v>
      </c>
      <c r="AL27" s="26" t="s">
        <v>73</v>
      </c>
      <c r="AM27" s="26" t="s">
        <v>73</v>
      </c>
      <c r="AN27" s="26" t="s">
        <v>73</v>
      </c>
      <c r="AO27" s="26" t="s">
        <v>73</v>
      </c>
      <c r="AP27" s="26" t="s">
        <v>73</v>
      </c>
      <c r="AQ27" s="97" t="str">
        <f>IF(ISNONTEXT('Movimentação de Alunos'!B28),"   ",(IF(ISBLANK('Movimentação de Alunos'!E28),(IF((COUNTIF(C27:AP27,"F"))=0,"0",(COUNTIF(C27:AP27,"F")))),"---")))</f>
        <v xml:space="preserve">   </v>
      </c>
      <c r="AR27" s="38"/>
      <c r="AS27" s="38"/>
      <c r="AT27" s="38"/>
      <c r="AU27" s="38"/>
      <c r="AV27" s="38"/>
      <c r="AW27" s="38"/>
      <c r="AX27" s="38"/>
      <c r="AY27" s="38"/>
      <c r="AZ27" s="38"/>
    </row>
    <row r="28" spans="1:52" ht="15" customHeight="1" x14ac:dyDescent="0.25">
      <c r="A28" s="83">
        <v>21</v>
      </c>
      <c r="B28" s="61">
        <f>'Movimentação de Alunos'!B29</f>
        <v>0</v>
      </c>
      <c r="C28" s="26" t="s">
        <v>73</v>
      </c>
      <c r="D28" s="26" t="s">
        <v>73</v>
      </c>
      <c r="E28" s="26" t="s">
        <v>73</v>
      </c>
      <c r="F28" s="26" t="s">
        <v>73</v>
      </c>
      <c r="G28" s="26" t="s">
        <v>73</v>
      </c>
      <c r="H28" s="26" t="s">
        <v>73</v>
      </c>
      <c r="I28" s="26" t="s">
        <v>73</v>
      </c>
      <c r="J28" s="26" t="s">
        <v>73</v>
      </c>
      <c r="K28" s="26" t="s">
        <v>73</v>
      </c>
      <c r="L28" s="26" t="s">
        <v>73</v>
      </c>
      <c r="M28" s="26" t="s">
        <v>73</v>
      </c>
      <c r="N28" s="26" t="s">
        <v>73</v>
      </c>
      <c r="O28" s="26" t="s">
        <v>73</v>
      </c>
      <c r="P28" s="26" t="s">
        <v>73</v>
      </c>
      <c r="Q28" s="26" t="s">
        <v>73</v>
      </c>
      <c r="R28" s="26" t="s">
        <v>73</v>
      </c>
      <c r="S28" s="26" t="s">
        <v>73</v>
      </c>
      <c r="T28" s="26" t="s">
        <v>73</v>
      </c>
      <c r="U28" s="26" t="s">
        <v>73</v>
      </c>
      <c r="V28" s="26" t="s">
        <v>73</v>
      </c>
      <c r="W28" s="26" t="s">
        <v>73</v>
      </c>
      <c r="X28" s="26" t="s">
        <v>73</v>
      </c>
      <c r="Y28" s="26" t="s">
        <v>73</v>
      </c>
      <c r="Z28" s="26" t="s">
        <v>73</v>
      </c>
      <c r="AA28" s="26" t="s">
        <v>73</v>
      </c>
      <c r="AB28" s="26" t="s">
        <v>73</v>
      </c>
      <c r="AC28" s="26" t="s">
        <v>73</v>
      </c>
      <c r="AD28" s="26" t="s">
        <v>73</v>
      </c>
      <c r="AE28" s="26" t="s">
        <v>73</v>
      </c>
      <c r="AF28" s="26" t="s">
        <v>73</v>
      </c>
      <c r="AG28" s="26" t="s">
        <v>73</v>
      </c>
      <c r="AH28" s="26" t="s">
        <v>73</v>
      </c>
      <c r="AI28" s="26" t="s">
        <v>73</v>
      </c>
      <c r="AJ28" s="26" t="s">
        <v>73</v>
      </c>
      <c r="AK28" s="26" t="s">
        <v>73</v>
      </c>
      <c r="AL28" s="26" t="s">
        <v>73</v>
      </c>
      <c r="AM28" s="26" t="s">
        <v>73</v>
      </c>
      <c r="AN28" s="26" t="s">
        <v>73</v>
      </c>
      <c r="AO28" s="26" t="s">
        <v>73</v>
      </c>
      <c r="AP28" s="26" t="s">
        <v>73</v>
      </c>
      <c r="AQ28" s="97" t="str">
        <f>IF(ISNONTEXT('Movimentação de Alunos'!B29),"   ",(IF(ISBLANK('Movimentação de Alunos'!E29),(IF((COUNTIF(C28:AP28,"F"))=0,"0",(COUNTIF(C28:AP28,"F")))),"---")))</f>
        <v xml:space="preserve">   </v>
      </c>
      <c r="AR28" s="38"/>
      <c r="AS28" s="38"/>
      <c r="AT28" s="38"/>
      <c r="AU28" s="38"/>
      <c r="AV28" s="38"/>
      <c r="AW28" s="38"/>
      <c r="AX28" s="38"/>
      <c r="AY28" s="38"/>
      <c r="AZ28" s="38"/>
    </row>
    <row r="29" spans="1:52" ht="15" customHeight="1" x14ac:dyDescent="0.25">
      <c r="A29" s="83">
        <v>22</v>
      </c>
      <c r="B29" s="61">
        <f>'Movimentação de Alunos'!B30</f>
        <v>0</v>
      </c>
      <c r="C29" s="26" t="s">
        <v>73</v>
      </c>
      <c r="D29" s="26" t="s">
        <v>73</v>
      </c>
      <c r="E29" s="26" t="s">
        <v>73</v>
      </c>
      <c r="F29" s="26" t="s">
        <v>73</v>
      </c>
      <c r="G29" s="26" t="s">
        <v>73</v>
      </c>
      <c r="H29" s="26" t="s">
        <v>73</v>
      </c>
      <c r="I29" s="26" t="s">
        <v>73</v>
      </c>
      <c r="J29" s="26" t="s">
        <v>73</v>
      </c>
      <c r="K29" s="26" t="s">
        <v>73</v>
      </c>
      <c r="L29" s="26" t="s">
        <v>73</v>
      </c>
      <c r="M29" s="26" t="s">
        <v>73</v>
      </c>
      <c r="N29" s="26" t="s">
        <v>73</v>
      </c>
      <c r="O29" s="26" t="s">
        <v>73</v>
      </c>
      <c r="P29" s="26" t="s">
        <v>73</v>
      </c>
      <c r="Q29" s="26" t="s">
        <v>73</v>
      </c>
      <c r="R29" s="26" t="s">
        <v>73</v>
      </c>
      <c r="S29" s="26" t="s">
        <v>73</v>
      </c>
      <c r="T29" s="26" t="s">
        <v>73</v>
      </c>
      <c r="U29" s="26" t="s">
        <v>73</v>
      </c>
      <c r="V29" s="26" t="s">
        <v>73</v>
      </c>
      <c r="W29" s="26" t="s">
        <v>73</v>
      </c>
      <c r="X29" s="26" t="s">
        <v>73</v>
      </c>
      <c r="Y29" s="26" t="s">
        <v>73</v>
      </c>
      <c r="Z29" s="26" t="s">
        <v>73</v>
      </c>
      <c r="AA29" s="26" t="s">
        <v>73</v>
      </c>
      <c r="AB29" s="26" t="s">
        <v>73</v>
      </c>
      <c r="AC29" s="26" t="s">
        <v>73</v>
      </c>
      <c r="AD29" s="26" t="s">
        <v>73</v>
      </c>
      <c r="AE29" s="26" t="s">
        <v>73</v>
      </c>
      <c r="AF29" s="26" t="s">
        <v>73</v>
      </c>
      <c r="AG29" s="26" t="s">
        <v>73</v>
      </c>
      <c r="AH29" s="26" t="s">
        <v>73</v>
      </c>
      <c r="AI29" s="26" t="s">
        <v>73</v>
      </c>
      <c r="AJ29" s="26" t="s">
        <v>73</v>
      </c>
      <c r="AK29" s="26" t="s">
        <v>73</v>
      </c>
      <c r="AL29" s="26" t="s">
        <v>73</v>
      </c>
      <c r="AM29" s="26" t="s">
        <v>73</v>
      </c>
      <c r="AN29" s="26" t="s">
        <v>73</v>
      </c>
      <c r="AO29" s="26" t="s">
        <v>73</v>
      </c>
      <c r="AP29" s="26" t="s">
        <v>73</v>
      </c>
      <c r="AQ29" s="97" t="str">
        <f>IF(ISNONTEXT('Movimentação de Alunos'!B30),"   ",(IF(ISBLANK('Movimentação de Alunos'!E30),(IF((COUNTIF(C29:AP29,"F"))=0,"0",(COUNTIF(C29:AP29,"F")))),"---")))</f>
        <v xml:space="preserve">   </v>
      </c>
      <c r="AR29" s="38"/>
      <c r="AS29" s="38"/>
      <c r="AT29" s="38"/>
      <c r="AU29" s="38"/>
      <c r="AV29" s="38"/>
      <c r="AW29" s="38"/>
      <c r="AX29" s="38"/>
      <c r="AY29" s="38"/>
      <c r="AZ29" s="38"/>
    </row>
    <row r="30" spans="1:52" ht="15" customHeight="1" x14ac:dyDescent="0.25">
      <c r="A30" s="83">
        <v>23</v>
      </c>
      <c r="B30" s="61">
        <f>'Movimentação de Alunos'!B31</f>
        <v>0</v>
      </c>
      <c r="C30" s="26" t="s">
        <v>73</v>
      </c>
      <c r="D30" s="26" t="s">
        <v>73</v>
      </c>
      <c r="E30" s="26" t="s">
        <v>73</v>
      </c>
      <c r="F30" s="26" t="s">
        <v>73</v>
      </c>
      <c r="G30" s="26" t="s">
        <v>73</v>
      </c>
      <c r="H30" s="26" t="s">
        <v>73</v>
      </c>
      <c r="I30" s="26" t="s">
        <v>73</v>
      </c>
      <c r="J30" s="26" t="s">
        <v>73</v>
      </c>
      <c r="K30" s="26" t="s">
        <v>73</v>
      </c>
      <c r="L30" s="26" t="s">
        <v>73</v>
      </c>
      <c r="M30" s="26" t="s">
        <v>73</v>
      </c>
      <c r="N30" s="26" t="s">
        <v>73</v>
      </c>
      <c r="O30" s="26" t="s">
        <v>73</v>
      </c>
      <c r="P30" s="26" t="s">
        <v>73</v>
      </c>
      <c r="Q30" s="26" t="s">
        <v>73</v>
      </c>
      <c r="R30" s="26" t="s">
        <v>73</v>
      </c>
      <c r="S30" s="26" t="s">
        <v>73</v>
      </c>
      <c r="T30" s="26" t="s">
        <v>73</v>
      </c>
      <c r="U30" s="26" t="s">
        <v>73</v>
      </c>
      <c r="V30" s="26" t="s">
        <v>73</v>
      </c>
      <c r="W30" s="26" t="s">
        <v>73</v>
      </c>
      <c r="X30" s="26" t="s">
        <v>73</v>
      </c>
      <c r="Y30" s="26" t="s">
        <v>73</v>
      </c>
      <c r="Z30" s="26" t="s">
        <v>73</v>
      </c>
      <c r="AA30" s="26" t="s">
        <v>73</v>
      </c>
      <c r="AB30" s="26" t="s">
        <v>73</v>
      </c>
      <c r="AC30" s="26" t="s">
        <v>73</v>
      </c>
      <c r="AD30" s="26" t="s">
        <v>73</v>
      </c>
      <c r="AE30" s="26" t="s">
        <v>73</v>
      </c>
      <c r="AF30" s="26" t="s">
        <v>73</v>
      </c>
      <c r="AG30" s="26" t="s">
        <v>73</v>
      </c>
      <c r="AH30" s="26" t="s">
        <v>73</v>
      </c>
      <c r="AI30" s="26" t="s">
        <v>73</v>
      </c>
      <c r="AJ30" s="26" t="s">
        <v>73</v>
      </c>
      <c r="AK30" s="26" t="s">
        <v>73</v>
      </c>
      <c r="AL30" s="26" t="s">
        <v>73</v>
      </c>
      <c r="AM30" s="26" t="s">
        <v>73</v>
      </c>
      <c r="AN30" s="26" t="s">
        <v>73</v>
      </c>
      <c r="AO30" s="26" t="s">
        <v>73</v>
      </c>
      <c r="AP30" s="26" t="s">
        <v>73</v>
      </c>
      <c r="AQ30" s="97" t="str">
        <f>IF(ISNONTEXT('Movimentação de Alunos'!B31),"   ",(IF(ISBLANK('Movimentação de Alunos'!E31),(IF((COUNTIF(C30:AP30,"F"))=0,"0",(COUNTIF(C30:AP30,"F")))),"---")))</f>
        <v xml:space="preserve">   </v>
      </c>
      <c r="AR30" s="38"/>
      <c r="AS30" s="38"/>
      <c r="AT30" s="38"/>
      <c r="AU30" s="38"/>
      <c r="AV30" s="38"/>
      <c r="AW30" s="38"/>
      <c r="AX30" s="38"/>
      <c r="AY30" s="38"/>
      <c r="AZ30" s="38"/>
    </row>
    <row r="31" spans="1:52" ht="15" customHeight="1" x14ac:dyDescent="0.25">
      <c r="A31" s="83">
        <v>24</v>
      </c>
      <c r="B31" s="61">
        <f>'Movimentação de Alunos'!B32</f>
        <v>0</v>
      </c>
      <c r="C31" s="26" t="s">
        <v>73</v>
      </c>
      <c r="D31" s="26" t="s">
        <v>73</v>
      </c>
      <c r="E31" s="26" t="s">
        <v>73</v>
      </c>
      <c r="F31" s="26" t="s">
        <v>73</v>
      </c>
      <c r="G31" s="26" t="s">
        <v>73</v>
      </c>
      <c r="H31" s="26" t="s">
        <v>73</v>
      </c>
      <c r="I31" s="26" t="s">
        <v>73</v>
      </c>
      <c r="J31" s="26" t="s">
        <v>73</v>
      </c>
      <c r="K31" s="26" t="s">
        <v>73</v>
      </c>
      <c r="L31" s="26" t="s">
        <v>73</v>
      </c>
      <c r="M31" s="26" t="s">
        <v>73</v>
      </c>
      <c r="N31" s="26" t="s">
        <v>73</v>
      </c>
      <c r="O31" s="26" t="s">
        <v>73</v>
      </c>
      <c r="P31" s="26" t="s">
        <v>73</v>
      </c>
      <c r="Q31" s="26" t="s">
        <v>73</v>
      </c>
      <c r="R31" s="26" t="s">
        <v>73</v>
      </c>
      <c r="S31" s="26" t="s">
        <v>73</v>
      </c>
      <c r="T31" s="26" t="s">
        <v>73</v>
      </c>
      <c r="U31" s="26" t="s">
        <v>73</v>
      </c>
      <c r="V31" s="26" t="s">
        <v>73</v>
      </c>
      <c r="W31" s="26" t="s">
        <v>73</v>
      </c>
      <c r="X31" s="26" t="s">
        <v>73</v>
      </c>
      <c r="Y31" s="26" t="s">
        <v>73</v>
      </c>
      <c r="Z31" s="26" t="s">
        <v>73</v>
      </c>
      <c r="AA31" s="26" t="s">
        <v>73</v>
      </c>
      <c r="AB31" s="26" t="s">
        <v>73</v>
      </c>
      <c r="AC31" s="26" t="s">
        <v>73</v>
      </c>
      <c r="AD31" s="26" t="s">
        <v>73</v>
      </c>
      <c r="AE31" s="26" t="s">
        <v>73</v>
      </c>
      <c r="AF31" s="26" t="s">
        <v>73</v>
      </c>
      <c r="AG31" s="26" t="s">
        <v>73</v>
      </c>
      <c r="AH31" s="26" t="s">
        <v>73</v>
      </c>
      <c r="AI31" s="26" t="s">
        <v>73</v>
      </c>
      <c r="AJ31" s="26" t="s">
        <v>73</v>
      </c>
      <c r="AK31" s="26" t="s">
        <v>73</v>
      </c>
      <c r="AL31" s="26" t="s">
        <v>73</v>
      </c>
      <c r="AM31" s="26" t="s">
        <v>73</v>
      </c>
      <c r="AN31" s="26" t="s">
        <v>73</v>
      </c>
      <c r="AO31" s="26" t="s">
        <v>73</v>
      </c>
      <c r="AP31" s="26" t="s">
        <v>73</v>
      </c>
      <c r="AQ31" s="97" t="str">
        <f>IF(ISNONTEXT('Movimentação de Alunos'!B32),"   ",(IF(ISBLANK('Movimentação de Alunos'!E32),(IF((COUNTIF(C31:AP31,"F"))=0,"0",(COUNTIF(C31:AP31,"F")))),"---")))</f>
        <v xml:space="preserve">   </v>
      </c>
      <c r="AR31" s="38"/>
      <c r="AS31" s="38"/>
      <c r="AT31" s="38"/>
      <c r="AU31" s="38"/>
      <c r="AV31" s="38"/>
      <c r="AW31" s="38"/>
      <c r="AX31" s="38"/>
      <c r="AY31" s="38"/>
      <c r="AZ31" s="38"/>
    </row>
    <row r="32" spans="1:52" ht="15" customHeight="1" x14ac:dyDescent="0.25">
      <c r="A32" s="83">
        <v>25</v>
      </c>
      <c r="B32" s="61">
        <f>'Movimentação de Alunos'!B33</f>
        <v>0</v>
      </c>
      <c r="C32" s="26" t="s">
        <v>73</v>
      </c>
      <c r="D32" s="26" t="s">
        <v>73</v>
      </c>
      <c r="E32" s="26" t="s">
        <v>73</v>
      </c>
      <c r="F32" s="26" t="s">
        <v>73</v>
      </c>
      <c r="G32" s="26" t="s">
        <v>73</v>
      </c>
      <c r="H32" s="26" t="s">
        <v>73</v>
      </c>
      <c r="I32" s="26" t="s">
        <v>73</v>
      </c>
      <c r="J32" s="26" t="s">
        <v>73</v>
      </c>
      <c r="K32" s="26" t="s">
        <v>73</v>
      </c>
      <c r="L32" s="26" t="s">
        <v>73</v>
      </c>
      <c r="M32" s="26" t="s">
        <v>73</v>
      </c>
      <c r="N32" s="26" t="s">
        <v>73</v>
      </c>
      <c r="O32" s="26" t="s">
        <v>73</v>
      </c>
      <c r="P32" s="26" t="s">
        <v>73</v>
      </c>
      <c r="Q32" s="26" t="s">
        <v>73</v>
      </c>
      <c r="R32" s="26" t="s">
        <v>73</v>
      </c>
      <c r="S32" s="26" t="s">
        <v>73</v>
      </c>
      <c r="T32" s="26" t="s">
        <v>73</v>
      </c>
      <c r="U32" s="26" t="s">
        <v>73</v>
      </c>
      <c r="V32" s="26" t="s">
        <v>73</v>
      </c>
      <c r="W32" s="26" t="s">
        <v>73</v>
      </c>
      <c r="X32" s="26" t="s">
        <v>73</v>
      </c>
      <c r="Y32" s="26" t="s">
        <v>73</v>
      </c>
      <c r="Z32" s="26" t="s">
        <v>73</v>
      </c>
      <c r="AA32" s="26" t="s">
        <v>73</v>
      </c>
      <c r="AB32" s="26" t="s">
        <v>73</v>
      </c>
      <c r="AC32" s="26" t="s">
        <v>73</v>
      </c>
      <c r="AD32" s="26" t="s">
        <v>73</v>
      </c>
      <c r="AE32" s="26" t="s">
        <v>73</v>
      </c>
      <c r="AF32" s="26" t="s">
        <v>73</v>
      </c>
      <c r="AG32" s="26" t="s">
        <v>73</v>
      </c>
      <c r="AH32" s="26" t="s">
        <v>73</v>
      </c>
      <c r="AI32" s="26" t="s">
        <v>73</v>
      </c>
      <c r="AJ32" s="26" t="s">
        <v>73</v>
      </c>
      <c r="AK32" s="26" t="s">
        <v>73</v>
      </c>
      <c r="AL32" s="26" t="s">
        <v>73</v>
      </c>
      <c r="AM32" s="26" t="s">
        <v>73</v>
      </c>
      <c r="AN32" s="26" t="s">
        <v>73</v>
      </c>
      <c r="AO32" s="26" t="s">
        <v>73</v>
      </c>
      <c r="AP32" s="26" t="s">
        <v>73</v>
      </c>
      <c r="AQ32" s="97" t="str">
        <f>IF(ISNONTEXT('Movimentação de Alunos'!B33),"   ",(IF(ISBLANK('Movimentação de Alunos'!E33),(IF((COUNTIF(C32:AP32,"F"))=0,"0",(COUNTIF(C32:AP32,"F")))),"---")))</f>
        <v xml:space="preserve">   </v>
      </c>
      <c r="AR32" s="38"/>
      <c r="AS32" s="38"/>
      <c r="AT32" s="38"/>
      <c r="AU32" s="38"/>
      <c r="AV32" s="38"/>
      <c r="AW32" s="38"/>
      <c r="AX32" s="38"/>
      <c r="AY32" s="38"/>
      <c r="AZ32" s="38"/>
    </row>
    <row r="33" spans="1:52" ht="15" customHeight="1" x14ac:dyDescent="0.25">
      <c r="A33" s="83">
        <v>26</v>
      </c>
      <c r="B33" s="61">
        <f>'Movimentação de Alunos'!B34</f>
        <v>0</v>
      </c>
      <c r="C33" s="26" t="s">
        <v>73</v>
      </c>
      <c r="D33" s="26" t="s">
        <v>73</v>
      </c>
      <c r="E33" s="26" t="s">
        <v>73</v>
      </c>
      <c r="F33" s="26" t="s">
        <v>73</v>
      </c>
      <c r="G33" s="26" t="s">
        <v>73</v>
      </c>
      <c r="H33" s="26" t="s">
        <v>73</v>
      </c>
      <c r="I33" s="26" t="s">
        <v>73</v>
      </c>
      <c r="J33" s="26" t="s">
        <v>73</v>
      </c>
      <c r="K33" s="26" t="s">
        <v>73</v>
      </c>
      <c r="L33" s="26" t="s">
        <v>73</v>
      </c>
      <c r="M33" s="26" t="s">
        <v>73</v>
      </c>
      <c r="N33" s="26" t="s">
        <v>73</v>
      </c>
      <c r="O33" s="26" t="s">
        <v>73</v>
      </c>
      <c r="P33" s="26" t="s">
        <v>73</v>
      </c>
      <c r="Q33" s="26" t="s">
        <v>73</v>
      </c>
      <c r="R33" s="26" t="s">
        <v>73</v>
      </c>
      <c r="S33" s="26" t="s">
        <v>73</v>
      </c>
      <c r="T33" s="26" t="s">
        <v>73</v>
      </c>
      <c r="U33" s="26" t="s">
        <v>73</v>
      </c>
      <c r="V33" s="26" t="s">
        <v>73</v>
      </c>
      <c r="W33" s="26" t="s">
        <v>73</v>
      </c>
      <c r="X33" s="26" t="s">
        <v>73</v>
      </c>
      <c r="Y33" s="26" t="s">
        <v>73</v>
      </c>
      <c r="Z33" s="26" t="s">
        <v>73</v>
      </c>
      <c r="AA33" s="26" t="s">
        <v>73</v>
      </c>
      <c r="AB33" s="26" t="s">
        <v>73</v>
      </c>
      <c r="AC33" s="26" t="s">
        <v>73</v>
      </c>
      <c r="AD33" s="26" t="s">
        <v>73</v>
      </c>
      <c r="AE33" s="26" t="s">
        <v>73</v>
      </c>
      <c r="AF33" s="26" t="s">
        <v>73</v>
      </c>
      <c r="AG33" s="26" t="s">
        <v>73</v>
      </c>
      <c r="AH33" s="26" t="s">
        <v>73</v>
      </c>
      <c r="AI33" s="26" t="s">
        <v>73</v>
      </c>
      <c r="AJ33" s="26" t="s">
        <v>73</v>
      </c>
      <c r="AK33" s="26" t="s">
        <v>73</v>
      </c>
      <c r="AL33" s="26" t="s">
        <v>73</v>
      </c>
      <c r="AM33" s="26" t="s">
        <v>73</v>
      </c>
      <c r="AN33" s="26" t="s">
        <v>73</v>
      </c>
      <c r="AO33" s="26" t="s">
        <v>73</v>
      </c>
      <c r="AP33" s="26" t="s">
        <v>73</v>
      </c>
      <c r="AQ33" s="97" t="str">
        <f>IF(ISNONTEXT('Movimentação de Alunos'!B34),"   ",(IF(ISBLANK('Movimentação de Alunos'!E34),(IF((COUNTIF(C33:AP33,"F"))=0,"0",(COUNTIF(C33:AP33,"F")))),"---")))</f>
        <v xml:space="preserve">   </v>
      </c>
      <c r="AR33" s="38"/>
      <c r="AS33" s="38"/>
      <c r="AT33" s="38"/>
      <c r="AU33" s="38"/>
      <c r="AV33" s="38"/>
      <c r="AW33" s="38"/>
      <c r="AX33" s="38"/>
      <c r="AY33" s="38"/>
      <c r="AZ33" s="38"/>
    </row>
    <row r="34" spans="1:52" ht="15" customHeight="1" x14ac:dyDescent="0.25">
      <c r="A34" s="83">
        <v>27</v>
      </c>
      <c r="B34" s="61">
        <f>'Movimentação de Alunos'!B35</f>
        <v>0</v>
      </c>
      <c r="C34" s="26" t="s">
        <v>73</v>
      </c>
      <c r="D34" s="26" t="s">
        <v>73</v>
      </c>
      <c r="E34" s="26" t="s">
        <v>73</v>
      </c>
      <c r="F34" s="26" t="s">
        <v>73</v>
      </c>
      <c r="G34" s="26" t="s">
        <v>73</v>
      </c>
      <c r="H34" s="26" t="s">
        <v>73</v>
      </c>
      <c r="I34" s="26" t="s">
        <v>73</v>
      </c>
      <c r="J34" s="26" t="s">
        <v>73</v>
      </c>
      <c r="K34" s="26" t="s">
        <v>73</v>
      </c>
      <c r="L34" s="26" t="s">
        <v>73</v>
      </c>
      <c r="M34" s="26" t="s">
        <v>73</v>
      </c>
      <c r="N34" s="26" t="s">
        <v>73</v>
      </c>
      <c r="O34" s="26" t="s">
        <v>73</v>
      </c>
      <c r="P34" s="26" t="s">
        <v>73</v>
      </c>
      <c r="Q34" s="26" t="s">
        <v>73</v>
      </c>
      <c r="R34" s="26" t="s">
        <v>73</v>
      </c>
      <c r="S34" s="26" t="s">
        <v>73</v>
      </c>
      <c r="T34" s="26" t="s">
        <v>73</v>
      </c>
      <c r="U34" s="26" t="s">
        <v>73</v>
      </c>
      <c r="V34" s="26" t="s">
        <v>73</v>
      </c>
      <c r="W34" s="26" t="s">
        <v>73</v>
      </c>
      <c r="X34" s="26" t="s">
        <v>73</v>
      </c>
      <c r="Y34" s="26" t="s">
        <v>73</v>
      </c>
      <c r="Z34" s="26" t="s">
        <v>73</v>
      </c>
      <c r="AA34" s="26" t="s">
        <v>73</v>
      </c>
      <c r="AB34" s="26" t="s">
        <v>73</v>
      </c>
      <c r="AC34" s="26" t="s">
        <v>73</v>
      </c>
      <c r="AD34" s="26" t="s">
        <v>73</v>
      </c>
      <c r="AE34" s="26" t="s">
        <v>73</v>
      </c>
      <c r="AF34" s="26" t="s">
        <v>73</v>
      </c>
      <c r="AG34" s="26" t="s">
        <v>73</v>
      </c>
      <c r="AH34" s="26" t="s">
        <v>73</v>
      </c>
      <c r="AI34" s="26" t="s">
        <v>73</v>
      </c>
      <c r="AJ34" s="26" t="s">
        <v>73</v>
      </c>
      <c r="AK34" s="26" t="s">
        <v>73</v>
      </c>
      <c r="AL34" s="26" t="s">
        <v>73</v>
      </c>
      <c r="AM34" s="26" t="s">
        <v>73</v>
      </c>
      <c r="AN34" s="26" t="s">
        <v>73</v>
      </c>
      <c r="AO34" s="26" t="s">
        <v>73</v>
      </c>
      <c r="AP34" s="26" t="s">
        <v>73</v>
      </c>
      <c r="AQ34" s="97" t="str">
        <f>IF(ISNONTEXT('Movimentação de Alunos'!B35),"   ",(IF(ISBLANK('Movimentação de Alunos'!E35),(IF((COUNTIF(C34:AP34,"F"))=0,"0",(COUNTIF(C34:AP34,"F")))),"---")))</f>
        <v xml:space="preserve">   </v>
      </c>
      <c r="AR34" s="38"/>
      <c r="AS34" s="38"/>
      <c r="AT34" s="38"/>
      <c r="AU34" s="38"/>
      <c r="AV34" s="38"/>
      <c r="AW34" s="38"/>
      <c r="AX34" s="38"/>
      <c r="AY34" s="38"/>
      <c r="AZ34" s="38"/>
    </row>
    <row r="35" spans="1:52" ht="15" customHeight="1" x14ac:dyDescent="0.25">
      <c r="A35" s="83">
        <v>28</v>
      </c>
      <c r="B35" s="61">
        <f>'Movimentação de Alunos'!B36</f>
        <v>0</v>
      </c>
      <c r="C35" s="26" t="s">
        <v>73</v>
      </c>
      <c r="D35" s="26" t="s">
        <v>73</v>
      </c>
      <c r="E35" s="26" t="s">
        <v>73</v>
      </c>
      <c r="F35" s="26" t="s">
        <v>73</v>
      </c>
      <c r="G35" s="26" t="s">
        <v>73</v>
      </c>
      <c r="H35" s="26" t="s">
        <v>73</v>
      </c>
      <c r="I35" s="26" t="s">
        <v>73</v>
      </c>
      <c r="J35" s="26" t="s">
        <v>73</v>
      </c>
      <c r="K35" s="26" t="s">
        <v>73</v>
      </c>
      <c r="L35" s="26" t="s">
        <v>73</v>
      </c>
      <c r="M35" s="26" t="s">
        <v>73</v>
      </c>
      <c r="N35" s="26" t="s">
        <v>73</v>
      </c>
      <c r="O35" s="26" t="s">
        <v>73</v>
      </c>
      <c r="P35" s="26" t="s">
        <v>73</v>
      </c>
      <c r="Q35" s="26" t="s">
        <v>73</v>
      </c>
      <c r="R35" s="26" t="s">
        <v>73</v>
      </c>
      <c r="S35" s="26" t="s">
        <v>73</v>
      </c>
      <c r="T35" s="26" t="s">
        <v>73</v>
      </c>
      <c r="U35" s="26" t="s">
        <v>73</v>
      </c>
      <c r="V35" s="26" t="s">
        <v>73</v>
      </c>
      <c r="W35" s="26" t="s">
        <v>73</v>
      </c>
      <c r="X35" s="26" t="s">
        <v>73</v>
      </c>
      <c r="Y35" s="26" t="s">
        <v>73</v>
      </c>
      <c r="Z35" s="26" t="s">
        <v>73</v>
      </c>
      <c r="AA35" s="26" t="s">
        <v>73</v>
      </c>
      <c r="AB35" s="26" t="s">
        <v>73</v>
      </c>
      <c r="AC35" s="26" t="s">
        <v>73</v>
      </c>
      <c r="AD35" s="26" t="s">
        <v>73</v>
      </c>
      <c r="AE35" s="26" t="s">
        <v>73</v>
      </c>
      <c r="AF35" s="26" t="s">
        <v>73</v>
      </c>
      <c r="AG35" s="26" t="s">
        <v>73</v>
      </c>
      <c r="AH35" s="26" t="s">
        <v>73</v>
      </c>
      <c r="AI35" s="26" t="s">
        <v>73</v>
      </c>
      <c r="AJ35" s="26" t="s">
        <v>73</v>
      </c>
      <c r="AK35" s="26" t="s">
        <v>73</v>
      </c>
      <c r="AL35" s="26" t="s">
        <v>73</v>
      </c>
      <c r="AM35" s="26" t="s">
        <v>73</v>
      </c>
      <c r="AN35" s="26" t="s">
        <v>73</v>
      </c>
      <c r="AO35" s="26" t="s">
        <v>73</v>
      </c>
      <c r="AP35" s="26" t="s">
        <v>73</v>
      </c>
      <c r="AQ35" s="97" t="str">
        <f>IF(ISNONTEXT('Movimentação de Alunos'!B36),"   ",(IF(ISBLANK('Movimentação de Alunos'!E36),(IF((COUNTIF(C35:AP35,"F"))=0,"0",(COUNTIF(C35:AP35,"F")))),"---")))</f>
        <v xml:space="preserve">   </v>
      </c>
      <c r="AR35" s="38"/>
      <c r="AS35" s="38"/>
      <c r="AT35" s="38"/>
      <c r="AU35" s="38"/>
      <c r="AV35" s="38"/>
      <c r="AW35" s="38"/>
      <c r="AX35" s="38"/>
      <c r="AY35" s="38"/>
      <c r="AZ35" s="38"/>
    </row>
    <row r="36" spans="1:52" ht="15" customHeight="1" x14ac:dyDescent="0.25">
      <c r="A36" s="83">
        <v>29</v>
      </c>
      <c r="B36" s="61">
        <f>'Movimentação de Alunos'!B37</f>
        <v>0</v>
      </c>
      <c r="C36" s="26" t="s">
        <v>73</v>
      </c>
      <c r="D36" s="26" t="s">
        <v>73</v>
      </c>
      <c r="E36" s="26" t="s">
        <v>73</v>
      </c>
      <c r="F36" s="26" t="s">
        <v>73</v>
      </c>
      <c r="G36" s="26" t="s">
        <v>73</v>
      </c>
      <c r="H36" s="26" t="s">
        <v>73</v>
      </c>
      <c r="I36" s="26" t="s">
        <v>73</v>
      </c>
      <c r="J36" s="26" t="s">
        <v>73</v>
      </c>
      <c r="K36" s="26" t="s">
        <v>73</v>
      </c>
      <c r="L36" s="26" t="s">
        <v>73</v>
      </c>
      <c r="M36" s="26" t="s">
        <v>73</v>
      </c>
      <c r="N36" s="26" t="s">
        <v>73</v>
      </c>
      <c r="O36" s="26" t="s">
        <v>73</v>
      </c>
      <c r="P36" s="26" t="s">
        <v>73</v>
      </c>
      <c r="Q36" s="26" t="s">
        <v>73</v>
      </c>
      <c r="R36" s="26" t="s">
        <v>73</v>
      </c>
      <c r="S36" s="26" t="s">
        <v>73</v>
      </c>
      <c r="T36" s="26" t="s">
        <v>73</v>
      </c>
      <c r="U36" s="26" t="s">
        <v>73</v>
      </c>
      <c r="V36" s="26" t="s">
        <v>73</v>
      </c>
      <c r="W36" s="26" t="s">
        <v>73</v>
      </c>
      <c r="X36" s="26" t="s">
        <v>73</v>
      </c>
      <c r="Y36" s="26" t="s">
        <v>73</v>
      </c>
      <c r="Z36" s="26" t="s">
        <v>73</v>
      </c>
      <c r="AA36" s="26" t="s">
        <v>73</v>
      </c>
      <c r="AB36" s="26" t="s">
        <v>73</v>
      </c>
      <c r="AC36" s="26" t="s">
        <v>73</v>
      </c>
      <c r="AD36" s="26" t="s">
        <v>73</v>
      </c>
      <c r="AE36" s="26" t="s">
        <v>73</v>
      </c>
      <c r="AF36" s="26" t="s">
        <v>73</v>
      </c>
      <c r="AG36" s="26" t="s">
        <v>73</v>
      </c>
      <c r="AH36" s="26" t="s">
        <v>73</v>
      </c>
      <c r="AI36" s="26" t="s">
        <v>73</v>
      </c>
      <c r="AJ36" s="26" t="s">
        <v>73</v>
      </c>
      <c r="AK36" s="26" t="s">
        <v>73</v>
      </c>
      <c r="AL36" s="26" t="s">
        <v>73</v>
      </c>
      <c r="AM36" s="26" t="s">
        <v>73</v>
      </c>
      <c r="AN36" s="26" t="s">
        <v>73</v>
      </c>
      <c r="AO36" s="26" t="s">
        <v>73</v>
      </c>
      <c r="AP36" s="26" t="s">
        <v>73</v>
      </c>
      <c r="AQ36" s="97" t="str">
        <f>IF(ISNONTEXT('Movimentação de Alunos'!B37),"   ",(IF(ISBLANK('Movimentação de Alunos'!E37),(IF((COUNTIF(C36:AP36,"F"))=0,"0",(COUNTIF(C36:AP36,"F")))),"---")))</f>
        <v xml:space="preserve">   </v>
      </c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52" ht="15" customHeight="1" x14ac:dyDescent="0.25">
      <c r="A37" s="83">
        <v>30</v>
      </c>
      <c r="B37" s="61">
        <f>'Movimentação de Alunos'!B38</f>
        <v>0</v>
      </c>
      <c r="C37" s="26" t="s">
        <v>73</v>
      </c>
      <c r="D37" s="26" t="s">
        <v>73</v>
      </c>
      <c r="E37" s="26" t="s">
        <v>73</v>
      </c>
      <c r="F37" s="26" t="s">
        <v>73</v>
      </c>
      <c r="G37" s="26" t="s">
        <v>73</v>
      </c>
      <c r="H37" s="26" t="s">
        <v>73</v>
      </c>
      <c r="I37" s="26" t="s">
        <v>73</v>
      </c>
      <c r="J37" s="26" t="s">
        <v>73</v>
      </c>
      <c r="K37" s="26" t="s">
        <v>73</v>
      </c>
      <c r="L37" s="26" t="s">
        <v>73</v>
      </c>
      <c r="M37" s="26" t="s">
        <v>73</v>
      </c>
      <c r="N37" s="26" t="s">
        <v>73</v>
      </c>
      <c r="O37" s="26" t="s">
        <v>73</v>
      </c>
      <c r="P37" s="26" t="s">
        <v>73</v>
      </c>
      <c r="Q37" s="26" t="s">
        <v>73</v>
      </c>
      <c r="R37" s="26" t="s">
        <v>73</v>
      </c>
      <c r="S37" s="26" t="s">
        <v>73</v>
      </c>
      <c r="T37" s="26" t="s">
        <v>73</v>
      </c>
      <c r="U37" s="26" t="s">
        <v>73</v>
      </c>
      <c r="V37" s="26" t="s">
        <v>73</v>
      </c>
      <c r="W37" s="26" t="s">
        <v>73</v>
      </c>
      <c r="X37" s="26" t="s">
        <v>73</v>
      </c>
      <c r="Y37" s="26" t="s">
        <v>73</v>
      </c>
      <c r="Z37" s="26" t="s">
        <v>73</v>
      </c>
      <c r="AA37" s="26" t="s">
        <v>73</v>
      </c>
      <c r="AB37" s="26" t="s">
        <v>73</v>
      </c>
      <c r="AC37" s="26" t="s">
        <v>73</v>
      </c>
      <c r="AD37" s="26" t="s">
        <v>73</v>
      </c>
      <c r="AE37" s="26" t="s">
        <v>73</v>
      </c>
      <c r="AF37" s="26" t="s">
        <v>73</v>
      </c>
      <c r="AG37" s="26" t="s">
        <v>73</v>
      </c>
      <c r="AH37" s="26" t="s">
        <v>73</v>
      </c>
      <c r="AI37" s="26" t="s">
        <v>73</v>
      </c>
      <c r="AJ37" s="26" t="s">
        <v>73</v>
      </c>
      <c r="AK37" s="26" t="s">
        <v>73</v>
      </c>
      <c r="AL37" s="26" t="s">
        <v>73</v>
      </c>
      <c r="AM37" s="26" t="s">
        <v>73</v>
      </c>
      <c r="AN37" s="26" t="s">
        <v>73</v>
      </c>
      <c r="AO37" s="26" t="s">
        <v>73</v>
      </c>
      <c r="AP37" s="26" t="s">
        <v>73</v>
      </c>
      <c r="AQ37" s="97" t="str">
        <f>IF(ISNONTEXT('Movimentação de Alunos'!B38),"   ",(IF(ISBLANK('Movimentação de Alunos'!E38),(IF((COUNTIF(C37:AP37,"F"))=0,"0",(COUNTIF(C37:AP37,"F")))),"---")))</f>
        <v xml:space="preserve">   </v>
      </c>
      <c r="AR37" s="38"/>
      <c r="AS37" s="38"/>
      <c r="AT37" s="38"/>
      <c r="AU37" s="38"/>
      <c r="AV37" s="38"/>
      <c r="AW37" s="38"/>
      <c r="AX37" s="38"/>
      <c r="AY37" s="38"/>
      <c r="AZ37" s="38"/>
    </row>
    <row r="38" spans="1:52" ht="15" customHeight="1" x14ac:dyDescent="0.25">
      <c r="A38" s="83">
        <v>31</v>
      </c>
      <c r="B38" s="61">
        <f>'Movimentação de Alunos'!B39</f>
        <v>0</v>
      </c>
      <c r="C38" s="26" t="s">
        <v>73</v>
      </c>
      <c r="D38" s="26" t="s">
        <v>73</v>
      </c>
      <c r="E38" s="26" t="s">
        <v>73</v>
      </c>
      <c r="F38" s="26" t="s">
        <v>73</v>
      </c>
      <c r="G38" s="26" t="s">
        <v>73</v>
      </c>
      <c r="H38" s="26" t="s">
        <v>73</v>
      </c>
      <c r="I38" s="26" t="s">
        <v>73</v>
      </c>
      <c r="J38" s="26" t="s">
        <v>73</v>
      </c>
      <c r="K38" s="26" t="s">
        <v>73</v>
      </c>
      <c r="L38" s="26" t="s">
        <v>73</v>
      </c>
      <c r="M38" s="26" t="s">
        <v>73</v>
      </c>
      <c r="N38" s="26" t="s">
        <v>73</v>
      </c>
      <c r="O38" s="26" t="s">
        <v>73</v>
      </c>
      <c r="P38" s="26" t="s">
        <v>73</v>
      </c>
      <c r="Q38" s="26" t="s">
        <v>73</v>
      </c>
      <c r="R38" s="26" t="s">
        <v>73</v>
      </c>
      <c r="S38" s="26" t="s">
        <v>73</v>
      </c>
      <c r="T38" s="26" t="s">
        <v>73</v>
      </c>
      <c r="U38" s="26" t="s">
        <v>73</v>
      </c>
      <c r="V38" s="26" t="s">
        <v>73</v>
      </c>
      <c r="W38" s="26" t="s">
        <v>73</v>
      </c>
      <c r="X38" s="26" t="s">
        <v>73</v>
      </c>
      <c r="Y38" s="26" t="s">
        <v>73</v>
      </c>
      <c r="Z38" s="26" t="s">
        <v>73</v>
      </c>
      <c r="AA38" s="26" t="s">
        <v>73</v>
      </c>
      <c r="AB38" s="26" t="s">
        <v>73</v>
      </c>
      <c r="AC38" s="26" t="s">
        <v>73</v>
      </c>
      <c r="AD38" s="26" t="s">
        <v>73</v>
      </c>
      <c r="AE38" s="26" t="s">
        <v>73</v>
      </c>
      <c r="AF38" s="26" t="s">
        <v>73</v>
      </c>
      <c r="AG38" s="26" t="s">
        <v>73</v>
      </c>
      <c r="AH38" s="26" t="s">
        <v>73</v>
      </c>
      <c r="AI38" s="26" t="s">
        <v>73</v>
      </c>
      <c r="AJ38" s="26" t="s">
        <v>73</v>
      </c>
      <c r="AK38" s="26" t="s">
        <v>73</v>
      </c>
      <c r="AL38" s="26" t="s">
        <v>73</v>
      </c>
      <c r="AM38" s="26" t="s">
        <v>73</v>
      </c>
      <c r="AN38" s="26" t="s">
        <v>73</v>
      </c>
      <c r="AO38" s="26" t="s">
        <v>73</v>
      </c>
      <c r="AP38" s="26" t="s">
        <v>73</v>
      </c>
      <c r="AQ38" s="97" t="str">
        <f>IF(ISNONTEXT('Movimentação de Alunos'!B39),"   ",(IF(ISBLANK('Movimentação de Alunos'!E39),(IF((COUNTIF(C38:AP38,"F"))=0,"0",(COUNTIF(C38:AP38,"F")))),"---")))</f>
        <v xml:space="preserve">   </v>
      </c>
      <c r="AR38" s="38"/>
      <c r="AS38" s="38"/>
      <c r="AT38" s="38"/>
      <c r="AU38" s="38"/>
      <c r="AV38" s="38"/>
      <c r="AW38" s="38"/>
      <c r="AX38" s="38"/>
      <c r="AY38" s="38"/>
      <c r="AZ38" s="38"/>
    </row>
    <row r="39" spans="1:52" ht="15" customHeight="1" x14ac:dyDescent="0.25">
      <c r="A39" s="83">
        <v>32</v>
      </c>
      <c r="B39" s="61">
        <f>'Movimentação de Alunos'!B40</f>
        <v>0</v>
      </c>
      <c r="C39" s="26" t="s">
        <v>73</v>
      </c>
      <c r="D39" s="26" t="s">
        <v>73</v>
      </c>
      <c r="E39" s="26" t="s">
        <v>73</v>
      </c>
      <c r="F39" s="26" t="s">
        <v>73</v>
      </c>
      <c r="G39" s="26" t="s">
        <v>73</v>
      </c>
      <c r="H39" s="26" t="s">
        <v>73</v>
      </c>
      <c r="I39" s="26" t="s">
        <v>73</v>
      </c>
      <c r="J39" s="26" t="s">
        <v>73</v>
      </c>
      <c r="K39" s="26" t="s">
        <v>73</v>
      </c>
      <c r="L39" s="26" t="s">
        <v>73</v>
      </c>
      <c r="M39" s="26" t="s">
        <v>73</v>
      </c>
      <c r="N39" s="26" t="s">
        <v>73</v>
      </c>
      <c r="O39" s="26" t="s">
        <v>73</v>
      </c>
      <c r="P39" s="26" t="s">
        <v>73</v>
      </c>
      <c r="Q39" s="26" t="s">
        <v>73</v>
      </c>
      <c r="R39" s="26" t="s">
        <v>73</v>
      </c>
      <c r="S39" s="26" t="s">
        <v>73</v>
      </c>
      <c r="T39" s="26" t="s">
        <v>73</v>
      </c>
      <c r="U39" s="26" t="s">
        <v>73</v>
      </c>
      <c r="V39" s="26" t="s">
        <v>73</v>
      </c>
      <c r="W39" s="26" t="s">
        <v>73</v>
      </c>
      <c r="X39" s="26" t="s">
        <v>73</v>
      </c>
      <c r="Y39" s="26" t="s">
        <v>73</v>
      </c>
      <c r="Z39" s="26" t="s">
        <v>73</v>
      </c>
      <c r="AA39" s="26" t="s">
        <v>73</v>
      </c>
      <c r="AB39" s="26" t="s">
        <v>73</v>
      </c>
      <c r="AC39" s="26" t="s">
        <v>73</v>
      </c>
      <c r="AD39" s="26" t="s">
        <v>73</v>
      </c>
      <c r="AE39" s="26" t="s">
        <v>73</v>
      </c>
      <c r="AF39" s="26" t="s">
        <v>73</v>
      </c>
      <c r="AG39" s="26" t="s">
        <v>73</v>
      </c>
      <c r="AH39" s="26" t="s">
        <v>73</v>
      </c>
      <c r="AI39" s="26" t="s">
        <v>73</v>
      </c>
      <c r="AJ39" s="26" t="s">
        <v>73</v>
      </c>
      <c r="AK39" s="26" t="s">
        <v>73</v>
      </c>
      <c r="AL39" s="26" t="s">
        <v>73</v>
      </c>
      <c r="AM39" s="26" t="s">
        <v>73</v>
      </c>
      <c r="AN39" s="26" t="s">
        <v>73</v>
      </c>
      <c r="AO39" s="26" t="s">
        <v>73</v>
      </c>
      <c r="AP39" s="26" t="s">
        <v>73</v>
      </c>
      <c r="AQ39" s="97" t="str">
        <f>IF(ISNONTEXT('Movimentação de Alunos'!B40),"   ",(IF(ISBLANK('Movimentação de Alunos'!E40),(IF((COUNTIF(C39:AP39,"F"))=0,"0",(COUNTIF(C39:AP39,"F")))),"---")))</f>
        <v xml:space="preserve">   </v>
      </c>
      <c r="AR39" s="38"/>
      <c r="AS39" s="38"/>
      <c r="AT39" s="38"/>
      <c r="AU39" s="38"/>
      <c r="AV39" s="38"/>
      <c r="AW39" s="38"/>
      <c r="AX39" s="38"/>
      <c r="AY39" s="38"/>
      <c r="AZ39" s="38"/>
    </row>
    <row r="40" spans="1:52" ht="15" customHeight="1" x14ac:dyDescent="0.25">
      <c r="A40" s="83">
        <v>33</v>
      </c>
      <c r="B40" s="61">
        <f>'Movimentação de Alunos'!B41</f>
        <v>0</v>
      </c>
      <c r="C40" s="26" t="s">
        <v>73</v>
      </c>
      <c r="D40" s="26" t="s">
        <v>73</v>
      </c>
      <c r="E40" s="26" t="s">
        <v>73</v>
      </c>
      <c r="F40" s="26" t="s">
        <v>73</v>
      </c>
      <c r="G40" s="26" t="s">
        <v>73</v>
      </c>
      <c r="H40" s="26" t="s">
        <v>73</v>
      </c>
      <c r="I40" s="26" t="s">
        <v>73</v>
      </c>
      <c r="J40" s="26" t="s">
        <v>73</v>
      </c>
      <c r="K40" s="26" t="s">
        <v>73</v>
      </c>
      <c r="L40" s="26" t="s">
        <v>73</v>
      </c>
      <c r="M40" s="26" t="s">
        <v>73</v>
      </c>
      <c r="N40" s="26" t="s">
        <v>73</v>
      </c>
      <c r="O40" s="26" t="s">
        <v>73</v>
      </c>
      <c r="P40" s="26" t="s">
        <v>73</v>
      </c>
      <c r="Q40" s="26" t="s">
        <v>73</v>
      </c>
      <c r="R40" s="26" t="s">
        <v>73</v>
      </c>
      <c r="S40" s="26" t="s">
        <v>73</v>
      </c>
      <c r="T40" s="26" t="s">
        <v>73</v>
      </c>
      <c r="U40" s="26" t="s">
        <v>73</v>
      </c>
      <c r="V40" s="26" t="s">
        <v>73</v>
      </c>
      <c r="W40" s="26" t="s">
        <v>73</v>
      </c>
      <c r="X40" s="26" t="s">
        <v>73</v>
      </c>
      <c r="Y40" s="26" t="s">
        <v>73</v>
      </c>
      <c r="Z40" s="26" t="s">
        <v>73</v>
      </c>
      <c r="AA40" s="26" t="s">
        <v>73</v>
      </c>
      <c r="AB40" s="26" t="s">
        <v>73</v>
      </c>
      <c r="AC40" s="26" t="s">
        <v>73</v>
      </c>
      <c r="AD40" s="26" t="s">
        <v>73</v>
      </c>
      <c r="AE40" s="26" t="s">
        <v>73</v>
      </c>
      <c r="AF40" s="26" t="s">
        <v>73</v>
      </c>
      <c r="AG40" s="26" t="s">
        <v>73</v>
      </c>
      <c r="AH40" s="26" t="s">
        <v>73</v>
      </c>
      <c r="AI40" s="26" t="s">
        <v>73</v>
      </c>
      <c r="AJ40" s="26" t="s">
        <v>73</v>
      </c>
      <c r="AK40" s="26" t="s">
        <v>73</v>
      </c>
      <c r="AL40" s="26" t="s">
        <v>73</v>
      </c>
      <c r="AM40" s="26" t="s">
        <v>73</v>
      </c>
      <c r="AN40" s="26" t="s">
        <v>73</v>
      </c>
      <c r="AO40" s="26" t="s">
        <v>73</v>
      </c>
      <c r="AP40" s="26" t="s">
        <v>73</v>
      </c>
      <c r="AQ40" s="97" t="str">
        <f>IF(ISNONTEXT('Movimentação de Alunos'!B41),"   ",(IF(ISBLANK('Movimentação de Alunos'!E41),(IF((COUNTIF(C40:AP40,"F"))=0,"0",(COUNTIF(C40:AP40,"F")))),"---")))</f>
        <v xml:space="preserve">   </v>
      </c>
      <c r="AR40" s="38"/>
      <c r="AS40" s="38"/>
      <c r="AT40" s="38"/>
      <c r="AU40" s="38"/>
      <c r="AV40" s="38"/>
      <c r="AW40" s="38"/>
      <c r="AX40" s="38"/>
      <c r="AY40" s="38"/>
      <c r="AZ40" s="38"/>
    </row>
    <row r="41" spans="1:52" ht="15" customHeight="1" x14ac:dyDescent="0.25">
      <c r="A41" s="83">
        <v>34</v>
      </c>
      <c r="B41" s="61">
        <f>'Movimentação de Alunos'!B42</f>
        <v>0</v>
      </c>
      <c r="C41" s="26" t="s">
        <v>73</v>
      </c>
      <c r="D41" s="26" t="s">
        <v>73</v>
      </c>
      <c r="E41" s="26" t="s">
        <v>73</v>
      </c>
      <c r="F41" s="26" t="s">
        <v>73</v>
      </c>
      <c r="G41" s="26" t="s">
        <v>73</v>
      </c>
      <c r="H41" s="26" t="s">
        <v>73</v>
      </c>
      <c r="I41" s="26" t="s">
        <v>73</v>
      </c>
      <c r="J41" s="26" t="s">
        <v>73</v>
      </c>
      <c r="K41" s="26" t="s">
        <v>73</v>
      </c>
      <c r="L41" s="26" t="s">
        <v>73</v>
      </c>
      <c r="M41" s="26" t="s">
        <v>73</v>
      </c>
      <c r="N41" s="26" t="s">
        <v>73</v>
      </c>
      <c r="O41" s="26" t="s">
        <v>73</v>
      </c>
      <c r="P41" s="26" t="s">
        <v>73</v>
      </c>
      <c r="Q41" s="26" t="s">
        <v>73</v>
      </c>
      <c r="R41" s="26" t="s">
        <v>73</v>
      </c>
      <c r="S41" s="26" t="s">
        <v>73</v>
      </c>
      <c r="T41" s="26" t="s">
        <v>73</v>
      </c>
      <c r="U41" s="26" t="s">
        <v>73</v>
      </c>
      <c r="V41" s="26" t="s">
        <v>73</v>
      </c>
      <c r="W41" s="26" t="s">
        <v>73</v>
      </c>
      <c r="X41" s="26" t="s">
        <v>73</v>
      </c>
      <c r="Y41" s="26" t="s">
        <v>73</v>
      </c>
      <c r="Z41" s="26" t="s">
        <v>73</v>
      </c>
      <c r="AA41" s="26" t="s">
        <v>73</v>
      </c>
      <c r="AB41" s="26" t="s">
        <v>73</v>
      </c>
      <c r="AC41" s="26" t="s">
        <v>73</v>
      </c>
      <c r="AD41" s="26" t="s">
        <v>73</v>
      </c>
      <c r="AE41" s="26" t="s">
        <v>73</v>
      </c>
      <c r="AF41" s="26" t="s">
        <v>73</v>
      </c>
      <c r="AG41" s="26" t="s">
        <v>73</v>
      </c>
      <c r="AH41" s="26" t="s">
        <v>73</v>
      </c>
      <c r="AI41" s="26" t="s">
        <v>73</v>
      </c>
      <c r="AJ41" s="26" t="s">
        <v>73</v>
      </c>
      <c r="AK41" s="26" t="s">
        <v>73</v>
      </c>
      <c r="AL41" s="26" t="s">
        <v>73</v>
      </c>
      <c r="AM41" s="26" t="s">
        <v>73</v>
      </c>
      <c r="AN41" s="26" t="s">
        <v>73</v>
      </c>
      <c r="AO41" s="26" t="s">
        <v>73</v>
      </c>
      <c r="AP41" s="26" t="s">
        <v>73</v>
      </c>
      <c r="AQ41" s="97" t="str">
        <f>IF(ISNONTEXT('Movimentação de Alunos'!B42),"   ",(IF(ISBLANK('Movimentação de Alunos'!E42),(IF((COUNTIF(C41:AP41,"F"))=0,"0",(COUNTIF(C41:AP41,"F")))),"---")))</f>
        <v xml:space="preserve">   </v>
      </c>
      <c r="AR41" s="38"/>
      <c r="AS41" s="38"/>
      <c r="AT41" s="38"/>
      <c r="AU41" s="38"/>
      <c r="AV41" s="38"/>
      <c r="AW41" s="38"/>
      <c r="AX41" s="38"/>
      <c r="AY41" s="38"/>
      <c r="AZ41" s="38"/>
    </row>
    <row r="42" spans="1:52" ht="15" customHeight="1" x14ac:dyDescent="0.25">
      <c r="A42" s="83">
        <v>35</v>
      </c>
      <c r="B42" s="61">
        <f>'Movimentação de Alunos'!B43</f>
        <v>0</v>
      </c>
      <c r="C42" s="26" t="s">
        <v>73</v>
      </c>
      <c r="D42" s="26" t="s">
        <v>73</v>
      </c>
      <c r="E42" s="26" t="s">
        <v>73</v>
      </c>
      <c r="F42" s="26" t="s">
        <v>73</v>
      </c>
      <c r="G42" s="26" t="s">
        <v>73</v>
      </c>
      <c r="H42" s="26" t="s">
        <v>73</v>
      </c>
      <c r="I42" s="26" t="s">
        <v>73</v>
      </c>
      <c r="J42" s="26" t="s">
        <v>73</v>
      </c>
      <c r="K42" s="26" t="s">
        <v>73</v>
      </c>
      <c r="L42" s="26" t="s">
        <v>73</v>
      </c>
      <c r="M42" s="26" t="s">
        <v>73</v>
      </c>
      <c r="N42" s="26" t="s">
        <v>73</v>
      </c>
      <c r="O42" s="26" t="s">
        <v>73</v>
      </c>
      <c r="P42" s="26" t="s">
        <v>73</v>
      </c>
      <c r="Q42" s="26" t="s">
        <v>73</v>
      </c>
      <c r="R42" s="26" t="s">
        <v>73</v>
      </c>
      <c r="S42" s="26" t="s">
        <v>73</v>
      </c>
      <c r="T42" s="26" t="s">
        <v>73</v>
      </c>
      <c r="U42" s="26" t="s">
        <v>73</v>
      </c>
      <c r="V42" s="26" t="s">
        <v>73</v>
      </c>
      <c r="W42" s="26" t="s">
        <v>73</v>
      </c>
      <c r="X42" s="26" t="s">
        <v>73</v>
      </c>
      <c r="Y42" s="26" t="s">
        <v>73</v>
      </c>
      <c r="Z42" s="26" t="s">
        <v>73</v>
      </c>
      <c r="AA42" s="26" t="s">
        <v>73</v>
      </c>
      <c r="AB42" s="26" t="s">
        <v>73</v>
      </c>
      <c r="AC42" s="26" t="s">
        <v>73</v>
      </c>
      <c r="AD42" s="26" t="s">
        <v>73</v>
      </c>
      <c r="AE42" s="26" t="s">
        <v>73</v>
      </c>
      <c r="AF42" s="26" t="s">
        <v>73</v>
      </c>
      <c r="AG42" s="26" t="s">
        <v>73</v>
      </c>
      <c r="AH42" s="26" t="s">
        <v>73</v>
      </c>
      <c r="AI42" s="26" t="s">
        <v>73</v>
      </c>
      <c r="AJ42" s="26" t="s">
        <v>73</v>
      </c>
      <c r="AK42" s="26" t="s">
        <v>73</v>
      </c>
      <c r="AL42" s="26" t="s">
        <v>73</v>
      </c>
      <c r="AM42" s="26" t="s">
        <v>73</v>
      </c>
      <c r="AN42" s="26" t="s">
        <v>73</v>
      </c>
      <c r="AO42" s="26" t="s">
        <v>73</v>
      </c>
      <c r="AP42" s="26" t="s">
        <v>73</v>
      </c>
      <c r="AQ42" s="97" t="str">
        <f>IF(ISNONTEXT('Movimentação de Alunos'!B43),"   ",(IF(ISBLANK('Movimentação de Alunos'!E43),(IF((COUNTIF(C42:AP42,"F"))=0,"0",(COUNTIF(C42:AP42,"F")))),"---")))</f>
        <v xml:space="preserve">   </v>
      </c>
      <c r="AR42" s="38"/>
      <c r="AS42" s="38"/>
      <c r="AT42" s="38"/>
      <c r="AU42" s="38"/>
      <c r="AV42" s="38"/>
      <c r="AW42" s="38"/>
      <c r="AX42" s="38"/>
      <c r="AY42" s="38"/>
      <c r="AZ42" s="38"/>
    </row>
    <row r="43" spans="1:52" ht="15" customHeight="1" x14ac:dyDescent="0.25">
      <c r="A43" s="83">
        <v>36</v>
      </c>
      <c r="B43" s="61">
        <f>'Movimentação de Alunos'!B44</f>
        <v>0</v>
      </c>
      <c r="C43" s="26" t="s">
        <v>73</v>
      </c>
      <c r="D43" s="26" t="s">
        <v>73</v>
      </c>
      <c r="E43" s="26" t="s">
        <v>73</v>
      </c>
      <c r="F43" s="26" t="s">
        <v>73</v>
      </c>
      <c r="G43" s="26" t="s">
        <v>73</v>
      </c>
      <c r="H43" s="26" t="s">
        <v>73</v>
      </c>
      <c r="I43" s="26" t="s">
        <v>73</v>
      </c>
      <c r="J43" s="26" t="s">
        <v>73</v>
      </c>
      <c r="K43" s="26" t="s">
        <v>73</v>
      </c>
      <c r="L43" s="26" t="s">
        <v>73</v>
      </c>
      <c r="M43" s="26" t="s">
        <v>73</v>
      </c>
      <c r="N43" s="26" t="s">
        <v>73</v>
      </c>
      <c r="O43" s="26" t="s">
        <v>73</v>
      </c>
      <c r="P43" s="26" t="s">
        <v>73</v>
      </c>
      <c r="Q43" s="26" t="s">
        <v>73</v>
      </c>
      <c r="R43" s="26" t="s">
        <v>73</v>
      </c>
      <c r="S43" s="26" t="s">
        <v>73</v>
      </c>
      <c r="T43" s="26" t="s">
        <v>73</v>
      </c>
      <c r="U43" s="26" t="s">
        <v>73</v>
      </c>
      <c r="V43" s="26" t="s">
        <v>73</v>
      </c>
      <c r="W43" s="26" t="s">
        <v>73</v>
      </c>
      <c r="X43" s="26" t="s">
        <v>73</v>
      </c>
      <c r="Y43" s="26" t="s">
        <v>73</v>
      </c>
      <c r="Z43" s="26" t="s">
        <v>73</v>
      </c>
      <c r="AA43" s="26" t="s">
        <v>73</v>
      </c>
      <c r="AB43" s="26" t="s">
        <v>73</v>
      </c>
      <c r="AC43" s="26" t="s">
        <v>73</v>
      </c>
      <c r="AD43" s="26" t="s">
        <v>73</v>
      </c>
      <c r="AE43" s="26" t="s">
        <v>73</v>
      </c>
      <c r="AF43" s="26" t="s">
        <v>73</v>
      </c>
      <c r="AG43" s="26" t="s">
        <v>73</v>
      </c>
      <c r="AH43" s="26" t="s">
        <v>73</v>
      </c>
      <c r="AI43" s="26" t="s">
        <v>73</v>
      </c>
      <c r="AJ43" s="26" t="s">
        <v>73</v>
      </c>
      <c r="AK43" s="26" t="s">
        <v>73</v>
      </c>
      <c r="AL43" s="26" t="s">
        <v>73</v>
      </c>
      <c r="AM43" s="26" t="s">
        <v>73</v>
      </c>
      <c r="AN43" s="26" t="s">
        <v>73</v>
      </c>
      <c r="AO43" s="26" t="s">
        <v>73</v>
      </c>
      <c r="AP43" s="26" t="s">
        <v>73</v>
      </c>
      <c r="AQ43" s="97" t="str">
        <f>IF(ISNONTEXT('Movimentação de Alunos'!B44),"   ",(IF(ISBLANK('Movimentação de Alunos'!E44),(IF((COUNTIF(C43:AP43,"F"))=0,"0",(COUNTIF(C43:AP43,"F")))),"---")))</f>
        <v xml:space="preserve">   </v>
      </c>
      <c r="AR43" s="38"/>
      <c r="AS43" s="38"/>
      <c r="AT43" s="38"/>
      <c r="AU43" s="38"/>
      <c r="AV43" s="38"/>
      <c r="AW43" s="38"/>
      <c r="AX43" s="38"/>
      <c r="AY43" s="38"/>
      <c r="AZ43" s="38"/>
    </row>
    <row r="44" spans="1:52" ht="15" customHeight="1" x14ac:dyDescent="0.25">
      <c r="A44" s="83">
        <v>37</v>
      </c>
      <c r="B44" s="61">
        <f>'Movimentação de Alunos'!B45</f>
        <v>0</v>
      </c>
      <c r="C44" s="26" t="s">
        <v>73</v>
      </c>
      <c r="D44" s="26" t="s">
        <v>73</v>
      </c>
      <c r="E44" s="26" t="s">
        <v>73</v>
      </c>
      <c r="F44" s="26" t="s">
        <v>73</v>
      </c>
      <c r="G44" s="26" t="s">
        <v>73</v>
      </c>
      <c r="H44" s="26" t="s">
        <v>73</v>
      </c>
      <c r="I44" s="26" t="s">
        <v>73</v>
      </c>
      <c r="J44" s="26" t="s">
        <v>73</v>
      </c>
      <c r="K44" s="26" t="s">
        <v>73</v>
      </c>
      <c r="L44" s="26" t="s">
        <v>73</v>
      </c>
      <c r="M44" s="26" t="s">
        <v>73</v>
      </c>
      <c r="N44" s="26" t="s">
        <v>73</v>
      </c>
      <c r="O44" s="26" t="s">
        <v>73</v>
      </c>
      <c r="P44" s="26" t="s">
        <v>73</v>
      </c>
      <c r="Q44" s="26" t="s">
        <v>73</v>
      </c>
      <c r="R44" s="26" t="s">
        <v>73</v>
      </c>
      <c r="S44" s="26" t="s">
        <v>73</v>
      </c>
      <c r="T44" s="26" t="s">
        <v>73</v>
      </c>
      <c r="U44" s="26" t="s">
        <v>73</v>
      </c>
      <c r="V44" s="26" t="s">
        <v>73</v>
      </c>
      <c r="W44" s="26" t="s">
        <v>73</v>
      </c>
      <c r="X44" s="26" t="s">
        <v>73</v>
      </c>
      <c r="Y44" s="26" t="s">
        <v>73</v>
      </c>
      <c r="Z44" s="26" t="s">
        <v>73</v>
      </c>
      <c r="AA44" s="26" t="s">
        <v>73</v>
      </c>
      <c r="AB44" s="26" t="s">
        <v>73</v>
      </c>
      <c r="AC44" s="26" t="s">
        <v>73</v>
      </c>
      <c r="AD44" s="26" t="s">
        <v>73</v>
      </c>
      <c r="AE44" s="26" t="s">
        <v>73</v>
      </c>
      <c r="AF44" s="26" t="s">
        <v>73</v>
      </c>
      <c r="AG44" s="26" t="s">
        <v>73</v>
      </c>
      <c r="AH44" s="26" t="s">
        <v>73</v>
      </c>
      <c r="AI44" s="26" t="s">
        <v>73</v>
      </c>
      <c r="AJ44" s="26" t="s">
        <v>73</v>
      </c>
      <c r="AK44" s="26" t="s">
        <v>73</v>
      </c>
      <c r="AL44" s="26" t="s">
        <v>73</v>
      </c>
      <c r="AM44" s="26" t="s">
        <v>73</v>
      </c>
      <c r="AN44" s="26" t="s">
        <v>73</v>
      </c>
      <c r="AO44" s="26" t="s">
        <v>73</v>
      </c>
      <c r="AP44" s="26" t="s">
        <v>73</v>
      </c>
      <c r="AQ44" s="97" t="str">
        <f>IF(ISNONTEXT('Movimentação de Alunos'!B45),"   ",(IF(ISBLANK('Movimentação de Alunos'!E45),(IF((COUNTIF(C44:AP44,"F"))=0,"0",(COUNTIF(C44:AP44,"F")))),"---")))</f>
        <v xml:space="preserve">   </v>
      </c>
      <c r="AR44" s="38"/>
      <c r="AS44" s="38"/>
      <c r="AT44" s="38"/>
      <c r="AU44" s="38"/>
      <c r="AV44" s="38"/>
      <c r="AW44" s="38"/>
      <c r="AX44" s="38"/>
      <c r="AY44" s="38"/>
      <c r="AZ44" s="38"/>
    </row>
    <row r="45" spans="1:52" ht="15" customHeight="1" x14ac:dyDescent="0.25">
      <c r="A45" s="83">
        <v>38</v>
      </c>
      <c r="B45" s="61">
        <f>'Movimentação de Alunos'!B46</f>
        <v>0</v>
      </c>
      <c r="C45" s="26" t="s">
        <v>73</v>
      </c>
      <c r="D45" s="26" t="s">
        <v>73</v>
      </c>
      <c r="E45" s="26" t="s">
        <v>73</v>
      </c>
      <c r="F45" s="26" t="s">
        <v>73</v>
      </c>
      <c r="G45" s="26" t="s">
        <v>73</v>
      </c>
      <c r="H45" s="26" t="s">
        <v>73</v>
      </c>
      <c r="I45" s="26" t="s">
        <v>73</v>
      </c>
      <c r="J45" s="26" t="s">
        <v>73</v>
      </c>
      <c r="K45" s="26" t="s">
        <v>73</v>
      </c>
      <c r="L45" s="26" t="s">
        <v>73</v>
      </c>
      <c r="M45" s="26" t="s">
        <v>73</v>
      </c>
      <c r="N45" s="26" t="s">
        <v>73</v>
      </c>
      <c r="O45" s="26" t="s">
        <v>73</v>
      </c>
      <c r="P45" s="26" t="s">
        <v>73</v>
      </c>
      <c r="Q45" s="26" t="s">
        <v>73</v>
      </c>
      <c r="R45" s="26" t="s">
        <v>73</v>
      </c>
      <c r="S45" s="26" t="s">
        <v>73</v>
      </c>
      <c r="T45" s="26" t="s">
        <v>73</v>
      </c>
      <c r="U45" s="26" t="s">
        <v>73</v>
      </c>
      <c r="V45" s="26" t="s">
        <v>73</v>
      </c>
      <c r="W45" s="26" t="s">
        <v>73</v>
      </c>
      <c r="X45" s="26" t="s">
        <v>73</v>
      </c>
      <c r="Y45" s="26" t="s">
        <v>73</v>
      </c>
      <c r="Z45" s="26" t="s">
        <v>73</v>
      </c>
      <c r="AA45" s="26" t="s">
        <v>73</v>
      </c>
      <c r="AB45" s="26" t="s">
        <v>73</v>
      </c>
      <c r="AC45" s="26" t="s">
        <v>73</v>
      </c>
      <c r="AD45" s="26" t="s">
        <v>73</v>
      </c>
      <c r="AE45" s="26" t="s">
        <v>73</v>
      </c>
      <c r="AF45" s="26" t="s">
        <v>73</v>
      </c>
      <c r="AG45" s="26" t="s">
        <v>73</v>
      </c>
      <c r="AH45" s="26" t="s">
        <v>73</v>
      </c>
      <c r="AI45" s="26" t="s">
        <v>73</v>
      </c>
      <c r="AJ45" s="26" t="s">
        <v>73</v>
      </c>
      <c r="AK45" s="26" t="s">
        <v>73</v>
      </c>
      <c r="AL45" s="26" t="s">
        <v>73</v>
      </c>
      <c r="AM45" s="26" t="s">
        <v>73</v>
      </c>
      <c r="AN45" s="26" t="s">
        <v>73</v>
      </c>
      <c r="AO45" s="26" t="s">
        <v>73</v>
      </c>
      <c r="AP45" s="26" t="s">
        <v>73</v>
      </c>
      <c r="AQ45" s="97" t="str">
        <f>IF(ISNONTEXT('Movimentação de Alunos'!B46),"   ",(IF(ISBLANK('Movimentação de Alunos'!E46),(IF((COUNTIF(C45:AP45,"F"))=0,"0",(COUNTIF(C45:AP45,"F")))),"---")))</f>
        <v xml:space="preserve">   </v>
      </c>
      <c r="AR45" s="38"/>
      <c r="AS45" s="38"/>
      <c r="AT45" s="38"/>
      <c r="AU45" s="38"/>
      <c r="AV45" s="38"/>
      <c r="AW45" s="38"/>
      <c r="AX45" s="38"/>
      <c r="AY45" s="38"/>
      <c r="AZ45" s="38"/>
    </row>
    <row r="46" spans="1:52" ht="15" customHeight="1" x14ac:dyDescent="0.25">
      <c r="A46" s="83">
        <v>39</v>
      </c>
      <c r="B46" s="61">
        <f>'Movimentação de Alunos'!B47</f>
        <v>0</v>
      </c>
      <c r="C46" s="26" t="s">
        <v>73</v>
      </c>
      <c r="D46" s="26" t="s">
        <v>73</v>
      </c>
      <c r="E46" s="26" t="s">
        <v>73</v>
      </c>
      <c r="F46" s="26" t="s">
        <v>73</v>
      </c>
      <c r="G46" s="26" t="s">
        <v>73</v>
      </c>
      <c r="H46" s="26" t="s">
        <v>73</v>
      </c>
      <c r="I46" s="26" t="s">
        <v>73</v>
      </c>
      <c r="J46" s="26" t="s">
        <v>73</v>
      </c>
      <c r="K46" s="26" t="s">
        <v>73</v>
      </c>
      <c r="L46" s="26" t="s">
        <v>73</v>
      </c>
      <c r="M46" s="26" t="s">
        <v>73</v>
      </c>
      <c r="N46" s="26" t="s">
        <v>73</v>
      </c>
      <c r="O46" s="26" t="s">
        <v>73</v>
      </c>
      <c r="P46" s="26" t="s">
        <v>73</v>
      </c>
      <c r="Q46" s="26" t="s">
        <v>73</v>
      </c>
      <c r="R46" s="26" t="s">
        <v>73</v>
      </c>
      <c r="S46" s="26" t="s">
        <v>73</v>
      </c>
      <c r="T46" s="26" t="s">
        <v>73</v>
      </c>
      <c r="U46" s="26" t="s">
        <v>73</v>
      </c>
      <c r="V46" s="26" t="s">
        <v>73</v>
      </c>
      <c r="W46" s="26" t="s">
        <v>73</v>
      </c>
      <c r="X46" s="26" t="s">
        <v>73</v>
      </c>
      <c r="Y46" s="26" t="s">
        <v>73</v>
      </c>
      <c r="Z46" s="26" t="s">
        <v>73</v>
      </c>
      <c r="AA46" s="26" t="s">
        <v>73</v>
      </c>
      <c r="AB46" s="26" t="s">
        <v>73</v>
      </c>
      <c r="AC46" s="26" t="s">
        <v>73</v>
      </c>
      <c r="AD46" s="26" t="s">
        <v>73</v>
      </c>
      <c r="AE46" s="26" t="s">
        <v>73</v>
      </c>
      <c r="AF46" s="26" t="s">
        <v>73</v>
      </c>
      <c r="AG46" s="26" t="s">
        <v>73</v>
      </c>
      <c r="AH46" s="26" t="s">
        <v>73</v>
      </c>
      <c r="AI46" s="26" t="s">
        <v>73</v>
      </c>
      <c r="AJ46" s="26" t="s">
        <v>73</v>
      </c>
      <c r="AK46" s="26" t="s">
        <v>73</v>
      </c>
      <c r="AL46" s="26" t="s">
        <v>73</v>
      </c>
      <c r="AM46" s="26" t="s">
        <v>73</v>
      </c>
      <c r="AN46" s="26" t="s">
        <v>73</v>
      </c>
      <c r="AO46" s="26" t="s">
        <v>73</v>
      </c>
      <c r="AP46" s="26" t="s">
        <v>73</v>
      </c>
      <c r="AQ46" s="97" t="str">
        <f>IF(ISNONTEXT('Movimentação de Alunos'!B47),"   ",(IF(ISBLANK('Movimentação de Alunos'!E47),(IF((COUNTIF(C46:AP46,"F"))=0,"0",(COUNTIF(C46:AP46,"F")))),"---")))</f>
        <v xml:space="preserve">   </v>
      </c>
      <c r="AR46" s="38"/>
      <c r="AS46" s="38"/>
      <c r="AT46" s="38"/>
      <c r="AU46" s="38"/>
      <c r="AV46" s="38"/>
      <c r="AW46" s="38"/>
      <c r="AX46" s="38"/>
      <c r="AY46" s="38"/>
      <c r="AZ46" s="38"/>
    </row>
    <row r="47" spans="1:52" ht="15" customHeight="1" x14ac:dyDescent="0.25">
      <c r="A47" s="83">
        <v>40</v>
      </c>
      <c r="B47" s="61">
        <f>'Movimentação de Alunos'!B48</f>
        <v>0</v>
      </c>
      <c r="C47" s="26" t="s">
        <v>73</v>
      </c>
      <c r="D47" s="26" t="s">
        <v>73</v>
      </c>
      <c r="E47" s="26" t="s">
        <v>73</v>
      </c>
      <c r="F47" s="26" t="s">
        <v>73</v>
      </c>
      <c r="G47" s="26" t="s">
        <v>73</v>
      </c>
      <c r="H47" s="26" t="s">
        <v>73</v>
      </c>
      <c r="I47" s="26" t="s">
        <v>73</v>
      </c>
      <c r="J47" s="26" t="s">
        <v>73</v>
      </c>
      <c r="K47" s="26" t="s">
        <v>73</v>
      </c>
      <c r="L47" s="26" t="s">
        <v>73</v>
      </c>
      <c r="M47" s="26" t="s">
        <v>73</v>
      </c>
      <c r="N47" s="26" t="s">
        <v>73</v>
      </c>
      <c r="O47" s="26" t="s">
        <v>73</v>
      </c>
      <c r="P47" s="26" t="s">
        <v>73</v>
      </c>
      <c r="Q47" s="26" t="s">
        <v>73</v>
      </c>
      <c r="R47" s="26" t="s">
        <v>73</v>
      </c>
      <c r="S47" s="26" t="s">
        <v>73</v>
      </c>
      <c r="T47" s="26" t="s">
        <v>73</v>
      </c>
      <c r="U47" s="26" t="s">
        <v>73</v>
      </c>
      <c r="V47" s="26" t="s">
        <v>73</v>
      </c>
      <c r="W47" s="26" t="s">
        <v>73</v>
      </c>
      <c r="X47" s="26" t="s">
        <v>73</v>
      </c>
      <c r="Y47" s="26" t="s">
        <v>73</v>
      </c>
      <c r="Z47" s="26" t="s">
        <v>73</v>
      </c>
      <c r="AA47" s="26" t="s">
        <v>73</v>
      </c>
      <c r="AB47" s="26" t="s">
        <v>73</v>
      </c>
      <c r="AC47" s="26" t="s">
        <v>73</v>
      </c>
      <c r="AD47" s="26" t="s">
        <v>73</v>
      </c>
      <c r="AE47" s="26" t="s">
        <v>73</v>
      </c>
      <c r="AF47" s="26" t="s">
        <v>73</v>
      </c>
      <c r="AG47" s="26" t="s">
        <v>73</v>
      </c>
      <c r="AH47" s="26" t="s">
        <v>73</v>
      </c>
      <c r="AI47" s="26" t="s">
        <v>73</v>
      </c>
      <c r="AJ47" s="26" t="s">
        <v>73</v>
      </c>
      <c r="AK47" s="26" t="s">
        <v>73</v>
      </c>
      <c r="AL47" s="26" t="s">
        <v>73</v>
      </c>
      <c r="AM47" s="26" t="s">
        <v>73</v>
      </c>
      <c r="AN47" s="26" t="s">
        <v>73</v>
      </c>
      <c r="AO47" s="26" t="s">
        <v>73</v>
      </c>
      <c r="AP47" s="26" t="s">
        <v>73</v>
      </c>
      <c r="AQ47" s="97" t="str">
        <f>IF(ISNONTEXT('Movimentação de Alunos'!B48),"   ",(IF(ISBLANK('Movimentação de Alunos'!E48),(IF((COUNTIF(C47:AP47,"F"))=0,"0",(COUNTIF(C47:AP47,"F")))),"---")))</f>
        <v xml:space="preserve">   </v>
      </c>
      <c r="AR47" s="38"/>
      <c r="AS47" s="38"/>
      <c r="AT47" s="38"/>
      <c r="AU47" s="38"/>
      <c r="AV47" s="38"/>
      <c r="AW47" s="38"/>
      <c r="AX47" s="38"/>
      <c r="AY47" s="38"/>
      <c r="AZ47" s="38"/>
    </row>
    <row r="48" spans="1:52" ht="15" customHeight="1" x14ac:dyDescent="0.25">
      <c r="A48" s="83">
        <v>41</v>
      </c>
      <c r="B48" s="61">
        <f>'Movimentação de Alunos'!B49</f>
        <v>0</v>
      </c>
      <c r="C48" s="26" t="s">
        <v>73</v>
      </c>
      <c r="D48" s="26" t="s">
        <v>73</v>
      </c>
      <c r="E48" s="26" t="s">
        <v>73</v>
      </c>
      <c r="F48" s="26" t="s">
        <v>73</v>
      </c>
      <c r="G48" s="26" t="s">
        <v>73</v>
      </c>
      <c r="H48" s="26" t="s">
        <v>73</v>
      </c>
      <c r="I48" s="26" t="s">
        <v>73</v>
      </c>
      <c r="J48" s="26" t="s">
        <v>73</v>
      </c>
      <c r="K48" s="26" t="s">
        <v>73</v>
      </c>
      <c r="L48" s="26" t="s">
        <v>73</v>
      </c>
      <c r="M48" s="26" t="s">
        <v>73</v>
      </c>
      <c r="N48" s="26" t="s">
        <v>73</v>
      </c>
      <c r="O48" s="26" t="s">
        <v>73</v>
      </c>
      <c r="P48" s="26" t="s">
        <v>73</v>
      </c>
      <c r="Q48" s="26" t="s">
        <v>73</v>
      </c>
      <c r="R48" s="26" t="s">
        <v>73</v>
      </c>
      <c r="S48" s="26" t="s">
        <v>73</v>
      </c>
      <c r="T48" s="26" t="s">
        <v>73</v>
      </c>
      <c r="U48" s="26" t="s">
        <v>73</v>
      </c>
      <c r="V48" s="26" t="s">
        <v>73</v>
      </c>
      <c r="W48" s="26" t="s">
        <v>73</v>
      </c>
      <c r="X48" s="26" t="s">
        <v>73</v>
      </c>
      <c r="Y48" s="26" t="s">
        <v>73</v>
      </c>
      <c r="Z48" s="26" t="s">
        <v>73</v>
      </c>
      <c r="AA48" s="26" t="s">
        <v>73</v>
      </c>
      <c r="AB48" s="26" t="s">
        <v>73</v>
      </c>
      <c r="AC48" s="26" t="s">
        <v>73</v>
      </c>
      <c r="AD48" s="26" t="s">
        <v>73</v>
      </c>
      <c r="AE48" s="26" t="s">
        <v>73</v>
      </c>
      <c r="AF48" s="26" t="s">
        <v>73</v>
      </c>
      <c r="AG48" s="26" t="s">
        <v>73</v>
      </c>
      <c r="AH48" s="26" t="s">
        <v>73</v>
      </c>
      <c r="AI48" s="26" t="s">
        <v>73</v>
      </c>
      <c r="AJ48" s="26" t="s">
        <v>73</v>
      </c>
      <c r="AK48" s="26" t="s">
        <v>73</v>
      </c>
      <c r="AL48" s="26" t="s">
        <v>73</v>
      </c>
      <c r="AM48" s="26" t="s">
        <v>73</v>
      </c>
      <c r="AN48" s="26" t="s">
        <v>73</v>
      </c>
      <c r="AO48" s="26" t="s">
        <v>73</v>
      </c>
      <c r="AP48" s="26" t="s">
        <v>73</v>
      </c>
      <c r="AQ48" s="97" t="str">
        <f>IF(ISNONTEXT('Movimentação de Alunos'!B49),"   ",(IF(ISBLANK('Movimentação de Alunos'!E49),(IF((COUNTIF(C48:AP48,"F"))=0,"0",(COUNTIF(C48:AP48,"F")))),"---")))</f>
        <v xml:space="preserve">   </v>
      </c>
      <c r="AR48" s="38"/>
      <c r="AS48" s="38"/>
      <c r="AT48" s="38"/>
      <c r="AU48" s="38"/>
      <c r="AV48" s="38"/>
      <c r="AW48" s="38"/>
      <c r="AX48" s="38"/>
      <c r="AY48" s="38"/>
      <c r="AZ48" s="38"/>
    </row>
    <row r="49" spans="1:52" ht="15" customHeight="1" x14ac:dyDescent="0.25">
      <c r="A49" s="83">
        <v>42</v>
      </c>
      <c r="B49" s="61">
        <f>'Movimentação de Alunos'!B50</f>
        <v>0</v>
      </c>
      <c r="C49" s="26" t="s">
        <v>73</v>
      </c>
      <c r="D49" s="26" t="s">
        <v>73</v>
      </c>
      <c r="E49" s="26" t="s">
        <v>73</v>
      </c>
      <c r="F49" s="26" t="s">
        <v>73</v>
      </c>
      <c r="G49" s="26" t="s">
        <v>73</v>
      </c>
      <c r="H49" s="26" t="s">
        <v>73</v>
      </c>
      <c r="I49" s="26" t="s">
        <v>73</v>
      </c>
      <c r="J49" s="26" t="s">
        <v>73</v>
      </c>
      <c r="K49" s="26" t="s">
        <v>73</v>
      </c>
      <c r="L49" s="26" t="s">
        <v>73</v>
      </c>
      <c r="M49" s="26" t="s">
        <v>73</v>
      </c>
      <c r="N49" s="26" t="s">
        <v>73</v>
      </c>
      <c r="O49" s="26" t="s">
        <v>73</v>
      </c>
      <c r="P49" s="26" t="s">
        <v>73</v>
      </c>
      <c r="Q49" s="26" t="s">
        <v>73</v>
      </c>
      <c r="R49" s="26" t="s">
        <v>73</v>
      </c>
      <c r="S49" s="26" t="s">
        <v>73</v>
      </c>
      <c r="T49" s="26" t="s">
        <v>73</v>
      </c>
      <c r="U49" s="26" t="s">
        <v>73</v>
      </c>
      <c r="V49" s="26" t="s">
        <v>73</v>
      </c>
      <c r="W49" s="26" t="s">
        <v>73</v>
      </c>
      <c r="X49" s="26" t="s">
        <v>73</v>
      </c>
      <c r="Y49" s="26" t="s">
        <v>73</v>
      </c>
      <c r="Z49" s="26" t="s">
        <v>73</v>
      </c>
      <c r="AA49" s="26" t="s">
        <v>73</v>
      </c>
      <c r="AB49" s="26" t="s">
        <v>73</v>
      </c>
      <c r="AC49" s="26" t="s">
        <v>73</v>
      </c>
      <c r="AD49" s="26" t="s">
        <v>73</v>
      </c>
      <c r="AE49" s="26" t="s">
        <v>73</v>
      </c>
      <c r="AF49" s="26" t="s">
        <v>73</v>
      </c>
      <c r="AG49" s="26" t="s">
        <v>73</v>
      </c>
      <c r="AH49" s="26" t="s">
        <v>73</v>
      </c>
      <c r="AI49" s="26" t="s">
        <v>73</v>
      </c>
      <c r="AJ49" s="26" t="s">
        <v>73</v>
      </c>
      <c r="AK49" s="26" t="s">
        <v>73</v>
      </c>
      <c r="AL49" s="26" t="s">
        <v>73</v>
      </c>
      <c r="AM49" s="26" t="s">
        <v>73</v>
      </c>
      <c r="AN49" s="26" t="s">
        <v>73</v>
      </c>
      <c r="AO49" s="26" t="s">
        <v>73</v>
      </c>
      <c r="AP49" s="26" t="s">
        <v>73</v>
      </c>
      <c r="AQ49" s="97" t="str">
        <f>IF(ISNONTEXT('Movimentação de Alunos'!B50),"   ",(IF(ISBLANK('Movimentação de Alunos'!E50),(IF((COUNTIF(C49:AP49,"F"))=0,"0",(COUNTIF(C49:AP49,"F")))),"---")))</f>
        <v xml:space="preserve">   </v>
      </c>
      <c r="AR49" s="38"/>
      <c r="AS49" s="38"/>
      <c r="AT49" s="38"/>
      <c r="AU49" s="38"/>
      <c r="AV49" s="38"/>
      <c r="AW49" s="38"/>
      <c r="AX49" s="38"/>
      <c r="AY49" s="38"/>
      <c r="AZ49" s="38"/>
    </row>
    <row r="50" spans="1:52" ht="15" customHeight="1" x14ac:dyDescent="0.25">
      <c r="A50" s="83">
        <v>43</v>
      </c>
      <c r="B50" s="61">
        <f>'Movimentação de Alunos'!B51</f>
        <v>0</v>
      </c>
      <c r="C50" s="26" t="s">
        <v>73</v>
      </c>
      <c r="D50" s="26" t="s">
        <v>73</v>
      </c>
      <c r="E50" s="26" t="s">
        <v>73</v>
      </c>
      <c r="F50" s="26" t="s">
        <v>73</v>
      </c>
      <c r="G50" s="26" t="s">
        <v>73</v>
      </c>
      <c r="H50" s="26" t="s">
        <v>73</v>
      </c>
      <c r="I50" s="26" t="s">
        <v>73</v>
      </c>
      <c r="J50" s="26" t="s">
        <v>73</v>
      </c>
      <c r="K50" s="26" t="s">
        <v>73</v>
      </c>
      <c r="L50" s="26" t="s">
        <v>73</v>
      </c>
      <c r="M50" s="26" t="s">
        <v>73</v>
      </c>
      <c r="N50" s="26" t="s">
        <v>73</v>
      </c>
      <c r="O50" s="26" t="s">
        <v>73</v>
      </c>
      <c r="P50" s="26" t="s">
        <v>73</v>
      </c>
      <c r="Q50" s="26" t="s">
        <v>73</v>
      </c>
      <c r="R50" s="26" t="s">
        <v>73</v>
      </c>
      <c r="S50" s="26" t="s">
        <v>73</v>
      </c>
      <c r="T50" s="26" t="s">
        <v>73</v>
      </c>
      <c r="U50" s="26" t="s">
        <v>73</v>
      </c>
      <c r="V50" s="26" t="s">
        <v>73</v>
      </c>
      <c r="W50" s="26" t="s">
        <v>73</v>
      </c>
      <c r="X50" s="26" t="s">
        <v>73</v>
      </c>
      <c r="Y50" s="26" t="s">
        <v>73</v>
      </c>
      <c r="Z50" s="26" t="s">
        <v>73</v>
      </c>
      <c r="AA50" s="26" t="s">
        <v>73</v>
      </c>
      <c r="AB50" s="26" t="s">
        <v>73</v>
      </c>
      <c r="AC50" s="26" t="s">
        <v>73</v>
      </c>
      <c r="AD50" s="26" t="s">
        <v>73</v>
      </c>
      <c r="AE50" s="26" t="s">
        <v>73</v>
      </c>
      <c r="AF50" s="26" t="s">
        <v>73</v>
      </c>
      <c r="AG50" s="26" t="s">
        <v>73</v>
      </c>
      <c r="AH50" s="26" t="s">
        <v>73</v>
      </c>
      <c r="AI50" s="26" t="s">
        <v>73</v>
      </c>
      <c r="AJ50" s="26" t="s">
        <v>73</v>
      </c>
      <c r="AK50" s="26" t="s">
        <v>73</v>
      </c>
      <c r="AL50" s="26" t="s">
        <v>73</v>
      </c>
      <c r="AM50" s="26" t="s">
        <v>73</v>
      </c>
      <c r="AN50" s="26" t="s">
        <v>73</v>
      </c>
      <c r="AO50" s="26" t="s">
        <v>73</v>
      </c>
      <c r="AP50" s="26" t="s">
        <v>73</v>
      </c>
      <c r="AQ50" s="97" t="str">
        <f>IF(ISNONTEXT('Movimentação de Alunos'!B51),"   ",(IF(ISBLANK('Movimentação de Alunos'!E51),(IF((COUNTIF(C50:AP50,"F"))=0,"0",(COUNTIF(C50:AP50,"F")))),"---")))</f>
        <v xml:space="preserve">   </v>
      </c>
      <c r="AR50" s="38"/>
      <c r="AS50" s="38"/>
      <c r="AT50" s="38"/>
      <c r="AU50" s="38"/>
      <c r="AV50" s="38"/>
      <c r="AW50" s="38"/>
      <c r="AX50" s="38"/>
      <c r="AY50" s="38"/>
      <c r="AZ50" s="38"/>
    </row>
    <row r="51" spans="1:52" ht="15" customHeight="1" x14ac:dyDescent="0.25">
      <c r="A51" s="83">
        <v>44</v>
      </c>
      <c r="B51" s="61">
        <f>'Movimentação de Alunos'!B52</f>
        <v>0</v>
      </c>
      <c r="C51" s="26" t="s">
        <v>73</v>
      </c>
      <c r="D51" s="26" t="s">
        <v>73</v>
      </c>
      <c r="E51" s="26" t="s">
        <v>73</v>
      </c>
      <c r="F51" s="26" t="s">
        <v>73</v>
      </c>
      <c r="G51" s="26" t="s">
        <v>73</v>
      </c>
      <c r="H51" s="26" t="s">
        <v>73</v>
      </c>
      <c r="I51" s="26" t="s">
        <v>73</v>
      </c>
      <c r="J51" s="26" t="s">
        <v>73</v>
      </c>
      <c r="K51" s="26" t="s">
        <v>73</v>
      </c>
      <c r="L51" s="26" t="s">
        <v>73</v>
      </c>
      <c r="M51" s="26" t="s">
        <v>73</v>
      </c>
      <c r="N51" s="26" t="s">
        <v>73</v>
      </c>
      <c r="O51" s="26" t="s">
        <v>73</v>
      </c>
      <c r="P51" s="26" t="s">
        <v>73</v>
      </c>
      <c r="Q51" s="26" t="s">
        <v>73</v>
      </c>
      <c r="R51" s="26" t="s">
        <v>73</v>
      </c>
      <c r="S51" s="26" t="s">
        <v>73</v>
      </c>
      <c r="T51" s="26" t="s">
        <v>73</v>
      </c>
      <c r="U51" s="26" t="s">
        <v>73</v>
      </c>
      <c r="V51" s="26" t="s">
        <v>73</v>
      </c>
      <c r="W51" s="26" t="s">
        <v>73</v>
      </c>
      <c r="X51" s="26" t="s">
        <v>73</v>
      </c>
      <c r="Y51" s="26" t="s">
        <v>73</v>
      </c>
      <c r="Z51" s="26" t="s">
        <v>73</v>
      </c>
      <c r="AA51" s="26" t="s">
        <v>73</v>
      </c>
      <c r="AB51" s="26" t="s">
        <v>73</v>
      </c>
      <c r="AC51" s="26" t="s">
        <v>73</v>
      </c>
      <c r="AD51" s="26" t="s">
        <v>73</v>
      </c>
      <c r="AE51" s="26" t="s">
        <v>73</v>
      </c>
      <c r="AF51" s="26" t="s">
        <v>73</v>
      </c>
      <c r="AG51" s="26" t="s">
        <v>73</v>
      </c>
      <c r="AH51" s="26" t="s">
        <v>73</v>
      </c>
      <c r="AI51" s="26" t="s">
        <v>73</v>
      </c>
      <c r="AJ51" s="26" t="s">
        <v>73</v>
      </c>
      <c r="AK51" s="26" t="s">
        <v>73</v>
      </c>
      <c r="AL51" s="26" t="s">
        <v>73</v>
      </c>
      <c r="AM51" s="26" t="s">
        <v>73</v>
      </c>
      <c r="AN51" s="26" t="s">
        <v>73</v>
      </c>
      <c r="AO51" s="26" t="s">
        <v>73</v>
      </c>
      <c r="AP51" s="26" t="s">
        <v>73</v>
      </c>
      <c r="AQ51" s="97" t="str">
        <f>IF(ISNONTEXT('Movimentação de Alunos'!B52),"   ",(IF(ISBLANK('Movimentação de Alunos'!E52),(IF((COUNTIF(C51:AP51,"F"))=0,"0",(COUNTIF(C51:AP51,"F")))),"---")))</f>
        <v xml:space="preserve">   </v>
      </c>
      <c r="AR51" s="38"/>
      <c r="AS51" s="38"/>
      <c r="AT51" s="38"/>
      <c r="AU51" s="38"/>
      <c r="AV51" s="38"/>
      <c r="AW51" s="38"/>
      <c r="AX51" s="38"/>
      <c r="AY51" s="38"/>
      <c r="AZ51" s="38"/>
    </row>
    <row r="52" spans="1:52" ht="15" customHeight="1" x14ac:dyDescent="0.25">
      <c r="A52" s="83">
        <v>45</v>
      </c>
      <c r="B52" s="61">
        <f>'Movimentação de Alunos'!B53</f>
        <v>0</v>
      </c>
      <c r="C52" s="26" t="s">
        <v>73</v>
      </c>
      <c r="D52" s="26" t="s">
        <v>73</v>
      </c>
      <c r="E52" s="26" t="s">
        <v>73</v>
      </c>
      <c r="F52" s="26" t="s">
        <v>73</v>
      </c>
      <c r="G52" s="26" t="s">
        <v>73</v>
      </c>
      <c r="H52" s="26" t="s">
        <v>73</v>
      </c>
      <c r="I52" s="26" t="s">
        <v>73</v>
      </c>
      <c r="J52" s="26" t="s">
        <v>73</v>
      </c>
      <c r="K52" s="26" t="s">
        <v>73</v>
      </c>
      <c r="L52" s="26" t="s">
        <v>73</v>
      </c>
      <c r="M52" s="26" t="s">
        <v>73</v>
      </c>
      <c r="N52" s="26" t="s">
        <v>73</v>
      </c>
      <c r="O52" s="26" t="s">
        <v>73</v>
      </c>
      <c r="P52" s="26" t="s">
        <v>73</v>
      </c>
      <c r="Q52" s="26" t="s">
        <v>73</v>
      </c>
      <c r="R52" s="26" t="s">
        <v>73</v>
      </c>
      <c r="S52" s="26" t="s">
        <v>73</v>
      </c>
      <c r="T52" s="26" t="s">
        <v>73</v>
      </c>
      <c r="U52" s="26" t="s">
        <v>73</v>
      </c>
      <c r="V52" s="26" t="s">
        <v>73</v>
      </c>
      <c r="W52" s="26" t="s">
        <v>73</v>
      </c>
      <c r="X52" s="26" t="s">
        <v>73</v>
      </c>
      <c r="Y52" s="26" t="s">
        <v>73</v>
      </c>
      <c r="Z52" s="26" t="s">
        <v>73</v>
      </c>
      <c r="AA52" s="26" t="s">
        <v>73</v>
      </c>
      <c r="AB52" s="26" t="s">
        <v>73</v>
      </c>
      <c r="AC52" s="26" t="s">
        <v>73</v>
      </c>
      <c r="AD52" s="26" t="s">
        <v>73</v>
      </c>
      <c r="AE52" s="26" t="s">
        <v>73</v>
      </c>
      <c r="AF52" s="26" t="s">
        <v>73</v>
      </c>
      <c r="AG52" s="26" t="s">
        <v>73</v>
      </c>
      <c r="AH52" s="26" t="s">
        <v>73</v>
      </c>
      <c r="AI52" s="26" t="s">
        <v>73</v>
      </c>
      <c r="AJ52" s="26" t="s">
        <v>73</v>
      </c>
      <c r="AK52" s="26" t="s">
        <v>73</v>
      </c>
      <c r="AL52" s="26" t="s">
        <v>73</v>
      </c>
      <c r="AM52" s="26" t="s">
        <v>73</v>
      </c>
      <c r="AN52" s="26" t="s">
        <v>73</v>
      </c>
      <c r="AO52" s="26" t="s">
        <v>73</v>
      </c>
      <c r="AP52" s="26" t="s">
        <v>73</v>
      </c>
      <c r="AQ52" s="97" t="str">
        <f>IF(ISNONTEXT('Movimentação de Alunos'!B53),"   ",(IF(ISBLANK('Movimentação de Alunos'!E53),(IF((COUNTIF(C52:AP52,"F"))=0,"0",(COUNTIF(C52:AP52,"F")))),"---")))</f>
        <v xml:space="preserve">   </v>
      </c>
      <c r="AR52" s="38"/>
      <c r="AS52" s="38"/>
      <c r="AT52" s="38"/>
      <c r="AU52" s="38"/>
      <c r="AV52" s="38"/>
      <c r="AW52" s="38"/>
      <c r="AX52" s="38"/>
      <c r="AY52" s="38"/>
      <c r="AZ52" s="38"/>
    </row>
    <row r="53" spans="1:52" ht="15" customHeight="1" x14ac:dyDescent="0.25">
      <c r="A53" s="83">
        <v>46</v>
      </c>
      <c r="B53" s="61">
        <f>'Movimentação de Alunos'!B54</f>
        <v>0</v>
      </c>
      <c r="C53" s="26" t="s">
        <v>73</v>
      </c>
      <c r="D53" s="26" t="s">
        <v>73</v>
      </c>
      <c r="E53" s="26" t="s">
        <v>73</v>
      </c>
      <c r="F53" s="26" t="s">
        <v>73</v>
      </c>
      <c r="G53" s="26" t="s">
        <v>73</v>
      </c>
      <c r="H53" s="26" t="s">
        <v>73</v>
      </c>
      <c r="I53" s="26" t="s">
        <v>73</v>
      </c>
      <c r="J53" s="26" t="s">
        <v>73</v>
      </c>
      <c r="K53" s="26" t="s">
        <v>73</v>
      </c>
      <c r="L53" s="26" t="s">
        <v>73</v>
      </c>
      <c r="M53" s="26" t="s">
        <v>73</v>
      </c>
      <c r="N53" s="26" t="s">
        <v>73</v>
      </c>
      <c r="O53" s="26" t="s">
        <v>73</v>
      </c>
      <c r="P53" s="26" t="s">
        <v>73</v>
      </c>
      <c r="Q53" s="26" t="s">
        <v>73</v>
      </c>
      <c r="R53" s="26" t="s">
        <v>73</v>
      </c>
      <c r="S53" s="26" t="s">
        <v>73</v>
      </c>
      <c r="T53" s="26" t="s">
        <v>73</v>
      </c>
      <c r="U53" s="26" t="s">
        <v>73</v>
      </c>
      <c r="V53" s="26" t="s">
        <v>73</v>
      </c>
      <c r="W53" s="26" t="s">
        <v>73</v>
      </c>
      <c r="X53" s="26" t="s">
        <v>73</v>
      </c>
      <c r="Y53" s="26" t="s">
        <v>73</v>
      </c>
      <c r="Z53" s="26" t="s">
        <v>73</v>
      </c>
      <c r="AA53" s="26" t="s">
        <v>73</v>
      </c>
      <c r="AB53" s="26" t="s">
        <v>73</v>
      </c>
      <c r="AC53" s="26" t="s">
        <v>73</v>
      </c>
      <c r="AD53" s="26" t="s">
        <v>73</v>
      </c>
      <c r="AE53" s="26" t="s">
        <v>73</v>
      </c>
      <c r="AF53" s="26" t="s">
        <v>73</v>
      </c>
      <c r="AG53" s="26" t="s">
        <v>73</v>
      </c>
      <c r="AH53" s="26" t="s">
        <v>73</v>
      </c>
      <c r="AI53" s="26" t="s">
        <v>73</v>
      </c>
      <c r="AJ53" s="26" t="s">
        <v>73</v>
      </c>
      <c r="AK53" s="26" t="s">
        <v>73</v>
      </c>
      <c r="AL53" s="26" t="s">
        <v>73</v>
      </c>
      <c r="AM53" s="26" t="s">
        <v>73</v>
      </c>
      <c r="AN53" s="26" t="s">
        <v>73</v>
      </c>
      <c r="AO53" s="26" t="s">
        <v>73</v>
      </c>
      <c r="AP53" s="26" t="s">
        <v>73</v>
      </c>
      <c r="AQ53" s="97" t="str">
        <f>IF(ISNONTEXT('Movimentação de Alunos'!B54),"   ",(IF(ISBLANK('Movimentação de Alunos'!E54),(IF((COUNTIF(C53:AP53,"F"))=0,"0",(COUNTIF(C53:AP53,"F")))),"---")))</f>
        <v xml:space="preserve">   </v>
      </c>
      <c r="AR53" s="38"/>
      <c r="AS53" s="38"/>
      <c r="AT53" s="38"/>
      <c r="AU53" s="38"/>
      <c r="AV53" s="38"/>
      <c r="AW53" s="38"/>
      <c r="AX53" s="38"/>
      <c r="AY53" s="38"/>
      <c r="AZ53" s="38"/>
    </row>
    <row r="54" spans="1:52" ht="15" customHeight="1" x14ac:dyDescent="0.25">
      <c r="A54" s="83">
        <v>47</v>
      </c>
      <c r="B54" s="61">
        <f>'Movimentação de Alunos'!B55</f>
        <v>0</v>
      </c>
      <c r="C54" s="26" t="s">
        <v>73</v>
      </c>
      <c r="D54" s="26" t="s">
        <v>73</v>
      </c>
      <c r="E54" s="26" t="s">
        <v>73</v>
      </c>
      <c r="F54" s="26" t="s">
        <v>73</v>
      </c>
      <c r="G54" s="26" t="s">
        <v>73</v>
      </c>
      <c r="H54" s="26" t="s">
        <v>73</v>
      </c>
      <c r="I54" s="26" t="s">
        <v>73</v>
      </c>
      <c r="J54" s="26" t="s">
        <v>73</v>
      </c>
      <c r="K54" s="26" t="s">
        <v>73</v>
      </c>
      <c r="L54" s="26" t="s">
        <v>73</v>
      </c>
      <c r="M54" s="26" t="s">
        <v>73</v>
      </c>
      <c r="N54" s="26" t="s">
        <v>73</v>
      </c>
      <c r="O54" s="26" t="s">
        <v>73</v>
      </c>
      <c r="P54" s="26" t="s">
        <v>73</v>
      </c>
      <c r="Q54" s="26" t="s">
        <v>73</v>
      </c>
      <c r="R54" s="26" t="s">
        <v>73</v>
      </c>
      <c r="S54" s="26" t="s">
        <v>73</v>
      </c>
      <c r="T54" s="26" t="s">
        <v>73</v>
      </c>
      <c r="U54" s="26" t="s">
        <v>73</v>
      </c>
      <c r="V54" s="26" t="s">
        <v>73</v>
      </c>
      <c r="W54" s="26" t="s">
        <v>73</v>
      </c>
      <c r="X54" s="26" t="s">
        <v>73</v>
      </c>
      <c r="Y54" s="26" t="s">
        <v>73</v>
      </c>
      <c r="Z54" s="26" t="s">
        <v>73</v>
      </c>
      <c r="AA54" s="26" t="s">
        <v>73</v>
      </c>
      <c r="AB54" s="26" t="s">
        <v>73</v>
      </c>
      <c r="AC54" s="26" t="s">
        <v>73</v>
      </c>
      <c r="AD54" s="26" t="s">
        <v>73</v>
      </c>
      <c r="AE54" s="26" t="s">
        <v>73</v>
      </c>
      <c r="AF54" s="26" t="s">
        <v>73</v>
      </c>
      <c r="AG54" s="26" t="s">
        <v>73</v>
      </c>
      <c r="AH54" s="26" t="s">
        <v>73</v>
      </c>
      <c r="AI54" s="26" t="s">
        <v>73</v>
      </c>
      <c r="AJ54" s="26" t="s">
        <v>73</v>
      </c>
      <c r="AK54" s="26" t="s">
        <v>73</v>
      </c>
      <c r="AL54" s="26" t="s">
        <v>73</v>
      </c>
      <c r="AM54" s="26" t="s">
        <v>73</v>
      </c>
      <c r="AN54" s="26" t="s">
        <v>73</v>
      </c>
      <c r="AO54" s="26" t="s">
        <v>73</v>
      </c>
      <c r="AP54" s="26" t="s">
        <v>73</v>
      </c>
      <c r="AQ54" s="97" t="str">
        <f>IF(ISNONTEXT('Movimentação de Alunos'!B55),"   ",(IF(ISBLANK('Movimentação de Alunos'!E55),(IF((COUNTIF(C54:AP54,"F"))=0,"0",(COUNTIF(C54:AP54,"F")))),"---")))</f>
        <v xml:space="preserve">   </v>
      </c>
      <c r="AR54" s="38"/>
      <c r="AS54" s="38"/>
      <c r="AT54" s="38"/>
      <c r="AU54" s="38"/>
      <c r="AV54" s="38"/>
      <c r="AW54" s="38"/>
      <c r="AX54" s="38"/>
      <c r="AY54" s="38"/>
      <c r="AZ54" s="38"/>
    </row>
    <row r="55" spans="1:52" ht="15" customHeight="1" x14ac:dyDescent="0.25">
      <c r="A55" s="83">
        <v>48</v>
      </c>
      <c r="B55" s="61">
        <f>'Movimentação de Alunos'!B56</f>
        <v>0</v>
      </c>
      <c r="C55" s="26" t="s">
        <v>73</v>
      </c>
      <c r="D55" s="26" t="s">
        <v>73</v>
      </c>
      <c r="E55" s="26" t="s">
        <v>73</v>
      </c>
      <c r="F55" s="26" t="s">
        <v>73</v>
      </c>
      <c r="G55" s="26" t="s">
        <v>73</v>
      </c>
      <c r="H55" s="26" t="s">
        <v>73</v>
      </c>
      <c r="I55" s="26" t="s">
        <v>73</v>
      </c>
      <c r="J55" s="26" t="s">
        <v>73</v>
      </c>
      <c r="K55" s="26" t="s">
        <v>73</v>
      </c>
      <c r="L55" s="26" t="s">
        <v>73</v>
      </c>
      <c r="M55" s="26" t="s">
        <v>73</v>
      </c>
      <c r="N55" s="26" t="s">
        <v>73</v>
      </c>
      <c r="O55" s="26" t="s">
        <v>73</v>
      </c>
      <c r="P55" s="26" t="s">
        <v>73</v>
      </c>
      <c r="Q55" s="26" t="s">
        <v>73</v>
      </c>
      <c r="R55" s="26" t="s">
        <v>73</v>
      </c>
      <c r="S55" s="26" t="s">
        <v>73</v>
      </c>
      <c r="T55" s="26" t="s">
        <v>73</v>
      </c>
      <c r="U55" s="26" t="s">
        <v>73</v>
      </c>
      <c r="V55" s="26" t="s">
        <v>73</v>
      </c>
      <c r="W55" s="26" t="s">
        <v>73</v>
      </c>
      <c r="X55" s="26" t="s">
        <v>73</v>
      </c>
      <c r="Y55" s="26" t="s">
        <v>73</v>
      </c>
      <c r="Z55" s="26" t="s">
        <v>73</v>
      </c>
      <c r="AA55" s="26" t="s">
        <v>73</v>
      </c>
      <c r="AB55" s="26" t="s">
        <v>73</v>
      </c>
      <c r="AC55" s="26" t="s">
        <v>73</v>
      </c>
      <c r="AD55" s="26" t="s">
        <v>73</v>
      </c>
      <c r="AE55" s="26" t="s">
        <v>73</v>
      </c>
      <c r="AF55" s="26" t="s">
        <v>73</v>
      </c>
      <c r="AG55" s="26" t="s">
        <v>73</v>
      </c>
      <c r="AH55" s="26" t="s">
        <v>73</v>
      </c>
      <c r="AI55" s="26" t="s">
        <v>73</v>
      </c>
      <c r="AJ55" s="26" t="s">
        <v>73</v>
      </c>
      <c r="AK55" s="26" t="s">
        <v>73</v>
      </c>
      <c r="AL55" s="26" t="s">
        <v>73</v>
      </c>
      <c r="AM55" s="26" t="s">
        <v>73</v>
      </c>
      <c r="AN55" s="26" t="s">
        <v>73</v>
      </c>
      <c r="AO55" s="26" t="s">
        <v>73</v>
      </c>
      <c r="AP55" s="26" t="s">
        <v>73</v>
      </c>
      <c r="AQ55" s="97" t="str">
        <f>IF(ISNONTEXT('Movimentação de Alunos'!B56),"   ",(IF(ISBLANK('Movimentação de Alunos'!E56),(IF((COUNTIF(C55:AP55,"F"))=0,"0",(COUNTIF(C55:AP55,"F")))),"---")))</f>
        <v xml:space="preserve">   </v>
      </c>
      <c r="AR55" s="38"/>
      <c r="AS55" s="38"/>
      <c r="AT55" s="38"/>
      <c r="AU55" s="38"/>
      <c r="AV55" s="38"/>
      <c r="AW55" s="38"/>
      <c r="AX55" s="38"/>
      <c r="AY55" s="38"/>
      <c r="AZ55" s="38"/>
    </row>
    <row r="56" spans="1:52" ht="15" customHeight="1" x14ac:dyDescent="0.25">
      <c r="A56" s="83">
        <v>49</v>
      </c>
      <c r="B56" s="61">
        <f>'Movimentação de Alunos'!B57</f>
        <v>0</v>
      </c>
      <c r="C56" s="26" t="s">
        <v>73</v>
      </c>
      <c r="D56" s="26" t="s">
        <v>73</v>
      </c>
      <c r="E56" s="26" t="s">
        <v>73</v>
      </c>
      <c r="F56" s="26" t="s">
        <v>73</v>
      </c>
      <c r="G56" s="26" t="s">
        <v>73</v>
      </c>
      <c r="H56" s="26" t="s">
        <v>73</v>
      </c>
      <c r="I56" s="26" t="s">
        <v>73</v>
      </c>
      <c r="J56" s="26" t="s">
        <v>73</v>
      </c>
      <c r="K56" s="26" t="s">
        <v>73</v>
      </c>
      <c r="L56" s="26" t="s">
        <v>73</v>
      </c>
      <c r="M56" s="26" t="s">
        <v>73</v>
      </c>
      <c r="N56" s="26" t="s">
        <v>73</v>
      </c>
      <c r="O56" s="26" t="s">
        <v>73</v>
      </c>
      <c r="P56" s="26" t="s">
        <v>73</v>
      </c>
      <c r="Q56" s="26" t="s">
        <v>73</v>
      </c>
      <c r="R56" s="26" t="s">
        <v>73</v>
      </c>
      <c r="S56" s="26" t="s">
        <v>73</v>
      </c>
      <c r="T56" s="26" t="s">
        <v>73</v>
      </c>
      <c r="U56" s="26" t="s">
        <v>73</v>
      </c>
      <c r="V56" s="26" t="s">
        <v>73</v>
      </c>
      <c r="W56" s="26" t="s">
        <v>73</v>
      </c>
      <c r="X56" s="26" t="s">
        <v>73</v>
      </c>
      <c r="Y56" s="26" t="s">
        <v>73</v>
      </c>
      <c r="Z56" s="26" t="s">
        <v>73</v>
      </c>
      <c r="AA56" s="26" t="s">
        <v>73</v>
      </c>
      <c r="AB56" s="26" t="s">
        <v>73</v>
      </c>
      <c r="AC56" s="26" t="s">
        <v>73</v>
      </c>
      <c r="AD56" s="26" t="s">
        <v>73</v>
      </c>
      <c r="AE56" s="26" t="s">
        <v>73</v>
      </c>
      <c r="AF56" s="26" t="s">
        <v>73</v>
      </c>
      <c r="AG56" s="26" t="s">
        <v>73</v>
      </c>
      <c r="AH56" s="26" t="s">
        <v>73</v>
      </c>
      <c r="AI56" s="26" t="s">
        <v>73</v>
      </c>
      <c r="AJ56" s="26" t="s">
        <v>73</v>
      </c>
      <c r="AK56" s="26" t="s">
        <v>73</v>
      </c>
      <c r="AL56" s="26" t="s">
        <v>73</v>
      </c>
      <c r="AM56" s="26" t="s">
        <v>73</v>
      </c>
      <c r="AN56" s="26" t="s">
        <v>73</v>
      </c>
      <c r="AO56" s="26" t="s">
        <v>73</v>
      </c>
      <c r="AP56" s="26" t="s">
        <v>73</v>
      </c>
      <c r="AQ56" s="97" t="str">
        <f>IF(ISNONTEXT('Movimentação de Alunos'!B57),"   ",(IF(ISBLANK('Movimentação de Alunos'!E57),(IF((COUNTIF(C56:AP56,"F"))=0,"0",(COUNTIF(C56:AP56,"F")))),"---")))</f>
        <v xml:space="preserve">   </v>
      </c>
      <c r="AR56" s="38"/>
      <c r="AS56" s="38"/>
      <c r="AT56" s="38"/>
      <c r="AU56" s="38"/>
      <c r="AV56" s="38"/>
      <c r="AW56" s="38"/>
      <c r="AX56" s="38"/>
      <c r="AY56" s="38"/>
      <c r="AZ56" s="38"/>
    </row>
    <row r="57" spans="1:52" ht="15" customHeight="1" x14ac:dyDescent="0.25">
      <c r="A57" s="83">
        <v>50</v>
      </c>
      <c r="B57" s="61">
        <f>'Movimentação de Alunos'!B58</f>
        <v>0</v>
      </c>
      <c r="C57" s="26" t="s">
        <v>73</v>
      </c>
      <c r="D57" s="26" t="s">
        <v>73</v>
      </c>
      <c r="E57" s="26" t="s">
        <v>73</v>
      </c>
      <c r="F57" s="26" t="s">
        <v>73</v>
      </c>
      <c r="G57" s="26" t="s">
        <v>73</v>
      </c>
      <c r="H57" s="26" t="s">
        <v>73</v>
      </c>
      <c r="I57" s="26" t="s">
        <v>73</v>
      </c>
      <c r="J57" s="26" t="s">
        <v>73</v>
      </c>
      <c r="K57" s="26" t="s">
        <v>73</v>
      </c>
      <c r="L57" s="26" t="s">
        <v>73</v>
      </c>
      <c r="M57" s="26" t="s">
        <v>73</v>
      </c>
      <c r="N57" s="26" t="s">
        <v>73</v>
      </c>
      <c r="O57" s="26" t="s">
        <v>73</v>
      </c>
      <c r="P57" s="26" t="s">
        <v>73</v>
      </c>
      <c r="Q57" s="26" t="s">
        <v>73</v>
      </c>
      <c r="R57" s="26" t="s">
        <v>73</v>
      </c>
      <c r="S57" s="26" t="s">
        <v>73</v>
      </c>
      <c r="T57" s="26" t="s">
        <v>73</v>
      </c>
      <c r="U57" s="26" t="s">
        <v>73</v>
      </c>
      <c r="V57" s="26" t="s">
        <v>73</v>
      </c>
      <c r="W57" s="26" t="s">
        <v>73</v>
      </c>
      <c r="X57" s="26" t="s">
        <v>73</v>
      </c>
      <c r="Y57" s="26" t="s">
        <v>73</v>
      </c>
      <c r="Z57" s="26" t="s">
        <v>73</v>
      </c>
      <c r="AA57" s="26" t="s">
        <v>73</v>
      </c>
      <c r="AB57" s="26" t="s">
        <v>73</v>
      </c>
      <c r="AC57" s="26" t="s">
        <v>73</v>
      </c>
      <c r="AD57" s="26" t="s">
        <v>73</v>
      </c>
      <c r="AE57" s="26" t="s">
        <v>73</v>
      </c>
      <c r="AF57" s="26" t="s">
        <v>73</v>
      </c>
      <c r="AG57" s="26" t="s">
        <v>73</v>
      </c>
      <c r="AH57" s="26" t="s">
        <v>73</v>
      </c>
      <c r="AI57" s="26" t="s">
        <v>73</v>
      </c>
      <c r="AJ57" s="26" t="s">
        <v>73</v>
      </c>
      <c r="AK57" s="26" t="s">
        <v>73</v>
      </c>
      <c r="AL57" s="26" t="s">
        <v>73</v>
      </c>
      <c r="AM57" s="26" t="s">
        <v>73</v>
      </c>
      <c r="AN57" s="26" t="s">
        <v>73</v>
      </c>
      <c r="AO57" s="26" t="s">
        <v>73</v>
      </c>
      <c r="AP57" s="26" t="s">
        <v>73</v>
      </c>
      <c r="AQ57" s="97" t="str">
        <f>IF(ISNONTEXT('Movimentação de Alunos'!B58),"   ",(IF(ISBLANK('Movimentação de Alunos'!E58),(IF((COUNTIF(C57:AP57,"F"))=0,"0",(COUNTIF(C57:AP57,"F")))),"---")))</f>
        <v xml:space="preserve">   </v>
      </c>
      <c r="AR57" s="38"/>
      <c r="AS57" s="38"/>
      <c r="AT57" s="38"/>
      <c r="AU57" s="38"/>
      <c r="AV57" s="38"/>
      <c r="AW57" s="38"/>
      <c r="AX57" s="38"/>
      <c r="AY57" s="38"/>
      <c r="AZ57" s="38"/>
    </row>
    <row r="58" spans="1:52" ht="15" customHeight="1" x14ac:dyDescent="0.25">
      <c r="A58" s="83">
        <v>51</v>
      </c>
      <c r="B58" s="61">
        <f>'Movimentação de Alunos'!B59</f>
        <v>0</v>
      </c>
      <c r="C58" s="26" t="s">
        <v>73</v>
      </c>
      <c r="D58" s="26" t="s">
        <v>73</v>
      </c>
      <c r="E58" s="26" t="s">
        <v>73</v>
      </c>
      <c r="F58" s="26" t="s">
        <v>73</v>
      </c>
      <c r="G58" s="26" t="s">
        <v>73</v>
      </c>
      <c r="H58" s="26" t="s">
        <v>73</v>
      </c>
      <c r="I58" s="26" t="s">
        <v>73</v>
      </c>
      <c r="J58" s="26" t="s">
        <v>73</v>
      </c>
      <c r="K58" s="26" t="s">
        <v>73</v>
      </c>
      <c r="L58" s="26" t="s">
        <v>73</v>
      </c>
      <c r="M58" s="26" t="s">
        <v>73</v>
      </c>
      <c r="N58" s="26" t="s">
        <v>73</v>
      </c>
      <c r="O58" s="26" t="s">
        <v>73</v>
      </c>
      <c r="P58" s="26" t="s">
        <v>73</v>
      </c>
      <c r="Q58" s="26" t="s">
        <v>73</v>
      </c>
      <c r="R58" s="26" t="s">
        <v>73</v>
      </c>
      <c r="S58" s="26" t="s">
        <v>73</v>
      </c>
      <c r="T58" s="26" t="s">
        <v>73</v>
      </c>
      <c r="U58" s="26" t="s">
        <v>73</v>
      </c>
      <c r="V58" s="26" t="s">
        <v>73</v>
      </c>
      <c r="W58" s="26" t="s">
        <v>73</v>
      </c>
      <c r="X58" s="26" t="s">
        <v>73</v>
      </c>
      <c r="Y58" s="26" t="s">
        <v>73</v>
      </c>
      <c r="Z58" s="26" t="s">
        <v>73</v>
      </c>
      <c r="AA58" s="26" t="s">
        <v>73</v>
      </c>
      <c r="AB58" s="26" t="s">
        <v>73</v>
      </c>
      <c r="AC58" s="26" t="s">
        <v>73</v>
      </c>
      <c r="AD58" s="26" t="s">
        <v>73</v>
      </c>
      <c r="AE58" s="26" t="s">
        <v>73</v>
      </c>
      <c r="AF58" s="26" t="s">
        <v>73</v>
      </c>
      <c r="AG58" s="26" t="s">
        <v>73</v>
      </c>
      <c r="AH58" s="26" t="s">
        <v>73</v>
      </c>
      <c r="AI58" s="26" t="s">
        <v>73</v>
      </c>
      <c r="AJ58" s="26" t="s">
        <v>73</v>
      </c>
      <c r="AK58" s="26" t="s">
        <v>73</v>
      </c>
      <c r="AL58" s="26" t="s">
        <v>73</v>
      </c>
      <c r="AM58" s="26" t="s">
        <v>73</v>
      </c>
      <c r="AN58" s="26" t="s">
        <v>73</v>
      </c>
      <c r="AO58" s="26" t="s">
        <v>73</v>
      </c>
      <c r="AP58" s="26" t="s">
        <v>73</v>
      </c>
      <c r="AQ58" s="97" t="str">
        <f>IF(ISNONTEXT('Movimentação de Alunos'!B59),"   ",(IF(ISBLANK('Movimentação de Alunos'!E59),(IF((COUNTIF(C58:AP58,"F"))=0,"0",(COUNTIF(C58:AP58,"F")))),"---")))</f>
        <v xml:space="preserve">   </v>
      </c>
      <c r="AR58" s="38"/>
      <c r="AS58" s="38"/>
      <c r="AT58" s="38"/>
      <c r="AU58" s="38"/>
      <c r="AV58" s="38"/>
      <c r="AW58" s="38"/>
      <c r="AX58" s="38"/>
      <c r="AY58" s="38"/>
      <c r="AZ58" s="38"/>
    </row>
    <row r="59" spans="1:52" ht="15" customHeight="1" x14ac:dyDescent="0.25">
      <c r="A59" s="83">
        <v>52</v>
      </c>
      <c r="B59" s="61">
        <f>'Movimentação de Alunos'!B60</f>
        <v>0</v>
      </c>
      <c r="C59" s="26" t="s">
        <v>73</v>
      </c>
      <c r="D59" s="26" t="s">
        <v>73</v>
      </c>
      <c r="E59" s="26" t="s">
        <v>73</v>
      </c>
      <c r="F59" s="26" t="s">
        <v>73</v>
      </c>
      <c r="G59" s="26" t="s">
        <v>73</v>
      </c>
      <c r="H59" s="26" t="s">
        <v>73</v>
      </c>
      <c r="I59" s="26" t="s">
        <v>73</v>
      </c>
      <c r="J59" s="26" t="s">
        <v>73</v>
      </c>
      <c r="K59" s="26" t="s">
        <v>73</v>
      </c>
      <c r="L59" s="26" t="s">
        <v>73</v>
      </c>
      <c r="M59" s="26" t="s">
        <v>73</v>
      </c>
      <c r="N59" s="26" t="s">
        <v>73</v>
      </c>
      <c r="O59" s="26" t="s">
        <v>73</v>
      </c>
      <c r="P59" s="26" t="s">
        <v>73</v>
      </c>
      <c r="Q59" s="26" t="s">
        <v>73</v>
      </c>
      <c r="R59" s="26" t="s">
        <v>73</v>
      </c>
      <c r="S59" s="26" t="s">
        <v>73</v>
      </c>
      <c r="T59" s="26" t="s">
        <v>73</v>
      </c>
      <c r="U59" s="26" t="s">
        <v>73</v>
      </c>
      <c r="V59" s="26" t="s">
        <v>73</v>
      </c>
      <c r="W59" s="26" t="s">
        <v>73</v>
      </c>
      <c r="X59" s="26" t="s">
        <v>73</v>
      </c>
      <c r="Y59" s="26" t="s">
        <v>73</v>
      </c>
      <c r="Z59" s="26" t="s">
        <v>73</v>
      </c>
      <c r="AA59" s="26" t="s">
        <v>73</v>
      </c>
      <c r="AB59" s="26" t="s">
        <v>73</v>
      </c>
      <c r="AC59" s="26" t="s">
        <v>73</v>
      </c>
      <c r="AD59" s="26" t="s">
        <v>73</v>
      </c>
      <c r="AE59" s="26" t="s">
        <v>73</v>
      </c>
      <c r="AF59" s="26" t="s">
        <v>73</v>
      </c>
      <c r="AG59" s="26" t="s">
        <v>73</v>
      </c>
      <c r="AH59" s="26" t="s">
        <v>73</v>
      </c>
      <c r="AI59" s="26" t="s">
        <v>73</v>
      </c>
      <c r="AJ59" s="26" t="s">
        <v>73</v>
      </c>
      <c r="AK59" s="26" t="s">
        <v>73</v>
      </c>
      <c r="AL59" s="26" t="s">
        <v>73</v>
      </c>
      <c r="AM59" s="26" t="s">
        <v>73</v>
      </c>
      <c r="AN59" s="26" t="s">
        <v>73</v>
      </c>
      <c r="AO59" s="26" t="s">
        <v>73</v>
      </c>
      <c r="AP59" s="26" t="s">
        <v>73</v>
      </c>
      <c r="AQ59" s="97" t="str">
        <f>IF(ISNONTEXT('Movimentação de Alunos'!B60),"   ",(IF(ISBLANK('Movimentação de Alunos'!E60),(IF((COUNTIF(C59:AP59,"F"))=0,"0",(COUNTIF(C59:AP59,"F")))),"---")))</f>
        <v xml:space="preserve">   </v>
      </c>
      <c r="AR59" s="38"/>
      <c r="AS59" s="38"/>
      <c r="AT59" s="38"/>
      <c r="AU59" s="38"/>
      <c r="AV59" s="38"/>
      <c r="AW59" s="38"/>
      <c r="AX59" s="38"/>
      <c r="AY59" s="38"/>
      <c r="AZ59" s="38"/>
    </row>
    <row r="60" spans="1:52" ht="15" customHeight="1" x14ac:dyDescent="0.25">
      <c r="A60" s="83">
        <v>53</v>
      </c>
      <c r="B60" s="61">
        <f>'Movimentação de Alunos'!B61</f>
        <v>0</v>
      </c>
      <c r="C60" s="26" t="s">
        <v>73</v>
      </c>
      <c r="D60" s="26" t="s">
        <v>73</v>
      </c>
      <c r="E60" s="26" t="s">
        <v>73</v>
      </c>
      <c r="F60" s="26" t="s">
        <v>73</v>
      </c>
      <c r="G60" s="26" t="s">
        <v>73</v>
      </c>
      <c r="H60" s="26" t="s">
        <v>73</v>
      </c>
      <c r="I60" s="26" t="s">
        <v>73</v>
      </c>
      <c r="J60" s="26" t="s">
        <v>73</v>
      </c>
      <c r="K60" s="26" t="s">
        <v>73</v>
      </c>
      <c r="L60" s="26" t="s">
        <v>73</v>
      </c>
      <c r="M60" s="26" t="s">
        <v>73</v>
      </c>
      <c r="N60" s="26" t="s">
        <v>73</v>
      </c>
      <c r="O60" s="26" t="s">
        <v>73</v>
      </c>
      <c r="P60" s="26" t="s">
        <v>73</v>
      </c>
      <c r="Q60" s="26" t="s">
        <v>73</v>
      </c>
      <c r="R60" s="26" t="s">
        <v>73</v>
      </c>
      <c r="S60" s="26" t="s">
        <v>73</v>
      </c>
      <c r="T60" s="26" t="s">
        <v>73</v>
      </c>
      <c r="U60" s="26" t="s">
        <v>73</v>
      </c>
      <c r="V60" s="26" t="s">
        <v>73</v>
      </c>
      <c r="W60" s="26" t="s">
        <v>73</v>
      </c>
      <c r="X60" s="26" t="s">
        <v>73</v>
      </c>
      <c r="Y60" s="26" t="s">
        <v>73</v>
      </c>
      <c r="Z60" s="26" t="s">
        <v>73</v>
      </c>
      <c r="AA60" s="26" t="s">
        <v>73</v>
      </c>
      <c r="AB60" s="26" t="s">
        <v>73</v>
      </c>
      <c r="AC60" s="26" t="s">
        <v>73</v>
      </c>
      <c r="AD60" s="26" t="s">
        <v>73</v>
      </c>
      <c r="AE60" s="26" t="s">
        <v>73</v>
      </c>
      <c r="AF60" s="26" t="s">
        <v>73</v>
      </c>
      <c r="AG60" s="26" t="s">
        <v>73</v>
      </c>
      <c r="AH60" s="26" t="s">
        <v>73</v>
      </c>
      <c r="AI60" s="26" t="s">
        <v>73</v>
      </c>
      <c r="AJ60" s="26" t="s">
        <v>73</v>
      </c>
      <c r="AK60" s="26" t="s">
        <v>73</v>
      </c>
      <c r="AL60" s="26" t="s">
        <v>73</v>
      </c>
      <c r="AM60" s="26" t="s">
        <v>73</v>
      </c>
      <c r="AN60" s="26" t="s">
        <v>73</v>
      </c>
      <c r="AO60" s="26" t="s">
        <v>73</v>
      </c>
      <c r="AP60" s="26" t="s">
        <v>73</v>
      </c>
      <c r="AQ60" s="97" t="str">
        <f>IF(ISNONTEXT('Movimentação de Alunos'!B61),"   ",(IF(ISBLANK('Movimentação de Alunos'!E61),(IF((COUNTIF(C60:AP60,"F"))=0,"0",(COUNTIF(C60:AP60,"F")))),"---")))</f>
        <v xml:space="preserve">   </v>
      </c>
      <c r="AR60" s="38"/>
      <c r="AS60" s="38"/>
      <c r="AT60" s="38"/>
      <c r="AU60" s="38"/>
      <c r="AV60" s="38"/>
      <c r="AW60" s="38"/>
      <c r="AX60" s="38"/>
      <c r="AY60" s="38"/>
      <c r="AZ60" s="38"/>
    </row>
    <row r="61" spans="1:52" ht="15" customHeight="1" x14ac:dyDescent="0.25">
      <c r="A61" s="83">
        <v>54</v>
      </c>
      <c r="B61" s="61">
        <f>'Movimentação de Alunos'!B62</f>
        <v>0</v>
      </c>
      <c r="C61" s="26" t="s">
        <v>73</v>
      </c>
      <c r="D61" s="26" t="s">
        <v>73</v>
      </c>
      <c r="E61" s="26" t="s">
        <v>73</v>
      </c>
      <c r="F61" s="26" t="s">
        <v>73</v>
      </c>
      <c r="G61" s="26" t="s">
        <v>73</v>
      </c>
      <c r="H61" s="26" t="s">
        <v>73</v>
      </c>
      <c r="I61" s="26" t="s">
        <v>73</v>
      </c>
      <c r="J61" s="26" t="s">
        <v>73</v>
      </c>
      <c r="K61" s="26" t="s">
        <v>73</v>
      </c>
      <c r="L61" s="26" t="s">
        <v>73</v>
      </c>
      <c r="M61" s="26" t="s">
        <v>73</v>
      </c>
      <c r="N61" s="26" t="s">
        <v>73</v>
      </c>
      <c r="O61" s="26" t="s">
        <v>73</v>
      </c>
      <c r="P61" s="26" t="s">
        <v>73</v>
      </c>
      <c r="Q61" s="26" t="s">
        <v>73</v>
      </c>
      <c r="R61" s="26" t="s">
        <v>73</v>
      </c>
      <c r="S61" s="26" t="s">
        <v>73</v>
      </c>
      <c r="T61" s="26" t="s">
        <v>73</v>
      </c>
      <c r="U61" s="26" t="s">
        <v>73</v>
      </c>
      <c r="V61" s="26" t="s">
        <v>73</v>
      </c>
      <c r="W61" s="26" t="s">
        <v>73</v>
      </c>
      <c r="X61" s="26" t="s">
        <v>73</v>
      </c>
      <c r="Y61" s="26" t="s">
        <v>73</v>
      </c>
      <c r="Z61" s="26" t="s">
        <v>73</v>
      </c>
      <c r="AA61" s="26" t="s">
        <v>73</v>
      </c>
      <c r="AB61" s="26" t="s">
        <v>73</v>
      </c>
      <c r="AC61" s="26" t="s">
        <v>73</v>
      </c>
      <c r="AD61" s="26" t="s">
        <v>73</v>
      </c>
      <c r="AE61" s="26" t="s">
        <v>73</v>
      </c>
      <c r="AF61" s="26" t="s">
        <v>73</v>
      </c>
      <c r="AG61" s="26" t="s">
        <v>73</v>
      </c>
      <c r="AH61" s="26" t="s">
        <v>73</v>
      </c>
      <c r="AI61" s="26" t="s">
        <v>73</v>
      </c>
      <c r="AJ61" s="26" t="s">
        <v>73</v>
      </c>
      <c r="AK61" s="26" t="s">
        <v>73</v>
      </c>
      <c r="AL61" s="26" t="s">
        <v>73</v>
      </c>
      <c r="AM61" s="26" t="s">
        <v>73</v>
      </c>
      <c r="AN61" s="26" t="s">
        <v>73</v>
      </c>
      <c r="AO61" s="26" t="s">
        <v>73</v>
      </c>
      <c r="AP61" s="26" t="s">
        <v>73</v>
      </c>
      <c r="AQ61" s="97" t="str">
        <f>IF(ISNONTEXT('Movimentação de Alunos'!B62),"   ",(IF(ISBLANK('Movimentação de Alunos'!E62),(IF((COUNTIF(C61:AP61,"F"))=0,"0",(COUNTIF(C61:AP61,"F")))),"---")))</f>
        <v xml:space="preserve">   </v>
      </c>
      <c r="AR61" s="38"/>
      <c r="AS61" s="38"/>
      <c r="AT61" s="38"/>
      <c r="AU61" s="38"/>
      <c r="AV61" s="38"/>
      <c r="AW61" s="38"/>
      <c r="AX61" s="38"/>
      <c r="AY61" s="38"/>
      <c r="AZ61" s="38"/>
    </row>
    <row r="62" spans="1:52" ht="15" customHeight="1" x14ac:dyDescent="0.25">
      <c r="A62" s="83">
        <v>55</v>
      </c>
      <c r="B62" s="61">
        <f>'Movimentação de Alunos'!B63</f>
        <v>0</v>
      </c>
      <c r="C62" s="26" t="s">
        <v>73</v>
      </c>
      <c r="D62" s="26" t="s">
        <v>73</v>
      </c>
      <c r="E62" s="26" t="s">
        <v>73</v>
      </c>
      <c r="F62" s="26" t="s">
        <v>73</v>
      </c>
      <c r="G62" s="26" t="s">
        <v>73</v>
      </c>
      <c r="H62" s="26" t="s">
        <v>73</v>
      </c>
      <c r="I62" s="26" t="s">
        <v>73</v>
      </c>
      <c r="J62" s="26" t="s">
        <v>73</v>
      </c>
      <c r="K62" s="26" t="s">
        <v>73</v>
      </c>
      <c r="L62" s="26" t="s">
        <v>73</v>
      </c>
      <c r="M62" s="26" t="s">
        <v>73</v>
      </c>
      <c r="N62" s="26" t="s">
        <v>73</v>
      </c>
      <c r="O62" s="26" t="s">
        <v>73</v>
      </c>
      <c r="P62" s="26" t="s">
        <v>73</v>
      </c>
      <c r="Q62" s="26" t="s">
        <v>73</v>
      </c>
      <c r="R62" s="26" t="s">
        <v>73</v>
      </c>
      <c r="S62" s="26" t="s">
        <v>73</v>
      </c>
      <c r="T62" s="26" t="s">
        <v>73</v>
      </c>
      <c r="U62" s="26" t="s">
        <v>73</v>
      </c>
      <c r="V62" s="26" t="s">
        <v>73</v>
      </c>
      <c r="W62" s="26" t="s">
        <v>73</v>
      </c>
      <c r="X62" s="26" t="s">
        <v>73</v>
      </c>
      <c r="Y62" s="26" t="s">
        <v>73</v>
      </c>
      <c r="Z62" s="26" t="s">
        <v>73</v>
      </c>
      <c r="AA62" s="26" t="s">
        <v>73</v>
      </c>
      <c r="AB62" s="26" t="s">
        <v>73</v>
      </c>
      <c r="AC62" s="26" t="s">
        <v>73</v>
      </c>
      <c r="AD62" s="26" t="s">
        <v>73</v>
      </c>
      <c r="AE62" s="26" t="s">
        <v>73</v>
      </c>
      <c r="AF62" s="26" t="s">
        <v>73</v>
      </c>
      <c r="AG62" s="26" t="s">
        <v>73</v>
      </c>
      <c r="AH62" s="26" t="s">
        <v>73</v>
      </c>
      <c r="AI62" s="26" t="s">
        <v>73</v>
      </c>
      <c r="AJ62" s="26" t="s">
        <v>73</v>
      </c>
      <c r="AK62" s="26" t="s">
        <v>73</v>
      </c>
      <c r="AL62" s="26" t="s">
        <v>73</v>
      </c>
      <c r="AM62" s="26" t="s">
        <v>73</v>
      </c>
      <c r="AN62" s="26" t="s">
        <v>73</v>
      </c>
      <c r="AO62" s="26" t="s">
        <v>73</v>
      </c>
      <c r="AP62" s="26" t="s">
        <v>73</v>
      </c>
      <c r="AQ62" s="97" t="str">
        <f>IF(ISNONTEXT('Movimentação de Alunos'!B63),"   ",(IF(ISBLANK('Movimentação de Alunos'!E63),(IF((COUNTIF(C62:AP62,"F"))=0,"0",(COUNTIF(C62:AP62,"F")))),"---")))</f>
        <v xml:space="preserve">   </v>
      </c>
      <c r="AR62" s="38"/>
      <c r="AS62" s="38"/>
      <c r="AT62" s="38"/>
      <c r="AU62" s="38"/>
      <c r="AV62" s="38"/>
      <c r="AW62" s="38"/>
      <c r="AX62" s="38"/>
      <c r="AY62" s="38"/>
      <c r="AZ62" s="38"/>
    </row>
    <row r="63" spans="1:52" ht="15" customHeight="1" x14ac:dyDescent="0.25">
      <c r="A63" s="83">
        <v>56</v>
      </c>
      <c r="B63" s="61">
        <f>'Movimentação de Alunos'!B64</f>
        <v>0</v>
      </c>
      <c r="C63" s="26" t="s">
        <v>73</v>
      </c>
      <c r="D63" s="26" t="s">
        <v>73</v>
      </c>
      <c r="E63" s="26" t="s">
        <v>73</v>
      </c>
      <c r="F63" s="26" t="s">
        <v>73</v>
      </c>
      <c r="G63" s="26" t="s">
        <v>73</v>
      </c>
      <c r="H63" s="26" t="s">
        <v>73</v>
      </c>
      <c r="I63" s="26" t="s">
        <v>73</v>
      </c>
      <c r="J63" s="26" t="s">
        <v>73</v>
      </c>
      <c r="K63" s="26" t="s">
        <v>73</v>
      </c>
      <c r="L63" s="26" t="s">
        <v>73</v>
      </c>
      <c r="M63" s="26" t="s">
        <v>73</v>
      </c>
      <c r="N63" s="26" t="s">
        <v>73</v>
      </c>
      <c r="O63" s="26" t="s">
        <v>73</v>
      </c>
      <c r="P63" s="26" t="s">
        <v>73</v>
      </c>
      <c r="Q63" s="26" t="s">
        <v>73</v>
      </c>
      <c r="R63" s="26" t="s">
        <v>73</v>
      </c>
      <c r="S63" s="26" t="s">
        <v>73</v>
      </c>
      <c r="T63" s="26" t="s">
        <v>73</v>
      </c>
      <c r="U63" s="26" t="s">
        <v>73</v>
      </c>
      <c r="V63" s="26" t="s">
        <v>73</v>
      </c>
      <c r="W63" s="26" t="s">
        <v>73</v>
      </c>
      <c r="X63" s="26" t="s">
        <v>73</v>
      </c>
      <c r="Y63" s="26" t="s">
        <v>73</v>
      </c>
      <c r="Z63" s="26" t="s">
        <v>73</v>
      </c>
      <c r="AA63" s="26" t="s">
        <v>73</v>
      </c>
      <c r="AB63" s="26" t="s">
        <v>73</v>
      </c>
      <c r="AC63" s="26" t="s">
        <v>73</v>
      </c>
      <c r="AD63" s="26" t="s">
        <v>73</v>
      </c>
      <c r="AE63" s="26" t="s">
        <v>73</v>
      </c>
      <c r="AF63" s="26" t="s">
        <v>73</v>
      </c>
      <c r="AG63" s="26" t="s">
        <v>73</v>
      </c>
      <c r="AH63" s="26" t="s">
        <v>73</v>
      </c>
      <c r="AI63" s="26" t="s">
        <v>73</v>
      </c>
      <c r="AJ63" s="26" t="s">
        <v>73</v>
      </c>
      <c r="AK63" s="26" t="s">
        <v>73</v>
      </c>
      <c r="AL63" s="26" t="s">
        <v>73</v>
      </c>
      <c r="AM63" s="26" t="s">
        <v>73</v>
      </c>
      <c r="AN63" s="26" t="s">
        <v>73</v>
      </c>
      <c r="AO63" s="26" t="s">
        <v>73</v>
      </c>
      <c r="AP63" s="26" t="s">
        <v>73</v>
      </c>
      <c r="AQ63" s="97" t="str">
        <f>IF(ISNONTEXT('Movimentação de Alunos'!B64),"   ",(IF(ISBLANK('Movimentação de Alunos'!E64),(IF((COUNTIF(C63:AP63,"F"))=0,"0",(COUNTIF(C63:AP63,"F")))),"---")))</f>
        <v xml:space="preserve">   </v>
      </c>
      <c r="AR63" s="38"/>
      <c r="AS63" s="38"/>
      <c r="AT63" s="38"/>
      <c r="AU63" s="38"/>
      <c r="AV63" s="38"/>
      <c r="AW63" s="38"/>
      <c r="AX63" s="38"/>
      <c r="AY63" s="38"/>
      <c r="AZ63" s="38"/>
    </row>
    <row r="64" spans="1:52" ht="15" customHeight="1" x14ac:dyDescent="0.25">
      <c r="A64" s="83">
        <v>57</v>
      </c>
      <c r="B64" s="61">
        <f>'Movimentação de Alunos'!B65</f>
        <v>0</v>
      </c>
      <c r="C64" s="26" t="s">
        <v>73</v>
      </c>
      <c r="D64" s="26" t="s">
        <v>73</v>
      </c>
      <c r="E64" s="26" t="s">
        <v>73</v>
      </c>
      <c r="F64" s="26" t="s">
        <v>73</v>
      </c>
      <c r="G64" s="26" t="s">
        <v>73</v>
      </c>
      <c r="H64" s="26" t="s">
        <v>73</v>
      </c>
      <c r="I64" s="26" t="s">
        <v>73</v>
      </c>
      <c r="J64" s="26" t="s">
        <v>73</v>
      </c>
      <c r="K64" s="26" t="s">
        <v>73</v>
      </c>
      <c r="L64" s="26" t="s">
        <v>73</v>
      </c>
      <c r="M64" s="26" t="s">
        <v>73</v>
      </c>
      <c r="N64" s="26" t="s">
        <v>73</v>
      </c>
      <c r="O64" s="26" t="s">
        <v>73</v>
      </c>
      <c r="P64" s="26" t="s">
        <v>73</v>
      </c>
      <c r="Q64" s="26" t="s">
        <v>73</v>
      </c>
      <c r="R64" s="26" t="s">
        <v>73</v>
      </c>
      <c r="S64" s="26" t="s">
        <v>73</v>
      </c>
      <c r="T64" s="26" t="s">
        <v>73</v>
      </c>
      <c r="U64" s="26" t="s">
        <v>73</v>
      </c>
      <c r="V64" s="26" t="s">
        <v>73</v>
      </c>
      <c r="W64" s="26" t="s">
        <v>73</v>
      </c>
      <c r="X64" s="26" t="s">
        <v>73</v>
      </c>
      <c r="Y64" s="26" t="s">
        <v>73</v>
      </c>
      <c r="Z64" s="26" t="s">
        <v>73</v>
      </c>
      <c r="AA64" s="26" t="s">
        <v>73</v>
      </c>
      <c r="AB64" s="26" t="s">
        <v>73</v>
      </c>
      <c r="AC64" s="26" t="s">
        <v>73</v>
      </c>
      <c r="AD64" s="26" t="s">
        <v>73</v>
      </c>
      <c r="AE64" s="26" t="s">
        <v>73</v>
      </c>
      <c r="AF64" s="26" t="s">
        <v>73</v>
      </c>
      <c r="AG64" s="26" t="s">
        <v>73</v>
      </c>
      <c r="AH64" s="26" t="s">
        <v>73</v>
      </c>
      <c r="AI64" s="26" t="s">
        <v>73</v>
      </c>
      <c r="AJ64" s="26" t="s">
        <v>73</v>
      </c>
      <c r="AK64" s="26" t="s">
        <v>73</v>
      </c>
      <c r="AL64" s="26" t="s">
        <v>73</v>
      </c>
      <c r="AM64" s="26" t="s">
        <v>73</v>
      </c>
      <c r="AN64" s="26" t="s">
        <v>73</v>
      </c>
      <c r="AO64" s="26" t="s">
        <v>73</v>
      </c>
      <c r="AP64" s="26" t="s">
        <v>73</v>
      </c>
      <c r="AQ64" s="97" t="str">
        <f>IF(ISNONTEXT('Movimentação de Alunos'!B65),"   ",(IF(ISBLANK('Movimentação de Alunos'!E65),(IF((COUNTIF(C64:AP64,"F"))=0,"0",(COUNTIF(C64:AP64,"F")))),"---")))</f>
        <v xml:space="preserve">   </v>
      </c>
      <c r="AR64" s="38"/>
      <c r="AS64" s="38"/>
      <c r="AT64" s="38"/>
      <c r="AU64" s="38"/>
      <c r="AV64" s="38"/>
      <c r="AW64" s="38"/>
      <c r="AX64" s="38"/>
      <c r="AY64" s="38"/>
      <c r="AZ64" s="38"/>
    </row>
    <row r="65" spans="1:52" ht="15" customHeight="1" x14ac:dyDescent="0.25">
      <c r="A65" s="83">
        <v>58</v>
      </c>
      <c r="B65" s="61">
        <f>'Movimentação de Alunos'!B66</f>
        <v>0</v>
      </c>
      <c r="C65" s="26" t="s">
        <v>73</v>
      </c>
      <c r="D65" s="26" t="s">
        <v>73</v>
      </c>
      <c r="E65" s="26" t="s">
        <v>73</v>
      </c>
      <c r="F65" s="26" t="s">
        <v>73</v>
      </c>
      <c r="G65" s="26" t="s">
        <v>73</v>
      </c>
      <c r="H65" s="26" t="s">
        <v>73</v>
      </c>
      <c r="I65" s="26" t="s">
        <v>73</v>
      </c>
      <c r="J65" s="26" t="s">
        <v>73</v>
      </c>
      <c r="K65" s="26" t="s">
        <v>73</v>
      </c>
      <c r="L65" s="26" t="s">
        <v>73</v>
      </c>
      <c r="M65" s="26" t="s">
        <v>73</v>
      </c>
      <c r="N65" s="26" t="s">
        <v>73</v>
      </c>
      <c r="O65" s="26" t="s">
        <v>73</v>
      </c>
      <c r="P65" s="26" t="s">
        <v>73</v>
      </c>
      <c r="Q65" s="26" t="s">
        <v>73</v>
      </c>
      <c r="R65" s="26" t="s">
        <v>73</v>
      </c>
      <c r="S65" s="26" t="s">
        <v>73</v>
      </c>
      <c r="T65" s="26" t="s">
        <v>73</v>
      </c>
      <c r="U65" s="26" t="s">
        <v>73</v>
      </c>
      <c r="V65" s="26" t="s">
        <v>73</v>
      </c>
      <c r="W65" s="26" t="s">
        <v>73</v>
      </c>
      <c r="X65" s="26" t="s">
        <v>73</v>
      </c>
      <c r="Y65" s="26" t="s">
        <v>73</v>
      </c>
      <c r="Z65" s="26" t="s">
        <v>73</v>
      </c>
      <c r="AA65" s="26" t="s">
        <v>73</v>
      </c>
      <c r="AB65" s="26" t="s">
        <v>73</v>
      </c>
      <c r="AC65" s="26" t="s">
        <v>73</v>
      </c>
      <c r="AD65" s="26" t="s">
        <v>73</v>
      </c>
      <c r="AE65" s="26" t="s">
        <v>73</v>
      </c>
      <c r="AF65" s="26" t="s">
        <v>73</v>
      </c>
      <c r="AG65" s="26" t="s">
        <v>73</v>
      </c>
      <c r="AH65" s="26" t="s">
        <v>73</v>
      </c>
      <c r="AI65" s="26" t="s">
        <v>73</v>
      </c>
      <c r="AJ65" s="26" t="s">
        <v>73</v>
      </c>
      <c r="AK65" s="26" t="s">
        <v>73</v>
      </c>
      <c r="AL65" s="26" t="s">
        <v>73</v>
      </c>
      <c r="AM65" s="26" t="s">
        <v>73</v>
      </c>
      <c r="AN65" s="26" t="s">
        <v>73</v>
      </c>
      <c r="AO65" s="26" t="s">
        <v>73</v>
      </c>
      <c r="AP65" s="26" t="s">
        <v>73</v>
      </c>
      <c r="AQ65" s="97" t="str">
        <f>IF(ISNONTEXT('Movimentação de Alunos'!B66),"   ",(IF(ISBLANK('Movimentação de Alunos'!E66),(IF((COUNTIF(C65:AP65,"F"))=0,"0",(COUNTIF(C65:AP65,"F")))),"---")))</f>
        <v xml:space="preserve">   </v>
      </c>
      <c r="AR65" s="38"/>
      <c r="AS65" s="38"/>
      <c r="AT65" s="38"/>
      <c r="AU65" s="38"/>
      <c r="AV65" s="38"/>
      <c r="AW65" s="38"/>
      <c r="AX65" s="38"/>
      <c r="AY65" s="38"/>
      <c r="AZ65" s="38"/>
    </row>
    <row r="66" spans="1:52" ht="15" customHeight="1" x14ac:dyDescent="0.25">
      <c r="A66" s="83">
        <v>59</v>
      </c>
      <c r="B66" s="61">
        <f>'Movimentação de Alunos'!B67</f>
        <v>0</v>
      </c>
      <c r="C66" s="26" t="s">
        <v>73</v>
      </c>
      <c r="D66" s="26" t="s">
        <v>73</v>
      </c>
      <c r="E66" s="26" t="s">
        <v>73</v>
      </c>
      <c r="F66" s="26" t="s">
        <v>73</v>
      </c>
      <c r="G66" s="26" t="s">
        <v>73</v>
      </c>
      <c r="H66" s="26" t="s">
        <v>73</v>
      </c>
      <c r="I66" s="26" t="s">
        <v>73</v>
      </c>
      <c r="J66" s="26" t="s">
        <v>73</v>
      </c>
      <c r="K66" s="26" t="s">
        <v>73</v>
      </c>
      <c r="L66" s="26" t="s">
        <v>73</v>
      </c>
      <c r="M66" s="26" t="s">
        <v>73</v>
      </c>
      <c r="N66" s="26" t="s">
        <v>73</v>
      </c>
      <c r="O66" s="26" t="s">
        <v>73</v>
      </c>
      <c r="P66" s="26" t="s">
        <v>73</v>
      </c>
      <c r="Q66" s="26" t="s">
        <v>73</v>
      </c>
      <c r="R66" s="26" t="s">
        <v>73</v>
      </c>
      <c r="S66" s="26" t="s">
        <v>73</v>
      </c>
      <c r="T66" s="26" t="s">
        <v>73</v>
      </c>
      <c r="U66" s="26" t="s">
        <v>73</v>
      </c>
      <c r="V66" s="26" t="s">
        <v>73</v>
      </c>
      <c r="W66" s="26" t="s">
        <v>73</v>
      </c>
      <c r="X66" s="26" t="s">
        <v>73</v>
      </c>
      <c r="Y66" s="26" t="s">
        <v>73</v>
      </c>
      <c r="Z66" s="26" t="s">
        <v>73</v>
      </c>
      <c r="AA66" s="26" t="s">
        <v>73</v>
      </c>
      <c r="AB66" s="26" t="s">
        <v>73</v>
      </c>
      <c r="AC66" s="26" t="s">
        <v>73</v>
      </c>
      <c r="AD66" s="26" t="s">
        <v>73</v>
      </c>
      <c r="AE66" s="26" t="s">
        <v>73</v>
      </c>
      <c r="AF66" s="26" t="s">
        <v>73</v>
      </c>
      <c r="AG66" s="26" t="s">
        <v>73</v>
      </c>
      <c r="AH66" s="26" t="s">
        <v>73</v>
      </c>
      <c r="AI66" s="26" t="s">
        <v>73</v>
      </c>
      <c r="AJ66" s="26" t="s">
        <v>73</v>
      </c>
      <c r="AK66" s="26" t="s">
        <v>73</v>
      </c>
      <c r="AL66" s="26" t="s">
        <v>73</v>
      </c>
      <c r="AM66" s="26" t="s">
        <v>73</v>
      </c>
      <c r="AN66" s="26" t="s">
        <v>73</v>
      </c>
      <c r="AO66" s="26" t="s">
        <v>73</v>
      </c>
      <c r="AP66" s="26" t="s">
        <v>73</v>
      </c>
      <c r="AQ66" s="97" t="str">
        <f>IF(ISNONTEXT('Movimentação de Alunos'!B67),"   ",(IF(ISBLANK('Movimentação de Alunos'!E67),(IF((COUNTIF(C66:AP66,"F"))=0,"0",(COUNTIF(C66:AP66,"F")))),"---")))</f>
        <v xml:space="preserve">   </v>
      </c>
      <c r="AR66" s="38"/>
      <c r="AS66" s="38"/>
      <c r="AT66" s="38"/>
      <c r="AU66" s="38"/>
      <c r="AV66" s="38"/>
      <c r="AW66" s="38"/>
      <c r="AX66" s="38"/>
      <c r="AY66" s="38"/>
      <c r="AZ66" s="38"/>
    </row>
    <row r="67" spans="1:52" ht="15" customHeight="1" x14ac:dyDescent="0.25">
      <c r="A67" s="83">
        <v>60</v>
      </c>
      <c r="B67" s="61">
        <f>'Movimentação de Alunos'!B68</f>
        <v>0</v>
      </c>
      <c r="C67" s="26" t="s">
        <v>73</v>
      </c>
      <c r="D67" s="26" t="s">
        <v>73</v>
      </c>
      <c r="E67" s="26" t="s">
        <v>73</v>
      </c>
      <c r="F67" s="26" t="s">
        <v>73</v>
      </c>
      <c r="G67" s="26" t="s">
        <v>73</v>
      </c>
      <c r="H67" s="26" t="s">
        <v>73</v>
      </c>
      <c r="I67" s="26" t="s">
        <v>73</v>
      </c>
      <c r="J67" s="26" t="s">
        <v>73</v>
      </c>
      <c r="K67" s="26" t="s">
        <v>73</v>
      </c>
      <c r="L67" s="26" t="s">
        <v>73</v>
      </c>
      <c r="M67" s="26" t="s">
        <v>73</v>
      </c>
      <c r="N67" s="26" t="s">
        <v>73</v>
      </c>
      <c r="O67" s="26" t="s">
        <v>73</v>
      </c>
      <c r="P67" s="26" t="s">
        <v>73</v>
      </c>
      <c r="Q67" s="26" t="s">
        <v>73</v>
      </c>
      <c r="R67" s="26" t="s">
        <v>73</v>
      </c>
      <c r="S67" s="26" t="s">
        <v>73</v>
      </c>
      <c r="T67" s="26" t="s">
        <v>73</v>
      </c>
      <c r="U67" s="26" t="s">
        <v>73</v>
      </c>
      <c r="V67" s="26" t="s">
        <v>73</v>
      </c>
      <c r="W67" s="26" t="s">
        <v>73</v>
      </c>
      <c r="X67" s="26" t="s">
        <v>73</v>
      </c>
      <c r="Y67" s="26" t="s">
        <v>73</v>
      </c>
      <c r="Z67" s="26" t="s">
        <v>73</v>
      </c>
      <c r="AA67" s="26" t="s">
        <v>73</v>
      </c>
      <c r="AB67" s="26" t="s">
        <v>73</v>
      </c>
      <c r="AC67" s="26" t="s">
        <v>73</v>
      </c>
      <c r="AD67" s="26" t="s">
        <v>73</v>
      </c>
      <c r="AE67" s="26" t="s">
        <v>73</v>
      </c>
      <c r="AF67" s="26" t="s">
        <v>73</v>
      </c>
      <c r="AG67" s="26" t="s">
        <v>73</v>
      </c>
      <c r="AH67" s="26" t="s">
        <v>73</v>
      </c>
      <c r="AI67" s="26" t="s">
        <v>73</v>
      </c>
      <c r="AJ67" s="26" t="s">
        <v>73</v>
      </c>
      <c r="AK67" s="26" t="s">
        <v>73</v>
      </c>
      <c r="AL67" s="26" t="s">
        <v>73</v>
      </c>
      <c r="AM67" s="26" t="s">
        <v>73</v>
      </c>
      <c r="AN67" s="26" t="s">
        <v>73</v>
      </c>
      <c r="AO67" s="26" t="s">
        <v>73</v>
      </c>
      <c r="AP67" s="26" t="s">
        <v>73</v>
      </c>
      <c r="AQ67" s="97" t="str">
        <f>IF(ISNONTEXT('Movimentação de Alunos'!B68),"   ",(IF(ISBLANK('Movimentação de Alunos'!E68),(IF((COUNTIF(C67:AP67,"F"))=0,"0",(COUNTIF(C67:AP67,"F")))),"---")))</f>
        <v xml:space="preserve">   </v>
      </c>
      <c r="AR67" s="38"/>
      <c r="AS67" s="38"/>
      <c r="AT67" s="38"/>
      <c r="AU67" s="38"/>
      <c r="AV67" s="38"/>
      <c r="AW67" s="38"/>
      <c r="AX67" s="38"/>
      <c r="AY67" s="38"/>
      <c r="AZ67" s="38"/>
    </row>
    <row r="68" spans="1:52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</row>
    <row r="69" spans="1:52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</row>
    <row r="70" spans="1:52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</row>
    <row r="71" spans="1:52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</row>
    <row r="72" spans="1:52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</row>
    <row r="73" spans="1:52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</row>
  </sheetData>
  <sheetProtection password="E935" sheet="1" objects="1" scenarios="1"/>
  <mergeCells count="21">
    <mergeCell ref="A1:AQ1"/>
    <mergeCell ref="A2:AQ2"/>
    <mergeCell ref="A3:B3"/>
    <mergeCell ref="D3:F3"/>
    <mergeCell ref="G3:J3"/>
    <mergeCell ref="R3:V3"/>
    <mergeCell ref="AG3:AQ3"/>
    <mergeCell ref="AS19:AY24"/>
    <mergeCell ref="AS15:AT17"/>
    <mergeCell ref="A5:B5"/>
    <mergeCell ref="D5:G5"/>
    <mergeCell ref="AS11:AU13"/>
    <mergeCell ref="H5:P5"/>
    <mergeCell ref="Q5:W5"/>
    <mergeCell ref="AS4:AU8"/>
    <mergeCell ref="X5:Y5"/>
    <mergeCell ref="AK5:AL5"/>
    <mergeCell ref="A6:B6"/>
    <mergeCell ref="C6:AL6"/>
    <mergeCell ref="A4:B4"/>
    <mergeCell ref="D4:G4"/>
  </mergeCells>
  <conditionalFormatting sqref="AQ5 B9:B67 C7:AP7">
    <cfRule type="cellIs" dxfId="179" priority="12" stopIfTrue="1" operator="equal">
      <formula>0</formula>
    </cfRule>
  </conditionalFormatting>
  <conditionalFormatting sqref="A2:AQ2">
    <cfRule type="cellIs" dxfId="178" priority="11" stopIfTrue="1" operator="equal">
      <formula>"Apuração de Frequência"</formula>
    </cfRule>
  </conditionalFormatting>
  <conditionalFormatting sqref="B9:B67">
    <cfRule type="cellIs" dxfId="177" priority="10" stopIfTrue="1" operator="equal">
      <formula>0</formula>
    </cfRule>
  </conditionalFormatting>
  <conditionalFormatting sqref="B9:B67">
    <cfRule type="cellIs" dxfId="176" priority="9" stopIfTrue="1" operator="equal">
      <formula>0</formula>
    </cfRule>
  </conditionalFormatting>
  <conditionalFormatting sqref="B8:B67">
    <cfRule type="cellIs" dxfId="175" priority="6" stopIfTrue="1" operator="equal">
      <formula>0</formula>
    </cfRule>
  </conditionalFormatting>
  <conditionalFormatting sqref="B8:B67">
    <cfRule type="cellIs" dxfId="174" priority="5" stopIfTrue="1" operator="equal">
      <formula>0</formula>
    </cfRule>
  </conditionalFormatting>
  <conditionalFormatting sqref="B8:B67">
    <cfRule type="cellIs" dxfId="173" priority="4" stopIfTrue="1" operator="equal">
      <formula>0</formula>
    </cfRule>
  </conditionalFormatting>
  <conditionalFormatting sqref="A8:AP67">
    <cfRule type="expression" dxfId="172" priority="3">
      <formula>MOD(ROW(A8),2) = 0</formula>
    </cfRule>
  </conditionalFormatting>
  <conditionalFormatting sqref="AQ8">
    <cfRule type="expression" dxfId="171" priority="2">
      <formula>MOD(ROW(AQ8),2) = 0</formula>
    </cfRule>
  </conditionalFormatting>
  <conditionalFormatting sqref="AQ9:AQ67">
    <cfRule type="expression" dxfId="170" priority="1">
      <formula>MOD(ROW(AQ9),2) = 0</formula>
    </cfRule>
  </conditionalFormatting>
  <dataValidations count="1">
    <dataValidation type="list" allowBlank="1" showInputMessage="1" showErrorMessage="1" sqref="C8:AP67">
      <formula1>$AW$3:$AW$5</formula1>
    </dataValidation>
  </dataValidations>
  <hyperlinks>
    <hyperlink ref="AS11:AU13" location="Calendário!A1" display="Calendário"/>
    <hyperlink ref="AS4:AU8" location="Iniciar!A1" display="Iniciar!A1"/>
    <hyperlink ref="AS15:AT15" location="'Frequência 2º Bim'!A1" display="'Frequência 2º Bim'!A1"/>
    <hyperlink ref="AS17:AT17" location="'Conteúdo 2º Bim'!A1" display="'Conteúdo 2º Bim'!A1"/>
    <hyperlink ref="AS15:AT17" location="'Conteúdo 2º Bim'!A1" display="'Conteúdo 2º Bim'!A1"/>
  </hyperlinks>
  <pageMargins left="0.511811024" right="0.511811024" top="0.78740157499999996" bottom="0.78740157499999996" header="0.31496062000000002" footer="0.31496062000000002"/>
  <pageSetup paperSize="9" scale="73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theme="5" tint="0.59999389629810485"/>
    <pageSetUpPr fitToPage="1"/>
  </sheetPr>
  <dimension ref="A1:T55"/>
  <sheetViews>
    <sheetView workbookViewId="0">
      <selection activeCell="J3" sqref="J3:L7"/>
    </sheetView>
  </sheetViews>
  <sheetFormatPr defaultRowHeight="15" x14ac:dyDescent="0.25"/>
  <cols>
    <col min="1" max="1" width="13.140625" customWidth="1"/>
    <col min="2" max="2" width="9.140625" customWidth="1"/>
    <col min="3" max="3" width="10.7109375" customWidth="1"/>
    <col min="4" max="5" width="9.140625" customWidth="1"/>
    <col min="6" max="6" width="14" customWidth="1"/>
    <col min="7" max="7" width="30.7109375" customWidth="1"/>
  </cols>
  <sheetData>
    <row r="1" spans="1:20" ht="20.25" x14ac:dyDescent="0.25">
      <c r="A1" s="349" t="str">
        <f>Capa!B15</f>
        <v>E. E. MESSIAS PEDREIRO</v>
      </c>
      <c r="B1" s="350"/>
      <c r="C1" s="350"/>
      <c r="D1" s="350"/>
      <c r="E1" s="350"/>
      <c r="F1" s="350"/>
      <c r="G1" s="351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5.75" thickBot="1" x14ac:dyDescent="0.3">
      <c r="A2" s="408" t="s">
        <v>0</v>
      </c>
      <c r="B2" s="409"/>
      <c r="C2" s="409"/>
      <c r="D2" s="409"/>
      <c r="E2" s="409"/>
      <c r="F2" s="409"/>
      <c r="G2" s="410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" customHeight="1" thickTop="1" x14ac:dyDescent="0.25">
      <c r="A3" s="415" t="str">
        <f>Capa!B25</f>
        <v>ENSINO MÉDIO</v>
      </c>
      <c r="B3" s="416"/>
      <c r="C3" s="165" t="s">
        <v>51</v>
      </c>
      <c r="D3" s="44"/>
      <c r="E3" s="165"/>
      <c r="F3" s="411"/>
      <c r="G3" s="412"/>
      <c r="H3" s="38"/>
      <c r="I3" s="38"/>
      <c r="J3" s="309" t="s">
        <v>108</v>
      </c>
      <c r="K3" s="310"/>
      <c r="L3" s="311"/>
      <c r="M3" s="38"/>
      <c r="N3" s="38"/>
      <c r="O3" s="38"/>
      <c r="P3" s="38"/>
      <c r="Q3" s="38"/>
      <c r="R3" s="38"/>
      <c r="S3" s="38"/>
      <c r="T3" s="38"/>
    </row>
    <row r="4" spans="1:20" ht="15" customHeight="1" x14ac:dyDescent="0.25">
      <c r="A4" s="342" t="s">
        <v>49</v>
      </c>
      <c r="B4" s="417"/>
      <c r="C4" s="162" t="s">
        <v>1</v>
      </c>
      <c r="D4" s="162">
        <f>Capa!D19</f>
        <v>2014</v>
      </c>
      <c r="E4" s="167" t="s">
        <v>2</v>
      </c>
      <c r="F4" s="413" t="str">
        <f>Capa!B37</f>
        <v>BIOLOGIA</v>
      </c>
      <c r="G4" s="414"/>
      <c r="H4" s="38"/>
      <c r="I4" s="38"/>
      <c r="J4" s="312"/>
      <c r="K4" s="313"/>
      <c r="L4" s="314"/>
      <c r="M4" s="38"/>
      <c r="N4" s="38"/>
      <c r="O4" s="38"/>
      <c r="P4" s="38"/>
      <c r="Q4" s="38"/>
      <c r="R4" s="38"/>
      <c r="S4" s="38"/>
      <c r="T4" s="38"/>
    </row>
    <row r="5" spans="1:20" ht="15" customHeight="1" x14ac:dyDescent="0.25">
      <c r="A5" s="342" t="str">
        <f>Capa!B30</f>
        <v>1º ANO A</v>
      </c>
      <c r="B5" s="417"/>
      <c r="C5" s="167" t="s">
        <v>6</v>
      </c>
      <c r="D5" s="344" t="str">
        <f>Capa!B44</f>
        <v>ULISSES PAGLIUSO JUNIOR</v>
      </c>
      <c r="E5" s="344"/>
      <c r="F5" s="344"/>
      <c r="G5" s="345"/>
      <c r="H5" s="38"/>
      <c r="I5" s="38"/>
      <c r="J5" s="312"/>
      <c r="K5" s="313"/>
      <c r="L5" s="314"/>
      <c r="M5" s="38"/>
      <c r="N5" s="38"/>
      <c r="O5" s="38"/>
      <c r="P5" s="38"/>
      <c r="Q5" s="38"/>
      <c r="R5" s="38"/>
      <c r="S5" s="38"/>
      <c r="T5" s="38"/>
    </row>
    <row r="6" spans="1:20" ht="15" customHeight="1" x14ac:dyDescent="0.25">
      <c r="A6" s="402" t="str">
        <f>Capa!F30</f>
        <v>VESPERTINO</v>
      </c>
      <c r="B6" s="403"/>
      <c r="C6" s="167" t="s">
        <v>3</v>
      </c>
      <c r="D6" s="167"/>
      <c r="E6" s="167"/>
      <c r="F6" s="45">
        <f>'Frequência 2º Bim'!X5</f>
        <v>0</v>
      </c>
      <c r="G6" s="46"/>
      <c r="H6" s="38"/>
      <c r="I6" s="38"/>
      <c r="J6" s="312"/>
      <c r="K6" s="313"/>
      <c r="L6" s="314"/>
      <c r="M6" s="38"/>
      <c r="N6" s="38"/>
      <c r="O6" s="38"/>
      <c r="P6" s="38"/>
      <c r="Q6" s="38"/>
      <c r="R6" s="38"/>
      <c r="S6" s="38"/>
      <c r="T6" s="38"/>
    </row>
    <row r="7" spans="1:20" ht="15" customHeight="1" thickBot="1" x14ac:dyDescent="0.3">
      <c r="A7" s="47"/>
      <c r="B7" s="48"/>
      <c r="C7" s="48"/>
      <c r="D7" s="48"/>
      <c r="E7" s="48"/>
      <c r="F7" s="48"/>
      <c r="G7" s="166"/>
      <c r="H7" s="38"/>
      <c r="I7" s="38"/>
      <c r="J7" s="315"/>
      <c r="K7" s="316"/>
      <c r="L7" s="317"/>
      <c r="M7" s="38"/>
      <c r="N7" s="38"/>
      <c r="O7" s="38"/>
      <c r="P7" s="38"/>
      <c r="Q7" s="38"/>
      <c r="R7" s="38"/>
      <c r="S7" s="38"/>
      <c r="T7" s="38"/>
    </row>
    <row r="8" spans="1:20" ht="16.5" thickTop="1" thickBot="1" x14ac:dyDescent="0.3">
      <c r="A8" s="49" t="s">
        <v>4</v>
      </c>
      <c r="B8" s="404" t="s">
        <v>5</v>
      </c>
      <c r="C8" s="404"/>
      <c r="D8" s="404"/>
      <c r="E8" s="404"/>
      <c r="F8" s="404"/>
      <c r="G8" s="404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ht="15.75" customHeight="1" thickTop="1" x14ac:dyDescent="0.25">
      <c r="A9" s="50" t="str">
        <f>IF('Frequência 2º Bim'!C7&gt;0,'Frequência 2º Bim'!C7," ")</f>
        <v xml:space="preserve"> </v>
      </c>
      <c r="B9" s="468"/>
      <c r="C9" s="469"/>
      <c r="D9" s="469"/>
      <c r="E9" s="469"/>
      <c r="F9" s="469"/>
      <c r="G9" s="469"/>
      <c r="H9" s="38"/>
      <c r="I9" s="38"/>
      <c r="J9" s="192" t="s">
        <v>104</v>
      </c>
      <c r="K9" s="193"/>
      <c r="L9" s="38"/>
      <c r="M9" s="38"/>
      <c r="N9" s="38"/>
      <c r="O9" s="38"/>
      <c r="P9" s="38"/>
      <c r="Q9" s="38"/>
      <c r="R9" s="38"/>
      <c r="S9" s="38"/>
      <c r="T9" s="38"/>
    </row>
    <row r="10" spans="1:20" ht="15" customHeight="1" x14ac:dyDescent="0.25">
      <c r="A10" s="50" t="str">
        <f>IF('Frequência 2º Bim'!D7&gt;0,'Frequência 2º Bim'!D7," ")</f>
        <v xml:space="preserve"> </v>
      </c>
      <c r="B10" s="470"/>
      <c r="C10" s="473"/>
      <c r="D10" s="473"/>
      <c r="E10" s="473"/>
      <c r="F10" s="473"/>
      <c r="G10" s="474"/>
      <c r="H10" s="38"/>
      <c r="I10" s="38"/>
      <c r="J10" s="194"/>
      <c r="K10" s="195"/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15.75" customHeight="1" thickBot="1" x14ac:dyDescent="0.3">
      <c r="A11" s="50" t="str">
        <f>IF('Frequência 2º Bim'!E7&gt;0,'Frequência 2º Bim'!E7," ")</f>
        <v xml:space="preserve"> </v>
      </c>
      <c r="B11" s="470"/>
      <c r="C11" s="473"/>
      <c r="D11" s="473"/>
      <c r="E11" s="473"/>
      <c r="F11" s="473"/>
      <c r="G11" s="474"/>
      <c r="H11" s="38"/>
      <c r="I11" s="38"/>
      <c r="J11" s="196"/>
      <c r="K11" s="197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15.75" thickTop="1" x14ac:dyDescent="0.25">
      <c r="A12" s="50" t="str">
        <f>IF('Frequência 2º Bim'!F7&gt;0,'Frequência 2º Bim'!F7," ")</f>
        <v xml:space="preserve"> </v>
      </c>
      <c r="B12" s="470"/>
      <c r="C12" s="473"/>
      <c r="D12" s="473"/>
      <c r="E12" s="473"/>
      <c r="F12" s="473"/>
      <c r="G12" s="474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1:20" x14ac:dyDescent="0.25">
      <c r="A13" s="50" t="str">
        <f>IF('Frequência 2º Bim'!G7&gt;0,'Frequência 2º Bim'!G7," ")</f>
        <v xml:space="preserve"> </v>
      </c>
      <c r="B13" s="470"/>
      <c r="C13" s="473"/>
      <c r="D13" s="473"/>
      <c r="E13" s="473"/>
      <c r="F13" s="473"/>
      <c r="G13" s="474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</row>
    <row r="14" spans="1:20" x14ac:dyDescent="0.25">
      <c r="A14" s="50" t="str">
        <f>IF('Frequência 2º Bim'!H7&gt;0,'Frequência 2º Bim'!H7," ")</f>
        <v xml:space="preserve"> </v>
      </c>
      <c r="B14" s="470"/>
      <c r="C14" s="473"/>
      <c r="D14" s="473"/>
      <c r="E14" s="473"/>
      <c r="F14" s="473"/>
      <c r="G14" s="474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</row>
    <row r="15" spans="1:20" x14ac:dyDescent="0.25">
      <c r="A15" s="50" t="str">
        <f>IF('Frequência 2º Bim'!I7&gt;0,'Frequência 2º Bim'!I7," ")</f>
        <v xml:space="preserve"> </v>
      </c>
      <c r="B15" s="468"/>
      <c r="C15" s="469"/>
      <c r="D15" s="469"/>
      <c r="E15" s="469"/>
      <c r="F15" s="469"/>
      <c r="G15" s="469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1:20" x14ac:dyDescent="0.25">
      <c r="A16" s="50" t="str">
        <f>IF('Frequência 2º Bim'!J7&gt;0,'Frequência 2º Bim'!J7," ")</f>
        <v xml:space="preserve"> </v>
      </c>
      <c r="B16" s="468"/>
      <c r="C16" s="469"/>
      <c r="D16" s="469"/>
      <c r="E16" s="469"/>
      <c r="F16" s="469"/>
      <c r="G16" s="469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1:20" x14ac:dyDescent="0.25">
      <c r="A17" s="50" t="str">
        <f>IF('Frequência 2º Bim'!K7&gt;0,'Frequência 2º Bim'!K7," ")</f>
        <v xml:space="preserve"> </v>
      </c>
      <c r="B17" s="468"/>
      <c r="C17" s="469"/>
      <c r="D17" s="469"/>
      <c r="E17" s="469"/>
      <c r="F17" s="469"/>
      <c r="G17" s="469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0" x14ac:dyDescent="0.25">
      <c r="A18" s="50" t="str">
        <f>IF('Frequência 2º Bim'!L7&gt;0,'Frequência 2º Bim'!L7," ")</f>
        <v xml:space="preserve"> </v>
      </c>
      <c r="B18" s="468"/>
      <c r="C18" s="469"/>
      <c r="D18" s="469"/>
      <c r="E18" s="469"/>
      <c r="F18" s="469"/>
      <c r="G18" s="469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1:20" x14ac:dyDescent="0.25">
      <c r="A19" s="50" t="str">
        <f>IF('Frequência 2º Bim'!M7&gt;0,'Frequência 2º Bim'!M7," ")</f>
        <v xml:space="preserve"> </v>
      </c>
      <c r="B19" s="470"/>
      <c r="C19" s="473"/>
      <c r="D19" s="473"/>
      <c r="E19" s="473"/>
      <c r="F19" s="473"/>
      <c r="G19" s="474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0" x14ac:dyDescent="0.25">
      <c r="A20" s="50" t="str">
        <f>IF('Frequência 2º Bim'!N7&gt;0,'Frequência 2º Bim'!N7," ")</f>
        <v xml:space="preserve"> </v>
      </c>
      <c r="B20" s="470"/>
      <c r="C20" s="473"/>
      <c r="D20" s="473"/>
      <c r="E20" s="473"/>
      <c r="F20" s="473"/>
      <c r="G20" s="474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1:20" x14ac:dyDescent="0.25">
      <c r="A21" s="50" t="str">
        <f>IF('Frequência 2º Bim'!O7&gt;0,'Frequência 2º Bim'!O7," ")</f>
        <v xml:space="preserve"> </v>
      </c>
      <c r="B21" s="468"/>
      <c r="C21" s="469"/>
      <c r="D21" s="469"/>
      <c r="E21" s="469"/>
      <c r="F21" s="469"/>
      <c r="G21" s="469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1:20" x14ac:dyDescent="0.25">
      <c r="A22" s="50" t="str">
        <f>IF('Frequência 2º Bim'!P7&gt;0,'Frequência 2º Bim'!P7," ")</f>
        <v xml:space="preserve"> </v>
      </c>
      <c r="B22" s="468"/>
      <c r="C22" s="469"/>
      <c r="D22" s="469"/>
      <c r="E22" s="469"/>
      <c r="F22" s="469"/>
      <c r="G22" s="469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0" x14ac:dyDescent="0.25">
      <c r="A23" s="50" t="str">
        <f>IF('Frequência 2º Bim'!Q7&gt;0,'Frequência 2º Bim'!Q7," ")</f>
        <v xml:space="preserve"> </v>
      </c>
      <c r="B23" s="468"/>
      <c r="C23" s="469"/>
      <c r="D23" s="469"/>
      <c r="E23" s="469"/>
      <c r="F23" s="469"/>
      <c r="G23" s="46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1:20" x14ac:dyDescent="0.25">
      <c r="A24" s="50" t="str">
        <f>IF('Frequência 2º Bim'!R7&gt;0,'Frequência 2º Bim'!R7," ")</f>
        <v xml:space="preserve"> </v>
      </c>
      <c r="B24" s="470"/>
      <c r="C24" s="471"/>
      <c r="D24" s="471"/>
      <c r="E24" s="471"/>
      <c r="F24" s="471"/>
      <c r="G24" s="472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</row>
    <row r="25" spans="1:20" x14ac:dyDescent="0.25">
      <c r="A25" s="50" t="str">
        <f>IF('Frequência 2º Bim'!S7&gt;0,'Frequência 2º Bim'!S7," ")</f>
        <v xml:space="preserve"> </v>
      </c>
      <c r="B25" s="470"/>
      <c r="C25" s="471"/>
      <c r="D25" s="471"/>
      <c r="E25" s="471"/>
      <c r="F25" s="471"/>
      <c r="G25" s="472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x14ac:dyDescent="0.25">
      <c r="A26" s="50" t="str">
        <f>IF('Frequência 2º Bim'!T7&gt;0,'Frequência 2º Bim'!T7," ")</f>
        <v xml:space="preserve"> </v>
      </c>
      <c r="B26" s="468"/>
      <c r="C26" s="469"/>
      <c r="D26" s="469"/>
      <c r="E26" s="469"/>
      <c r="F26" s="469"/>
      <c r="G26" s="469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x14ac:dyDescent="0.25">
      <c r="A27" s="50" t="str">
        <f>IF('Frequência 2º Bim'!U7&gt;0,'Frequência 2º Bim'!U7," ")</f>
        <v xml:space="preserve"> </v>
      </c>
      <c r="B27" s="468"/>
      <c r="C27" s="469"/>
      <c r="D27" s="469"/>
      <c r="E27" s="469"/>
      <c r="F27" s="469"/>
      <c r="G27" s="469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0" x14ac:dyDescent="0.25">
      <c r="A28" s="50" t="str">
        <f>IF('Frequência 2º Bim'!V7&gt;0,'Frequência 2º Bim'!V7," ")</f>
        <v xml:space="preserve"> </v>
      </c>
      <c r="B28" s="468"/>
      <c r="C28" s="469"/>
      <c r="D28" s="469"/>
      <c r="E28" s="469"/>
      <c r="F28" s="469"/>
      <c r="G28" s="46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0" x14ac:dyDescent="0.25">
      <c r="A29" s="50" t="str">
        <f>IF('Frequência 2º Bim'!W7&gt;0,'Frequência 2º Bim'!W7," ")</f>
        <v xml:space="preserve"> </v>
      </c>
      <c r="B29" s="470"/>
      <c r="C29" s="473"/>
      <c r="D29" s="473"/>
      <c r="E29" s="473"/>
      <c r="F29" s="473"/>
      <c r="G29" s="474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0" x14ac:dyDescent="0.25">
      <c r="A30" s="50" t="str">
        <f>IF('Frequência 2º Bim'!X7&gt;0,'Frequência 2º Bim'!X7," ")</f>
        <v xml:space="preserve"> </v>
      </c>
      <c r="B30" s="468"/>
      <c r="C30" s="469"/>
      <c r="D30" s="469"/>
      <c r="E30" s="469"/>
      <c r="F30" s="469"/>
      <c r="G30" s="469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1:20" x14ac:dyDescent="0.25">
      <c r="A31" s="50" t="str">
        <f>IF('Frequência 2º Bim'!Y7&gt;0,'Frequência 2º Bim'!Y7," ")</f>
        <v xml:space="preserve"> </v>
      </c>
      <c r="B31" s="468"/>
      <c r="C31" s="469"/>
      <c r="D31" s="469"/>
      <c r="E31" s="469"/>
      <c r="F31" s="469"/>
      <c r="G31" s="469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</row>
    <row r="32" spans="1:20" x14ac:dyDescent="0.25">
      <c r="A32" s="50" t="str">
        <f>IF('Frequência 2º Bim'!Z7&gt;0,'Frequência 2º Bim'!Z7," ")</f>
        <v xml:space="preserve"> </v>
      </c>
      <c r="B32" s="470"/>
      <c r="C32" s="473"/>
      <c r="D32" s="473"/>
      <c r="E32" s="473"/>
      <c r="F32" s="473"/>
      <c r="G32" s="474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spans="1:20" x14ac:dyDescent="0.25">
      <c r="A33" s="50" t="str">
        <f>IF('Frequência 2º Bim'!AA7&gt;0,'Frequência 2º Bim'!AA7," ")</f>
        <v xml:space="preserve"> </v>
      </c>
      <c r="B33" s="470"/>
      <c r="C33" s="473"/>
      <c r="D33" s="473"/>
      <c r="E33" s="473"/>
      <c r="F33" s="473"/>
      <c r="G33" s="474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</row>
    <row r="34" spans="1:20" x14ac:dyDescent="0.25">
      <c r="A34" s="50" t="str">
        <f>IF('Frequência 2º Bim'!AB7&gt;0,'Frequência 2º Bim'!AB7," ")</f>
        <v xml:space="preserve"> </v>
      </c>
      <c r="B34" s="470"/>
      <c r="C34" s="473"/>
      <c r="D34" s="473"/>
      <c r="E34" s="473"/>
      <c r="F34" s="473"/>
      <c r="G34" s="474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</row>
    <row r="35" spans="1:20" x14ac:dyDescent="0.25">
      <c r="A35" s="50" t="str">
        <f>IF('Frequência 2º Bim'!AC7&gt;0,'Frequência 2º Bim'!AC7," ")</f>
        <v xml:space="preserve"> </v>
      </c>
      <c r="B35" s="468"/>
      <c r="C35" s="469"/>
      <c r="D35" s="469"/>
      <c r="E35" s="469"/>
      <c r="F35" s="469"/>
      <c r="G35" s="469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</row>
    <row r="36" spans="1:20" x14ac:dyDescent="0.25">
      <c r="A36" s="50" t="str">
        <f>IF('Frequência 2º Bim'!AD7&gt;0,'Frequência 2º Bim'!AD7," ")</f>
        <v xml:space="preserve"> </v>
      </c>
      <c r="B36" s="468"/>
      <c r="C36" s="469"/>
      <c r="D36" s="469"/>
      <c r="E36" s="469"/>
      <c r="F36" s="469"/>
      <c r="G36" s="469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</row>
    <row r="37" spans="1:20" x14ac:dyDescent="0.25">
      <c r="A37" s="50" t="str">
        <f>IF('Frequência 2º Bim'!AE7&gt;0,'Frequência 2º Bim'!AE7," ")</f>
        <v xml:space="preserve"> </v>
      </c>
      <c r="B37" s="468"/>
      <c r="C37" s="469"/>
      <c r="D37" s="469"/>
      <c r="E37" s="469"/>
      <c r="F37" s="469"/>
      <c r="G37" s="469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20" x14ac:dyDescent="0.25">
      <c r="A38" s="50" t="str">
        <f>IF('Frequência 2º Bim'!AF7&gt;0,'Frequência 2º Bim'!AF7," ")</f>
        <v xml:space="preserve"> </v>
      </c>
      <c r="B38" s="468"/>
      <c r="C38" s="469"/>
      <c r="D38" s="469"/>
      <c r="E38" s="469"/>
      <c r="F38" s="469"/>
      <c r="G38" s="469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</row>
    <row r="39" spans="1:20" x14ac:dyDescent="0.25">
      <c r="A39" s="50" t="str">
        <f>IF('Frequência 2º Bim'!AG7&gt;0,'Frequência 2º Bim'!AG7," ")</f>
        <v xml:space="preserve"> </v>
      </c>
      <c r="B39" s="468"/>
      <c r="C39" s="469"/>
      <c r="D39" s="469"/>
      <c r="E39" s="469"/>
      <c r="F39" s="469"/>
      <c r="G39" s="469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</row>
    <row r="40" spans="1:20" x14ac:dyDescent="0.25">
      <c r="A40" s="50" t="str">
        <f>IF('Frequência 2º Bim'!AH7&gt;0,'Frequência 2º Bim'!AH7," ")</f>
        <v xml:space="preserve"> </v>
      </c>
      <c r="B40" s="468"/>
      <c r="C40" s="469"/>
      <c r="D40" s="469"/>
      <c r="E40" s="469"/>
      <c r="F40" s="469"/>
      <c r="G40" s="469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</row>
    <row r="41" spans="1:20" x14ac:dyDescent="0.25">
      <c r="A41" s="50" t="str">
        <f>IF('Frequência 2º Bim'!AI7&gt;0,'Frequência 2º Bim'!AI7," ")</f>
        <v xml:space="preserve"> </v>
      </c>
      <c r="B41" s="468"/>
      <c r="C41" s="469"/>
      <c r="D41" s="469"/>
      <c r="E41" s="469"/>
      <c r="F41" s="469"/>
      <c r="G41" s="469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pans="1:20" x14ac:dyDescent="0.25">
      <c r="A42" s="50" t="str">
        <f>IF('Frequência 2º Bim'!AJ7&gt;0,'Frequência 2º Bim'!AJ7," ")</f>
        <v xml:space="preserve"> </v>
      </c>
      <c r="B42" s="468"/>
      <c r="C42" s="469"/>
      <c r="D42" s="469"/>
      <c r="E42" s="469"/>
      <c r="F42" s="469"/>
      <c r="G42" s="469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pans="1:20" x14ac:dyDescent="0.25">
      <c r="A43" s="50" t="str">
        <f>IF('Frequência 2º Bim'!AK7&gt;0,'Frequência 2º Bim'!AK7," ")</f>
        <v xml:space="preserve"> </v>
      </c>
      <c r="B43" s="468"/>
      <c r="C43" s="469"/>
      <c r="D43" s="469"/>
      <c r="E43" s="469"/>
      <c r="F43" s="469"/>
      <c r="G43" s="469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pans="1:20" x14ac:dyDescent="0.25">
      <c r="A44" s="50" t="str">
        <f>IF('Frequência 2º Bim'!AL7&gt;0,'Frequência 2º Bim'!AL7," ")</f>
        <v xml:space="preserve"> </v>
      </c>
      <c r="B44" s="468"/>
      <c r="C44" s="469"/>
      <c r="D44" s="469"/>
      <c r="E44" s="469"/>
      <c r="F44" s="469"/>
      <c r="G44" s="469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</row>
    <row r="45" spans="1:20" x14ac:dyDescent="0.25">
      <c r="A45" s="50" t="str">
        <f>IF('Frequência 2º Bim'!AM7&gt;0,'Frequência 2º Bim'!AM7," ")</f>
        <v xml:space="preserve"> </v>
      </c>
      <c r="B45" s="468"/>
      <c r="C45" s="469"/>
      <c r="D45" s="469"/>
      <c r="E45" s="469"/>
      <c r="F45" s="469"/>
      <c r="G45" s="469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x14ac:dyDescent="0.25">
      <c r="A46" s="50" t="str">
        <f>IF('Frequência 2º Bim'!AN7&gt;0,'Frequência 2º Bim'!AN7," ")</f>
        <v xml:space="preserve"> </v>
      </c>
      <c r="B46" s="468"/>
      <c r="C46" s="469"/>
      <c r="D46" s="469"/>
      <c r="E46" s="469"/>
      <c r="F46" s="469"/>
      <c r="G46" s="469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1:20" x14ac:dyDescent="0.25">
      <c r="A47" s="50" t="str">
        <f>IF('Frequência 2º Bim'!AO7&gt;0,'Frequência 2º Bim'!AO7," ")</f>
        <v xml:space="preserve"> </v>
      </c>
      <c r="B47" s="468"/>
      <c r="C47" s="469"/>
      <c r="D47" s="469"/>
      <c r="E47" s="469"/>
      <c r="F47" s="469"/>
      <c r="G47" s="469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x14ac:dyDescent="0.25">
      <c r="A48" s="50" t="str">
        <f>IF('Frequência 2º Bim'!AP7&gt;0,'Frequência 2º Bim'!AP7," ")</f>
        <v xml:space="preserve"> </v>
      </c>
      <c r="B48" s="468"/>
      <c r="C48" s="469"/>
      <c r="D48" s="469"/>
      <c r="E48" s="469"/>
      <c r="F48" s="469"/>
      <c r="G48" s="469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1:20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1:20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1:20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1:20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1:20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1:20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</sheetData>
  <sheetProtection password="E935" sheet="1" objects="1" scenarios="1"/>
  <mergeCells count="52">
    <mergeCell ref="B42:G42"/>
    <mergeCell ref="B43:G43"/>
    <mergeCell ref="B44:G44"/>
    <mergeCell ref="B35:G35"/>
    <mergeCell ref="B36:G36"/>
    <mergeCell ref="B37:G37"/>
    <mergeCell ref="B38:G38"/>
    <mergeCell ref="B39:G39"/>
    <mergeCell ref="B40:G40"/>
    <mergeCell ref="B30:G30"/>
    <mergeCell ref="B31:G31"/>
    <mergeCell ref="B32:G32"/>
    <mergeCell ref="B33:G33"/>
    <mergeCell ref="B41:G41"/>
    <mergeCell ref="A1:G1"/>
    <mergeCell ref="A2:G2"/>
    <mergeCell ref="A3:B3"/>
    <mergeCell ref="F3:G3"/>
    <mergeCell ref="A4:B4"/>
    <mergeCell ref="F4:G4"/>
    <mergeCell ref="B48:G48"/>
    <mergeCell ref="B10:G10"/>
    <mergeCell ref="B22:G22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34:G34"/>
    <mergeCell ref="B23:G23"/>
    <mergeCell ref="J9:K11"/>
    <mergeCell ref="J3:L7"/>
    <mergeCell ref="B45:G45"/>
    <mergeCell ref="B46:G46"/>
    <mergeCell ref="B47:G47"/>
    <mergeCell ref="A5:B5"/>
    <mergeCell ref="D5:G5"/>
    <mergeCell ref="A6:B6"/>
    <mergeCell ref="B8:G8"/>
    <mergeCell ref="B9:G9"/>
    <mergeCell ref="B24:G24"/>
    <mergeCell ref="B25:G25"/>
    <mergeCell ref="B26:G26"/>
    <mergeCell ref="B27:G27"/>
    <mergeCell ref="B28:G28"/>
    <mergeCell ref="B29:G29"/>
  </mergeCells>
  <conditionalFormatting sqref="A9">
    <cfRule type="cellIs" dxfId="169" priority="2" operator="equal">
      <formula>"0-jan"</formula>
    </cfRule>
  </conditionalFormatting>
  <conditionalFormatting sqref="A10:A48">
    <cfRule type="cellIs" dxfId="168" priority="1" operator="equal">
      <formula>"0-jan"</formula>
    </cfRule>
  </conditionalFormatting>
  <hyperlinks>
    <hyperlink ref="J3:L7" location="Iniciar!A1" display="Iniciar!A1"/>
    <hyperlink ref="J11:K11" location="'Frequência 2º Bim'!A1" display="'Frequência 2º Bim'!A1"/>
    <hyperlink ref="J9:K11" location="'Frequência 2º Bim'!A1" display="'Frequência 2º Bim'!A1"/>
  </hyperlinks>
  <printOptions horizontalCentered="1"/>
  <pageMargins left="0.51181102362204722" right="0.51181102362204722" top="0.78740157480314965" bottom="0.78740157480314965" header="0.31496062992125984" footer="0.31496062992125984"/>
  <pageSetup paperSize="9" scale="96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theme="5" tint="0.59999389629810485"/>
    <pageSetUpPr fitToPage="1"/>
  </sheetPr>
  <dimension ref="A1:AA75"/>
  <sheetViews>
    <sheetView workbookViewId="0">
      <selection sqref="A1:T1"/>
    </sheetView>
  </sheetViews>
  <sheetFormatPr defaultRowHeight="15" x14ac:dyDescent="0.25"/>
  <cols>
    <col min="1" max="1" width="2.7109375" customWidth="1"/>
    <col min="2" max="2" width="30.140625" customWidth="1"/>
    <col min="3" max="3" width="10.5703125" customWidth="1"/>
    <col min="4" max="5" width="6.28515625" customWidth="1"/>
    <col min="6" max="6" width="4.7109375" customWidth="1"/>
    <col min="7" max="7" width="4.85546875" customWidth="1"/>
    <col min="8" max="8" width="4.140625" customWidth="1"/>
    <col min="9" max="9" width="5.28515625" customWidth="1"/>
    <col min="10" max="11" width="4.7109375" customWidth="1"/>
    <col min="12" max="12" width="5.7109375" customWidth="1"/>
    <col min="13" max="18" width="4.7109375" customWidth="1"/>
    <col min="19" max="20" width="5.7109375" customWidth="1"/>
  </cols>
  <sheetData>
    <row r="1" spans="1:27" x14ac:dyDescent="0.25">
      <c r="A1" s="434" t="str">
        <f>Capa!B15</f>
        <v>E. E. MESSIAS PEDREIRO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6"/>
      <c r="U1" s="38"/>
      <c r="V1" s="38"/>
      <c r="W1" s="38"/>
      <c r="X1" s="38"/>
      <c r="Y1" s="38"/>
      <c r="Z1" s="38"/>
      <c r="AA1" s="38"/>
    </row>
    <row r="2" spans="1:27" x14ac:dyDescent="0.25">
      <c r="A2" s="434" t="s">
        <v>94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6"/>
      <c r="U2" s="38"/>
      <c r="V2" s="38"/>
      <c r="W2" s="38"/>
      <c r="X2" s="38"/>
      <c r="Y2" s="38"/>
      <c r="Z2" s="38"/>
      <c r="AA2" s="38"/>
    </row>
    <row r="3" spans="1:27" ht="15.75" thickBot="1" x14ac:dyDescent="0.3">
      <c r="A3" s="342" t="str">
        <f>Capa!B25</f>
        <v>ENSINO MÉDIO</v>
      </c>
      <c r="B3" s="417"/>
      <c r="C3" s="51"/>
      <c r="D3" s="51"/>
      <c r="E3" s="51"/>
      <c r="F3" s="56" t="s">
        <v>26</v>
      </c>
      <c r="G3" s="54"/>
      <c r="H3" s="54" t="s">
        <v>1</v>
      </c>
      <c r="I3" s="54">
        <f>Capa!D19</f>
        <v>2014</v>
      </c>
      <c r="J3" s="439" t="s">
        <v>25</v>
      </c>
      <c r="K3" s="439"/>
      <c r="L3" s="437" t="str">
        <f>Capa!B37</f>
        <v>BIOLOGIA</v>
      </c>
      <c r="M3" s="437"/>
      <c r="N3" s="428" t="s">
        <v>67</v>
      </c>
      <c r="O3" s="429"/>
      <c r="P3" s="429"/>
      <c r="Q3" s="429"/>
      <c r="R3" s="429"/>
      <c r="S3" s="430"/>
      <c r="T3" s="440" t="s">
        <v>66</v>
      </c>
      <c r="U3" s="38"/>
      <c r="V3" s="38"/>
      <c r="W3" s="38"/>
      <c r="X3" s="38"/>
      <c r="Y3" s="38"/>
      <c r="Z3" s="38"/>
      <c r="AA3" s="38"/>
    </row>
    <row r="4" spans="1:27" ht="15" customHeight="1" thickTop="1" x14ac:dyDescent="0.25">
      <c r="A4" s="342" t="s">
        <v>49</v>
      </c>
      <c r="B4" s="417"/>
      <c r="C4" s="51"/>
      <c r="D4" s="51"/>
      <c r="E4" s="51"/>
      <c r="F4" s="57" t="s">
        <v>18</v>
      </c>
      <c r="G4" s="55"/>
      <c r="H4" s="438" t="str">
        <f>Capa!B44</f>
        <v>ULISSES PAGLIUSO JUNIOR</v>
      </c>
      <c r="I4" s="438"/>
      <c r="J4" s="438"/>
      <c r="K4" s="437"/>
      <c r="L4" s="437"/>
      <c r="M4" s="437"/>
      <c r="N4" s="431"/>
      <c r="O4" s="432"/>
      <c r="P4" s="432"/>
      <c r="Q4" s="432"/>
      <c r="R4" s="432"/>
      <c r="S4" s="433"/>
      <c r="T4" s="441"/>
      <c r="U4" s="38"/>
      <c r="V4" s="309" t="s">
        <v>108</v>
      </c>
      <c r="W4" s="310"/>
      <c r="X4" s="311"/>
      <c r="Y4" s="38"/>
      <c r="Z4" s="38"/>
      <c r="AA4" s="38"/>
    </row>
    <row r="5" spans="1:27" ht="15" customHeight="1" x14ac:dyDescent="0.25">
      <c r="A5" s="342" t="str">
        <f>Capa!B30</f>
        <v>1º ANO A</v>
      </c>
      <c r="B5" s="417"/>
      <c r="C5" s="51"/>
      <c r="D5" s="51"/>
      <c r="E5" s="51"/>
      <c r="F5" s="447" t="s">
        <v>19</v>
      </c>
      <c r="G5" s="448"/>
      <c r="H5" s="448"/>
      <c r="I5" s="448"/>
      <c r="J5" s="448"/>
      <c r="K5" s="448"/>
      <c r="L5" s="444" t="s">
        <v>65</v>
      </c>
      <c r="M5" s="425" t="s">
        <v>21</v>
      </c>
      <c r="N5" s="428" t="s">
        <v>62</v>
      </c>
      <c r="O5" s="429"/>
      <c r="P5" s="430"/>
      <c r="Q5" s="418" t="s">
        <v>63</v>
      </c>
      <c r="R5" s="419"/>
      <c r="S5" s="422" t="s">
        <v>64</v>
      </c>
      <c r="T5" s="441"/>
      <c r="U5" s="38"/>
      <c r="V5" s="312"/>
      <c r="W5" s="313"/>
      <c r="X5" s="314"/>
      <c r="Y5" s="38"/>
      <c r="Z5" s="38"/>
      <c r="AA5" s="38"/>
    </row>
    <row r="6" spans="1:27" ht="15" customHeight="1" x14ac:dyDescent="0.25">
      <c r="A6" s="402" t="str">
        <f>Capa!F30</f>
        <v>VESPERTINO</v>
      </c>
      <c r="B6" s="403"/>
      <c r="C6" s="52"/>
      <c r="D6" s="52"/>
      <c r="E6" s="53"/>
      <c r="F6" s="449" t="s">
        <v>62</v>
      </c>
      <c r="G6" s="450"/>
      <c r="H6" s="450"/>
      <c r="I6" s="451" t="s">
        <v>61</v>
      </c>
      <c r="J6" s="452"/>
      <c r="K6" s="452"/>
      <c r="L6" s="445"/>
      <c r="M6" s="426"/>
      <c r="N6" s="431"/>
      <c r="O6" s="432"/>
      <c r="P6" s="433"/>
      <c r="Q6" s="420"/>
      <c r="R6" s="421"/>
      <c r="S6" s="423"/>
      <c r="T6" s="441"/>
      <c r="U6" s="38"/>
      <c r="V6" s="312"/>
      <c r="W6" s="313"/>
      <c r="X6" s="314"/>
      <c r="Y6" s="38"/>
      <c r="Z6" s="38"/>
      <c r="AA6" s="38"/>
    </row>
    <row r="7" spans="1:27" ht="15" customHeight="1" x14ac:dyDescent="0.25">
      <c r="A7" s="443" t="s">
        <v>7</v>
      </c>
      <c r="B7" s="443"/>
      <c r="C7" s="443"/>
      <c r="D7" s="443"/>
      <c r="E7" s="443"/>
      <c r="F7" s="27"/>
      <c r="G7" s="27"/>
      <c r="H7" s="28"/>
      <c r="I7" s="29"/>
      <c r="J7" s="29"/>
      <c r="K7" s="30"/>
      <c r="L7" s="446"/>
      <c r="M7" s="426"/>
      <c r="N7" s="66"/>
      <c r="O7" s="66"/>
      <c r="P7" s="66"/>
      <c r="Q7" s="66"/>
      <c r="R7" s="67"/>
      <c r="S7" s="424"/>
      <c r="T7" s="441"/>
      <c r="U7" s="38"/>
      <c r="V7" s="312"/>
      <c r="W7" s="313"/>
      <c r="X7" s="314"/>
      <c r="Y7" s="38"/>
      <c r="Z7" s="38"/>
      <c r="AA7" s="38"/>
    </row>
    <row r="8" spans="1:27" ht="15" customHeight="1" thickBot="1" x14ac:dyDescent="0.3">
      <c r="A8" s="60" t="s">
        <v>8</v>
      </c>
      <c r="B8" s="60" t="s">
        <v>22</v>
      </c>
      <c r="C8" s="60" t="s">
        <v>24</v>
      </c>
      <c r="D8" s="60" t="s">
        <v>88</v>
      </c>
      <c r="E8" s="60" t="s">
        <v>89</v>
      </c>
      <c r="F8" s="31"/>
      <c r="G8" s="31"/>
      <c r="H8" s="31"/>
      <c r="I8" s="31"/>
      <c r="J8" s="31"/>
      <c r="K8" s="31"/>
      <c r="L8" s="58">
        <f>SUM(F8:K8)</f>
        <v>0</v>
      </c>
      <c r="M8" s="427"/>
      <c r="N8" s="65">
        <f t="shared" ref="N8:P8" si="0">F8</f>
        <v>0</v>
      </c>
      <c r="O8" s="65">
        <f t="shared" si="0"/>
        <v>0</v>
      </c>
      <c r="P8" s="65">
        <f t="shared" si="0"/>
        <v>0</v>
      </c>
      <c r="Q8" s="68"/>
      <c r="R8" s="68"/>
      <c r="S8" s="65">
        <f>SUM(N8:R8)</f>
        <v>0</v>
      </c>
      <c r="T8" s="442"/>
      <c r="U8" s="38"/>
      <c r="V8" s="315"/>
      <c r="W8" s="316"/>
      <c r="X8" s="317"/>
      <c r="Y8" s="38"/>
      <c r="Z8" s="38"/>
      <c r="AA8" s="38"/>
    </row>
    <row r="9" spans="1:27" ht="16.5" thickTop="1" thickBot="1" x14ac:dyDescent="0.3">
      <c r="A9" s="60">
        <v>1</v>
      </c>
      <c r="B9" s="61">
        <f>'Movimentação de Alunos'!B9</f>
        <v>0</v>
      </c>
      <c r="C9" s="62">
        <f>'Movimentação de Alunos'!C9</f>
        <v>0</v>
      </c>
      <c r="D9" s="63">
        <f>'Movimentação de Alunos'!D9</f>
        <v>0</v>
      </c>
      <c r="E9" s="63">
        <f>'Movimentação de Alunos'!E9</f>
        <v>0</v>
      </c>
      <c r="F9" s="24"/>
      <c r="G9" s="24"/>
      <c r="H9" s="24"/>
      <c r="I9" s="24"/>
      <c r="J9" s="24"/>
      <c r="K9" s="24"/>
      <c r="L9" s="96" t="str">
        <f>IF(ISNONTEXT('Movimentação de Alunos'!B9),"   ",(IF(ISBLANK('Movimentação de Alunos'!E9),(SUM(F9:K9)),"---")))</f>
        <v xml:space="preserve">   </v>
      </c>
      <c r="M9" s="97" t="str">
        <f>IF(ISNONTEXT('Movimentação de Alunos'!B9),"   ",(IF(ISBLANK('Movimentação de Alunos'!E9),('Frequência 2º Bim'!AQ8),"---")))</f>
        <v xml:space="preserve">   </v>
      </c>
      <c r="N9" s="59" t="str">
        <f>IF(L9&gt;=12," ",F9)</f>
        <v xml:space="preserve"> </v>
      </c>
      <c r="O9" s="59" t="str">
        <f>IF(L9&gt;=12," ",G9)</f>
        <v xml:space="preserve"> </v>
      </c>
      <c r="P9" s="59" t="str">
        <f>IF(L9&gt;=12," ",H9)</f>
        <v xml:space="preserve"> </v>
      </c>
      <c r="Q9" s="69"/>
      <c r="R9" s="69"/>
      <c r="S9" s="59" t="str">
        <f>IF(Q9="","",SUM(N9:R9))</f>
        <v/>
      </c>
      <c r="T9" s="59" t="str">
        <f>IF(S9&gt;L9,IF(S9="",L9,S9),L9)</f>
        <v xml:space="preserve">   </v>
      </c>
      <c r="U9" s="38"/>
      <c r="V9" s="38"/>
      <c r="W9" s="38"/>
      <c r="X9" s="38"/>
      <c r="Y9" s="38"/>
      <c r="Z9" s="38"/>
      <c r="AA9" s="38"/>
    </row>
    <row r="10" spans="1:27" ht="15" customHeight="1" thickTop="1" x14ac:dyDescent="0.25">
      <c r="A10" s="60">
        <v>2</v>
      </c>
      <c r="B10" s="61">
        <f>'Movimentação de Alunos'!B10</f>
        <v>0</v>
      </c>
      <c r="C10" s="62">
        <f>'Movimentação de Alunos'!C10</f>
        <v>0</v>
      </c>
      <c r="D10" s="63">
        <f>'Movimentação de Alunos'!D10</f>
        <v>0</v>
      </c>
      <c r="E10" s="63">
        <f>'Movimentação de Alunos'!E10</f>
        <v>0</v>
      </c>
      <c r="F10" s="24"/>
      <c r="G10" s="24"/>
      <c r="H10" s="24"/>
      <c r="I10" s="24"/>
      <c r="J10" s="24"/>
      <c r="K10" s="24"/>
      <c r="L10" s="96" t="str">
        <f>IF(ISNONTEXT('Movimentação de Alunos'!B10),"   ",(IF(ISBLANK('Movimentação de Alunos'!E10),(SUM(F10:K10)),"---")))</f>
        <v xml:space="preserve">   </v>
      </c>
      <c r="M10" s="97" t="str">
        <f>IF(ISNONTEXT('Movimentação de Alunos'!B10),"   ",(IF(ISBLANK('Movimentação de Alunos'!E10),('Frequência 2º Bim'!AQ9),"---")))</f>
        <v xml:space="preserve">   </v>
      </c>
      <c r="N10" s="59" t="str">
        <f t="shared" ref="N10:N68" si="1">IF(L10&gt;=12," ",F10)</f>
        <v xml:space="preserve"> </v>
      </c>
      <c r="O10" s="59" t="str">
        <f t="shared" ref="O10:O68" si="2">IF(L10&gt;=12," ",G10)</f>
        <v xml:space="preserve"> </v>
      </c>
      <c r="P10" s="59" t="str">
        <f t="shared" ref="P10:P68" si="3">IF(L10&gt;=12," ",H10)</f>
        <v xml:space="preserve"> </v>
      </c>
      <c r="Q10" s="69"/>
      <c r="R10" s="69"/>
      <c r="S10" s="59" t="str">
        <f t="shared" ref="S10:S68" si="4">IF(Q10="","",SUM(N10:R10))</f>
        <v/>
      </c>
      <c r="T10" s="59" t="str">
        <f t="shared" ref="T10:T68" si="5">IF(S10&gt;L10,IF(S10="",L10,S10),L10)</f>
        <v xml:space="preserve">   </v>
      </c>
      <c r="U10" s="38"/>
      <c r="V10" s="230" t="s">
        <v>80</v>
      </c>
      <c r="W10" s="231"/>
      <c r="X10" s="232"/>
      <c r="Y10" s="38"/>
      <c r="Z10" s="38"/>
      <c r="AA10" s="38"/>
    </row>
    <row r="11" spans="1:27" ht="15" customHeight="1" x14ac:dyDescent="0.25">
      <c r="A11" s="60">
        <v>3</v>
      </c>
      <c r="B11" s="61">
        <f>'Movimentação de Alunos'!B11</f>
        <v>0</v>
      </c>
      <c r="C11" s="62">
        <f>'Movimentação de Alunos'!C11</f>
        <v>0</v>
      </c>
      <c r="D11" s="63">
        <f>'Movimentação de Alunos'!D11</f>
        <v>0</v>
      </c>
      <c r="E11" s="63">
        <f>'Movimentação de Alunos'!E11</f>
        <v>0</v>
      </c>
      <c r="F11" s="24"/>
      <c r="G11" s="24"/>
      <c r="H11" s="24"/>
      <c r="I11" s="24"/>
      <c r="J11" s="24"/>
      <c r="K11" s="24"/>
      <c r="L11" s="96" t="str">
        <f>IF(ISNONTEXT('Movimentação de Alunos'!B11),"   ",(IF(ISBLANK('Movimentação de Alunos'!E11),(SUM(F11:K11)),"---")))</f>
        <v xml:space="preserve">   </v>
      </c>
      <c r="M11" s="97" t="str">
        <f>IF(ISNONTEXT('Movimentação de Alunos'!B11),"   ",(IF(ISBLANK('Movimentação de Alunos'!E11),('Frequência 2º Bim'!AQ10),"---")))</f>
        <v xml:space="preserve">   </v>
      </c>
      <c r="N11" s="59" t="str">
        <f t="shared" si="1"/>
        <v xml:space="preserve"> </v>
      </c>
      <c r="O11" s="59" t="str">
        <f t="shared" si="2"/>
        <v xml:space="preserve"> </v>
      </c>
      <c r="P11" s="59" t="str">
        <f t="shared" si="3"/>
        <v xml:space="preserve"> </v>
      </c>
      <c r="Q11" s="69"/>
      <c r="R11" s="69"/>
      <c r="S11" s="59" t="str">
        <f t="shared" si="4"/>
        <v/>
      </c>
      <c r="T11" s="59" t="str">
        <f t="shared" si="5"/>
        <v xml:space="preserve">   </v>
      </c>
      <c r="U11" s="38"/>
      <c r="V11" s="233"/>
      <c r="W11" s="234"/>
      <c r="X11" s="235"/>
      <c r="Y11" s="38"/>
      <c r="Z11" s="38"/>
      <c r="AA11" s="38"/>
    </row>
    <row r="12" spans="1:27" ht="15" customHeight="1" thickBot="1" x14ac:dyDescent="0.3">
      <c r="A12" s="60">
        <v>4</v>
      </c>
      <c r="B12" s="61">
        <f>'Movimentação de Alunos'!B12</f>
        <v>0</v>
      </c>
      <c r="C12" s="62">
        <f>'Movimentação de Alunos'!C12</f>
        <v>0</v>
      </c>
      <c r="D12" s="63">
        <f>'Movimentação de Alunos'!D12</f>
        <v>0</v>
      </c>
      <c r="E12" s="63">
        <f>'Movimentação de Alunos'!E12</f>
        <v>0</v>
      </c>
      <c r="F12" s="24"/>
      <c r="G12" s="24"/>
      <c r="H12" s="24"/>
      <c r="I12" s="24"/>
      <c r="J12" s="24"/>
      <c r="K12" s="24"/>
      <c r="L12" s="96" t="str">
        <f>IF(ISNONTEXT('Movimentação de Alunos'!B12),"   ",(IF(ISBLANK('Movimentação de Alunos'!E12),(SUM(F12:K12)),"---")))</f>
        <v xml:space="preserve">   </v>
      </c>
      <c r="M12" s="97" t="str">
        <f>IF(ISNONTEXT('Movimentação de Alunos'!B12),"   ",(IF(ISBLANK('Movimentação de Alunos'!E12),('Frequência 2º Bim'!AQ11),"---")))</f>
        <v xml:space="preserve">   </v>
      </c>
      <c r="N12" s="59" t="str">
        <f t="shared" si="1"/>
        <v xml:space="preserve"> </v>
      </c>
      <c r="O12" s="59" t="str">
        <f t="shared" si="2"/>
        <v xml:space="preserve"> </v>
      </c>
      <c r="P12" s="59" t="str">
        <f t="shared" si="3"/>
        <v xml:space="preserve"> </v>
      </c>
      <c r="Q12" s="69"/>
      <c r="R12" s="69"/>
      <c r="S12" s="59" t="str">
        <f t="shared" si="4"/>
        <v/>
      </c>
      <c r="T12" s="59" t="str">
        <f t="shared" si="5"/>
        <v xml:space="preserve">   </v>
      </c>
      <c r="U12" s="38"/>
      <c r="V12" s="236"/>
      <c r="W12" s="237"/>
      <c r="X12" s="238"/>
      <c r="Y12" s="38"/>
      <c r="Z12" s="38"/>
      <c r="AA12" s="38"/>
    </row>
    <row r="13" spans="1:27" ht="15.75" thickTop="1" x14ac:dyDescent="0.25">
      <c r="A13" s="60">
        <v>5</v>
      </c>
      <c r="B13" s="61">
        <f>'Movimentação de Alunos'!B13</f>
        <v>0</v>
      </c>
      <c r="C13" s="62">
        <f>'Movimentação de Alunos'!C13</f>
        <v>0</v>
      </c>
      <c r="D13" s="63">
        <f>'Movimentação de Alunos'!D13</f>
        <v>0</v>
      </c>
      <c r="E13" s="63">
        <f>'Movimentação de Alunos'!E13</f>
        <v>0</v>
      </c>
      <c r="F13" s="24"/>
      <c r="G13" s="24"/>
      <c r="H13" s="24"/>
      <c r="I13" s="24"/>
      <c r="J13" s="24"/>
      <c r="K13" s="24"/>
      <c r="L13" s="96" t="str">
        <f>IF(ISNONTEXT('Movimentação de Alunos'!B13),"   ",(IF(ISBLANK('Movimentação de Alunos'!E13),(SUM(F13:K13)),"---")))</f>
        <v xml:space="preserve">   </v>
      </c>
      <c r="M13" s="97" t="str">
        <f>IF(ISNONTEXT('Movimentação de Alunos'!B13),"   ",(IF(ISBLANK('Movimentação de Alunos'!E13),('Frequência 2º Bim'!AQ12),"---")))</f>
        <v xml:space="preserve">   </v>
      </c>
      <c r="N13" s="59" t="str">
        <f t="shared" si="1"/>
        <v xml:space="preserve"> </v>
      </c>
      <c r="O13" s="59" t="str">
        <f t="shared" si="2"/>
        <v xml:space="preserve"> </v>
      </c>
      <c r="P13" s="59" t="str">
        <f t="shared" si="3"/>
        <v xml:space="preserve"> </v>
      </c>
      <c r="Q13" s="69"/>
      <c r="R13" s="69"/>
      <c r="S13" s="59" t="str">
        <f t="shared" si="4"/>
        <v/>
      </c>
      <c r="T13" s="59" t="str">
        <f t="shared" si="5"/>
        <v xml:space="preserve">   </v>
      </c>
      <c r="U13" s="38"/>
      <c r="V13" s="38"/>
      <c r="W13" s="38"/>
      <c r="X13" s="38"/>
      <c r="Y13" s="38"/>
      <c r="Z13" s="38"/>
      <c r="AA13" s="38"/>
    </row>
    <row r="14" spans="1:27" x14ac:dyDescent="0.25">
      <c r="A14" s="60">
        <v>6</v>
      </c>
      <c r="B14" s="61">
        <f>'Movimentação de Alunos'!B14</f>
        <v>0</v>
      </c>
      <c r="C14" s="62">
        <f>'Movimentação de Alunos'!C14</f>
        <v>0</v>
      </c>
      <c r="D14" s="63">
        <f>'Movimentação de Alunos'!D14</f>
        <v>0</v>
      </c>
      <c r="E14" s="63">
        <f>'Movimentação de Alunos'!E14</f>
        <v>0</v>
      </c>
      <c r="F14" s="24"/>
      <c r="G14" s="24"/>
      <c r="H14" s="24"/>
      <c r="I14" s="24"/>
      <c r="J14" s="24"/>
      <c r="K14" s="24"/>
      <c r="L14" s="96" t="str">
        <f>IF(ISNONTEXT('Movimentação de Alunos'!B14),"   ",(IF(ISBLANK('Movimentação de Alunos'!E14),(SUM(F14:K14)),"---")))</f>
        <v xml:space="preserve">   </v>
      </c>
      <c r="M14" s="97" t="str">
        <f>IF(ISNONTEXT('Movimentação de Alunos'!B14),"   ",(IF(ISBLANK('Movimentação de Alunos'!E14),('Frequência 2º Bim'!AQ13),"---")))</f>
        <v xml:space="preserve">   </v>
      </c>
      <c r="N14" s="59" t="str">
        <f t="shared" si="1"/>
        <v xml:space="preserve"> </v>
      </c>
      <c r="O14" s="59" t="str">
        <f t="shared" si="2"/>
        <v xml:space="preserve"> </v>
      </c>
      <c r="P14" s="59" t="str">
        <f t="shared" si="3"/>
        <v xml:space="preserve"> </v>
      </c>
      <c r="Q14" s="69"/>
      <c r="R14" s="69"/>
      <c r="S14" s="59" t="str">
        <f t="shared" si="4"/>
        <v/>
      </c>
      <c r="T14" s="59" t="str">
        <f t="shared" si="5"/>
        <v xml:space="preserve">   </v>
      </c>
      <c r="U14" s="38"/>
      <c r="V14" s="38"/>
      <c r="W14" s="38"/>
      <c r="X14" s="38"/>
      <c r="Y14" s="38"/>
      <c r="Z14" s="38"/>
      <c r="AA14" s="38"/>
    </row>
    <row r="15" spans="1:27" x14ac:dyDescent="0.25">
      <c r="A15" s="60">
        <v>7</v>
      </c>
      <c r="B15" s="61">
        <f>'Movimentação de Alunos'!B15</f>
        <v>0</v>
      </c>
      <c r="C15" s="62">
        <f>'Movimentação de Alunos'!C15</f>
        <v>0</v>
      </c>
      <c r="D15" s="63">
        <f>'Movimentação de Alunos'!D15</f>
        <v>0</v>
      </c>
      <c r="E15" s="63">
        <f>'Movimentação de Alunos'!E15</f>
        <v>0</v>
      </c>
      <c r="F15" s="24"/>
      <c r="G15" s="24"/>
      <c r="H15" s="24"/>
      <c r="I15" s="24"/>
      <c r="J15" s="24"/>
      <c r="K15" s="24"/>
      <c r="L15" s="96" t="str">
        <f>IF(ISNONTEXT('Movimentação de Alunos'!B15),"   ",(IF(ISBLANK('Movimentação de Alunos'!E15),(SUM(F15:K15)),"---")))</f>
        <v xml:space="preserve">   </v>
      </c>
      <c r="M15" s="97" t="str">
        <f>IF(ISNONTEXT('Movimentação de Alunos'!B15),"   ",(IF(ISBLANK('Movimentação de Alunos'!E15),('Frequência 2º Bim'!AQ14),"---")))</f>
        <v xml:space="preserve">   </v>
      </c>
      <c r="N15" s="59" t="str">
        <f t="shared" si="1"/>
        <v xml:space="preserve"> </v>
      </c>
      <c r="O15" s="59" t="str">
        <f t="shared" si="2"/>
        <v xml:space="preserve"> </v>
      </c>
      <c r="P15" s="59" t="str">
        <f t="shared" si="3"/>
        <v xml:space="preserve"> </v>
      </c>
      <c r="Q15" s="69"/>
      <c r="R15" s="69"/>
      <c r="S15" s="59" t="str">
        <f t="shared" si="4"/>
        <v/>
      </c>
      <c r="T15" s="59" t="str">
        <f t="shared" si="5"/>
        <v xml:space="preserve">   </v>
      </c>
      <c r="U15" s="38"/>
      <c r="V15" s="38"/>
      <c r="W15" s="38"/>
      <c r="X15" s="38"/>
      <c r="Y15" s="38"/>
      <c r="Z15" s="38"/>
      <c r="AA15" s="38"/>
    </row>
    <row r="16" spans="1:27" x14ac:dyDescent="0.25">
      <c r="A16" s="60">
        <v>8</v>
      </c>
      <c r="B16" s="61">
        <f>'Movimentação de Alunos'!B16</f>
        <v>0</v>
      </c>
      <c r="C16" s="62">
        <f>'Movimentação de Alunos'!C16</f>
        <v>0</v>
      </c>
      <c r="D16" s="63">
        <f>'Movimentação de Alunos'!D16</f>
        <v>0</v>
      </c>
      <c r="E16" s="63">
        <f>'Movimentação de Alunos'!E16</f>
        <v>0</v>
      </c>
      <c r="F16" s="24"/>
      <c r="G16" s="24"/>
      <c r="H16" s="24"/>
      <c r="I16" s="24"/>
      <c r="J16" s="24"/>
      <c r="K16" s="24"/>
      <c r="L16" s="96" t="str">
        <f>IF(ISNONTEXT('Movimentação de Alunos'!B16),"   ",(IF(ISBLANK('Movimentação de Alunos'!E16),(SUM(F16:K16)),"---")))</f>
        <v xml:space="preserve">   </v>
      </c>
      <c r="M16" s="97" t="str">
        <f>IF(ISNONTEXT('Movimentação de Alunos'!B16),"   ",(IF(ISBLANK('Movimentação de Alunos'!E16),('Frequência 2º Bim'!AQ15),"---")))</f>
        <v xml:space="preserve">   </v>
      </c>
      <c r="N16" s="59" t="str">
        <f t="shared" si="1"/>
        <v xml:space="preserve"> </v>
      </c>
      <c r="O16" s="59" t="str">
        <f t="shared" si="2"/>
        <v xml:space="preserve"> </v>
      </c>
      <c r="P16" s="59" t="str">
        <f t="shared" si="3"/>
        <v xml:space="preserve"> </v>
      </c>
      <c r="Q16" s="69"/>
      <c r="R16" s="69"/>
      <c r="S16" s="59" t="str">
        <f t="shared" si="4"/>
        <v/>
      </c>
      <c r="T16" s="59" t="str">
        <f t="shared" si="5"/>
        <v xml:space="preserve">   </v>
      </c>
      <c r="U16" s="38"/>
      <c r="V16" s="38"/>
      <c r="W16" s="38"/>
      <c r="X16" s="38"/>
      <c r="Y16" s="38"/>
      <c r="Z16" s="38"/>
      <c r="AA16" s="38"/>
    </row>
    <row r="17" spans="1:27" x14ac:dyDescent="0.25">
      <c r="A17" s="60">
        <v>9</v>
      </c>
      <c r="B17" s="61">
        <f>'Movimentação de Alunos'!B17</f>
        <v>0</v>
      </c>
      <c r="C17" s="62">
        <f>'Movimentação de Alunos'!C17</f>
        <v>0</v>
      </c>
      <c r="D17" s="63">
        <f>'Movimentação de Alunos'!D17</f>
        <v>0</v>
      </c>
      <c r="E17" s="63">
        <f>'Movimentação de Alunos'!E17</f>
        <v>0</v>
      </c>
      <c r="F17" s="24"/>
      <c r="G17" s="24"/>
      <c r="H17" s="24"/>
      <c r="I17" s="24"/>
      <c r="J17" s="24"/>
      <c r="K17" s="24"/>
      <c r="L17" s="96" t="str">
        <f>IF(ISNONTEXT('Movimentação de Alunos'!B17),"   ",(IF(ISBLANK('Movimentação de Alunos'!E17),(SUM(F17:K17)),"---")))</f>
        <v xml:space="preserve">   </v>
      </c>
      <c r="M17" s="97" t="str">
        <f>IF(ISNONTEXT('Movimentação de Alunos'!B17),"   ",(IF(ISBLANK('Movimentação de Alunos'!E17),('Frequência 2º Bim'!AQ16),"---")))</f>
        <v xml:space="preserve">   </v>
      </c>
      <c r="N17" s="59" t="str">
        <f t="shared" si="1"/>
        <v xml:space="preserve"> </v>
      </c>
      <c r="O17" s="59" t="str">
        <f t="shared" si="2"/>
        <v xml:space="preserve"> </v>
      </c>
      <c r="P17" s="59" t="str">
        <f t="shared" si="3"/>
        <v xml:space="preserve"> </v>
      </c>
      <c r="Q17" s="69"/>
      <c r="R17" s="69"/>
      <c r="S17" s="59" t="str">
        <f t="shared" si="4"/>
        <v/>
      </c>
      <c r="T17" s="59" t="str">
        <f t="shared" si="5"/>
        <v xml:space="preserve">   </v>
      </c>
      <c r="U17" s="38"/>
      <c r="V17" s="38"/>
      <c r="W17" s="38"/>
      <c r="X17" s="38"/>
      <c r="Y17" s="38"/>
      <c r="Z17" s="38"/>
      <c r="AA17" s="38"/>
    </row>
    <row r="18" spans="1:27" x14ac:dyDescent="0.25">
      <c r="A18" s="64">
        <v>10</v>
      </c>
      <c r="B18" s="61">
        <f>'Movimentação de Alunos'!B18</f>
        <v>0</v>
      </c>
      <c r="C18" s="62">
        <f>'Movimentação de Alunos'!C18</f>
        <v>0</v>
      </c>
      <c r="D18" s="63">
        <f>'Movimentação de Alunos'!D18</f>
        <v>0</v>
      </c>
      <c r="E18" s="63">
        <f>'Movimentação de Alunos'!E18</f>
        <v>0</v>
      </c>
      <c r="F18" s="24"/>
      <c r="G18" s="24"/>
      <c r="H18" s="24"/>
      <c r="I18" s="24"/>
      <c r="J18" s="24"/>
      <c r="K18" s="24"/>
      <c r="L18" s="96" t="str">
        <f>IF(ISNONTEXT('Movimentação de Alunos'!B18),"   ",(IF(ISBLANK('Movimentação de Alunos'!E18),(SUM(F18:K18)),"---")))</f>
        <v xml:space="preserve">   </v>
      </c>
      <c r="M18" s="97" t="str">
        <f>IF(ISNONTEXT('Movimentação de Alunos'!B18),"   ",(IF(ISBLANK('Movimentação de Alunos'!E18),('Frequência 2º Bim'!AQ17),"---")))</f>
        <v xml:space="preserve">   </v>
      </c>
      <c r="N18" s="59" t="str">
        <f t="shared" si="1"/>
        <v xml:space="preserve"> </v>
      </c>
      <c r="O18" s="59" t="str">
        <f t="shared" si="2"/>
        <v xml:space="preserve"> </v>
      </c>
      <c r="P18" s="59" t="str">
        <f t="shared" si="3"/>
        <v xml:space="preserve"> </v>
      </c>
      <c r="Q18" s="69"/>
      <c r="R18" s="69"/>
      <c r="S18" s="59" t="str">
        <f t="shared" si="4"/>
        <v/>
      </c>
      <c r="T18" s="59" t="str">
        <f t="shared" si="5"/>
        <v xml:space="preserve">   </v>
      </c>
      <c r="U18" s="38"/>
      <c r="V18" s="38"/>
      <c r="W18" s="38"/>
      <c r="X18" s="38"/>
      <c r="Y18" s="38"/>
      <c r="Z18" s="38"/>
      <c r="AA18" s="38"/>
    </row>
    <row r="19" spans="1:27" x14ac:dyDescent="0.25">
      <c r="A19" s="64">
        <v>11</v>
      </c>
      <c r="B19" s="61">
        <f>'Movimentação de Alunos'!B19</f>
        <v>0</v>
      </c>
      <c r="C19" s="62">
        <f>'Movimentação de Alunos'!C19</f>
        <v>0</v>
      </c>
      <c r="D19" s="63">
        <f>'Movimentação de Alunos'!D19</f>
        <v>0</v>
      </c>
      <c r="E19" s="63">
        <f>'Movimentação de Alunos'!E19</f>
        <v>0</v>
      </c>
      <c r="F19" s="24"/>
      <c r="G19" s="24"/>
      <c r="H19" s="24"/>
      <c r="I19" s="24"/>
      <c r="J19" s="24"/>
      <c r="K19" s="24"/>
      <c r="L19" s="96" t="str">
        <f>IF(ISNONTEXT('Movimentação de Alunos'!B19),"   ",(IF(ISBLANK('Movimentação de Alunos'!E19),(SUM(F19:K19)),"---")))</f>
        <v xml:space="preserve">   </v>
      </c>
      <c r="M19" s="97" t="str">
        <f>IF(ISNONTEXT('Movimentação de Alunos'!B19),"   ",(IF(ISBLANK('Movimentação de Alunos'!E19),('Frequência 2º Bim'!AQ18),"---")))</f>
        <v xml:space="preserve">   </v>
      </c>
      <c r="N19" s="59" t="str">
        <f t="shared" si="1"/>
        <v xml:space="preserve"> </v>
      </c>
      <c r="O19" s="59" t="str">
        <f t="shared" si="2"/>
        <v xml:space="preserve"> </v>
      </c>
      <c r="P19" s="59" t="str">
        <f t="shared" si="3"/>
        <v xml:space="preserve"> </v>
      </c>
      <c r="Q19" s="69"/>
      <c r="R19" s="69"/>
      <c r="S19" s="59" t="str">
        <f t="shared" si="4"/>
        <v/>
      </c>
      <c r="T19" s="59" t="str">
        <f t="shared" si="5"/>
        <v xml:space="preserve">   </v>
      </c>
      <c r="U19" s="38"/>
      <c r="V19" s="38"/>
      <c r="W19" s="38"/>
      <c r="X19" s="38"/>
      <c r="Y19" s="38"/>
      <c r="Z19" s="38"/>
      <c r="AA19" s="38"/>
    </row>
    <row r="20" spans="1:27" x14ac:dyDescent="0.25">
      <c r="A20" s="64">
        <v>12</v>
      </c>
      <c r="B20" s="61">
        <f>'Movimentação de Alunos'!B20</f>
        <v>0</v>
      </c>
      <c r="C20" s="62">
        <f>'Movimentação de Alunos'!C20</f>
        <v>0</v>
      </c>
      <c r="D20" s="63">
        <f>'Movimentação de Alunos'!D20</f>
        <v>0</v>
      </c>
      <c r="E20" s="63">
        <f>'Movimentação de Alunos'!E20</f>
        <v>0</v>
      </c>
      <c r="F20" s="24"/>
      <c r="G20" s="24"/>
      <c r="H20" s="24"/>
      <c r="I20" s="24"/>
      <c r="J20" s="24"/>
      <c r="K20" s="24"/>
      <c r="L20" s="96" t="str">
        <f>IF(ISNONTEXT('Movimentação de Alunos'!B20),"   ",(IF(ISBLANK('Movimentação de Alunos'!E20),(SUM(F20:K20)),"---")))</f>
        <v xml:space="preserve">   </v>
      </c>
      <c r="M20" s="97" t="str">
        <f>IF(ISNONTEXT('Movimentação de Alunos'!B20),"   ",(IF(ISBLANK('Movimentação de Alunos'!E20),('Frequência 2º Bim'!AQ19),"---")))</f>
        <v xml:space="preserve">   </v>
      </c>
      <c r="N20" s="59" t="str">
        <f t="shared" si="1"/>
        <v xml:space="preserve"> </v>
      </c>
      <c r="O20" s="59" t="str">
        <f t="shared" si="2"/>
        <v xml:space="preserve"> </v>
      </c>
      <c r="P20" s="59" t="str">
        <f t="shared" si="3"/>
        <v xml:space="preserve"> </v>
      </c>
      <c r="Q20" s="69"/>
      <c r="R20" s="69"/>
      <c r="S20" s="59" t="str">
        <f t="shared" si="4"/>
        <v/>
      </c>
      <c r="T20" s="59" t="str">
        <f t="shared" si="5"/>
        <v xml:space="preserve">   </v>
      </c>
      <c r="U20" s="38"/>
      <c r="V20" s="38"/>
      <c r="W20" s="38"/>
      <c r="X20" s="38"/>
      <c r="Y20" s="38"/>
      <c r="Z20" s="38"/>
      <c r="AA20" s="38"/>
    </row>
    <row r="21" spans="1:27" x14ac:dyDescent="0.25">
      <c r="A21" s="64">
        <v>13</v>
      </c>
      <c r="B21" s="61">
        <f>'Movimentação de Alunos'!B21</f>
        <v>0</v>
      </c>
      <c r="C21" s="62">
        <f>'Movimentação de Alunos'!C21</f>
        <v>0</v>
      </c>
      <c r="D21" s="63">
        <f>'Movimentação de Alunos'!D21</f>
        <v>0</v>
      </c>
      <c r="E21" s="63">
        <f>'Movimentação de Alunos'!E21</f>
        <v>0</v>
      </c>
      <c r="F21" s="24"/>
      <c r="G21" s="24"/>
      <c r="H21" s="24"/>
      <c r="I21" s="24"/>
      <c r="J21" s="24"/>
      <c r="K21" s="24"/>
      <c r="L21" s="96" t="str">
        <f>IF(ISNONTEXT('Movimentação de Alunos'!B21),"   ",(IF(ISBLANK('Movimentação de Alunos'!E21),(SUM(F21:K21)),"---")))</f>
        <v xml:space="preserve">   </v>
      </c>
      <c r="M21" s="97" t="str">
        <f>IF(ISNONTEXT('Movimentação de Alunos'!B21),"   ",(IF(ISBLANK('Movimentação de Alunos'!E21),('Frequência 2º Bim'!AQ20),"---")))</f>
        <v xml:space="preserve">   </v>
      </c>
      <c r="N21" s="59" t="str">
        <f t="shared" si="1"/>
        <v xml:space="preserve"> </v>
      </c>
      <c r="O21" s="59" t="str">
        <f t="shared" si="2"/>
        <v xml:space="preserve"> </v>
      </c>
      <c r="P21" s="59" t="str">
        <f t="shared" si="3"/>
        <v xml:space="preserve"> </v>
      </c>
      <c r="Q21" s="69"/>
      <c r="R21" s="69"/>
      <c r="S21" s="59" t="str">
        <f t="shared" si="4"/>
        <v/>
      </c>
      <c r="T21" s="59" t="str">
        <f t="shared" si="5"/>
        <v xml:space="preserve">   </v>
      </c>
      <c r="U21" s="38"/>
      <c r="V21" s="38"/>
      <c r="W21" s="38"/>
      <c r="X21" s="38"/>
      <c r="Y21" s="38"/>
      <c r="Z21" s="38"/>
      <c r="AA21" s="38"/>
    </row>
    <row r="22" spans="1:27" x14ac:dyDescent="0.25">
      <c r="A22" s="64">
        <v>14</v>
      </c>
      <c r="B22" s="61">
        <f>'Movimentação de Alunos'!B22</f>
        <v>0</v>
      </c>
      <c r="C22" s="62">
        <f>'Movimentação de Alunos'!C22</f>
        <v>0</v>
      </c>
      <c r="D22" s="63">
        <f>'Movimentação de Alunos'!D22</f>
        <v>0</v>
      </c>
      <c r="E22" s="63">
        <f>'Movimentação de Alunos'!E22</f>
        <v>0</v>
      </c>
      <c r="F22" s="24"/>
      <c r="G22" s="24"/>
      <c r="H22" s="24"/>
      <c r="I22" s="24"/>
      <c r="J22" s="24"/>
      <c r="K22" s="24"/>
      <c r="L22" s="96" t="str">
        <f>IF(ISNONTEXT('Movimentação de Alunos'!B22),"   ",(IF(ISBLANK('Movimentação de Alunos'!E22),(SUM(F22:K22)),"---")))</f>
        <v xml:space="preserve">   </v>
      </c>
      <c r="M22" s="97" t="str">
        <f>IF(ISNONTEXT('Movimentação de Alunos'!B22),"   ",(IF(ISBLANK('Movimentação de Alunos'!E22),('Frequência 2º Bim'!AQ21),"---")))</f>
        <v xml:space="preserve">   </v>
      </c>
      <c r="N22" s="59" t="str">
        <f t="shared" si="1"/>
        <v xml:space="preserve"> </v>
      </c>
      <c r="O22" s="59" t="str">
        <f t="shared" si="2"/>
        <v xml:space="preserve"> </v>
      </c>
      <c r="P22" s="59" t="str">
        <f t="shared" si="3"/>
        <v xml:space="preserve"> </v>
      </c>
      <c r="Q22" s="69"/>
      <c r="R22" s="69"/>
      <c r="S22" s="59" t="str">
        <f t="shared" si="4"/>
        <v/>
      </c>
      <c r="T22" s="59" t="str">
        <f t="shared" si="5"/>
        <v xml:space="preserve">   </v>
      </c>
      <c r="U22" s="38"/>
      <c r="V22" s="38"/>
      <c r="W22" s="38"/>
      <c r="X22" s="38"/>
      <c r="Y22" s="38"/>
      <c r="Z22" s="38"/>
      <c r="AA22" s="38"/>
    </row>
    <row r="23" spans="1:27" x14ac:dyDescent="0.25">
      <c r="A23" s="64">
        <v>15</v>
      </c>
      <c r="B23" s="61">
        <f>'Movimentação de Alunos'!B23</f>
        <v>0</v>
      </c>
      <c r="C23" s="62">
        <f>'Movimentação de Alunos'!C23</f>
        <v>0</v>
      </c>
      <c r="D23" s="63">
        <f>'Movimentação de Alunos'!D23</f>
        <v>0</v>
      </c>
      <c r="E23" s="63">
        <f>'Movimentação de Alunos'!E23</f>
        <v>0</v>
      </c>
      <c r="F23" s="24"/>
      <c r="G23" s="24"/>
      <c r="H23" s="24"/>
      <c r="I23" s="24"/>
      <c r="J23" s="24"/>
      <c r="K23" s="24"/>
      <c r="L23" s="96" t="str">
        <f>IF(ISNONTEXT('Movimentação de Alunos'!B23),"   ",(IF(ISBLANK('Movimentação de Alunos'!E23),(SUM(F23:K23)),"---")))</f>
        <v xml:space="preserve">   </v>
      </c>
      <c r="M23" s="97" t="str">
        <f>IF(ISNONTEXT('Movimentação de Alunos'!B23),"   ",(IF(ISBLANK('Movimentação de Alunos'!E23),('Frequência 2º Bim'!AQ22),"---")))</f>
        <v xml:space="preserve">   </v>
      </c>
      <c r="N23" s="59" t="str">
        <f t="shared" si="1"/>
        <v xml:space="preserve"> </v>
      </c>
      <c r="O23" s="59" t="str">
        <f t="shared" si="2"/>
        <v xml:space="preserve"> </v>
      </c>
      <c r="P23" s="59" t="str">
        <f t="shared" si="3"/>
        <v xml:space="preserve"> </v>
      </c>
      <c r="Q23" s="69"/>
      <c r="R23" s="69"/>
      <c r="S23" s="59" t="str">
        <f t="shared" si="4"/>
        <v/>
      </c>
      <c r="T23" s="59" t="str">
        <f t="shared" si="5"/>
        <v xml:space="preserve">   </v>
      </c>
      <c r="U23" s="38"/>
      <c r="V23" s="38"/>
      <c r="W23" s="38"/>
      <c r="X23" s="38"/>
      <c r="Y23" s="38"/>
      <c r="Z23" s="38"/>
      <c r="AA23" s="38"/>
    </row>
    <row r="24" spans="1:27" x14ac:dyDescent="0.25">
      <c r="A24" s="64">
        <v>16</v>
      </c>
      <c r="B24" s="61">
        <f>'Movimentação de Alunos'!B24</f>
        <v>0</v>
      </c>
      <c r="C24" s="62">
        <f>'Movimentação de Alunos'!C24</f>
        <v>0</v>
      </c>
      <c r="D24" s="63">
        <f>'Movimentação de Alunos'!D24</f>
        <v>0</v>
      </c>
      <c r="E24" s="63">
        <f>'Movimentação de Alunos'!E24</f>
        <v>0</v>
      </c>
      <c r="F24" s="24"/>
      <c r="G24" s="24"/>
      <c r="H24" s="24"/>
      <c r="I24" s="24"/>
      <c r="J24" s="24"/>
      <c r="K24" s="24"/>
      <c r="L24" s="96" t="str">
        <f>IF(ISNONTEXT('Movimentação de Alunos'!B24),"   ",(IF(ISBLANK('Movimentação de Alunos'!E24),(SUM(F24:K24)),"---")))</f>
        <v xml:space="preserve">   </v>
      </c>
      <c r="M24" s="97" t="str">
        <f>IF(ISNONTEXT('Movimentação de Alunos'!B24),"   ",(IF(ISBLANK('Movimentação de Alunos'!E24),('Frequência 2º Bim'!AQ23),"---")))</f>
        <v xml:space="preserve">   </v>
      </c>
      <c r="N24" s="59" t="str">
        <f t="shared" si="1"/>
        <v xml:space="preserve"> </v>
      </c>
      <c r="O24" s="59" t="str">
        <f t="shared" si="2"/>
        <v xml:space="preserve"> </v>
      </c>
      <c r="P24" s="59" t="str">
        <f t="shared" si="3"/>
        <v xml:space="preserve"> </v>
      </c>
      <c r="Q24" s="69"/>
      <c r="R24" s="69"/>
      <c r="S24" s="59" t="str">
        <f t="shared" si="4"/>
        <v/>
      </c>
      <c r="T24" s="59" t="str">
        <f t="shared" si="5"/>
        <v xml:space="preserve">   </v>
      </c>
      <c r="U24" s="38"/>
      <c r="V24" s="38"/>
      <c r="W24" s="38"/>
      <c r="X24" s="38"/>
      <c r="Y24" s="38"/>
      <c r="Z24" s="38"/>
      <c r="AA24" s="38"/>
    </row>
    <row r="25" spans="1:27" x14ac:dyDescent="0.25">
      <c r="A25" s="64">
        <v>17</v>
      </c>
      <c r="B25" s="61">
        <f>'Movimentação de Alunos'!B25</f>
        <v>0</v>
      </c>
      <c r="C25" s="62">
        <f>'Movimentação de Alunos'!C25</f>
        <v>0</v>
      </c>
      <c r="D25" s="63">
        <f>'Movimentação de Alunos'!D25</f>
        <v>0</v>
      </c>
      <c r="E25" s="63">
        <f>'Movimentação de Alunos'!E25</f>
        <v>0</v>
      </c>
      <c r="F25" s="24"/>
      <c r="G25" s="24"/>
      <c r="H25" s="24"/>
      <c r="I25" s="24"/>
      <c r="J25" s="24"/>
      <c r="K25" s="24"/>
      <c r="L25" s="96" t="str">
        <f>IF(ISNONTEXT('Movimentação de Alunos'!B25),"   ",(IF(ISBLANK('Movimentação de Alunos'!E25),(SUM(F25:K25)),"---")))</f>
        <v xml:space="preserve">   </v>
      </c>
      <c r="M25" s="97" t="str">
        <f>IF(ISNONTEXT('Movimentação de Alunos'!B25),"   ",(IF(ISBLANK('Movimentação de Alunos'!E25),('Frequência 2º Bim'!AQ24),"---")))</f>
        <v xml:space="preserve">   </v>
      </c>
      <c r="N25" s="59" t="str">
        <f t="shared" si="1"/>
        <v xml:space="preserve"> </v>
      </c>
      <c r="O25" s="59" t="str">
        <f t="shared" si="2"/>
        <v xml:space="preserve"> </v>
      </c>
      <c r="P25" s="59" t="str">
        <f t="shared" si="3"/>
        <v xml:space="preserve"> </v>
      </c>
      <c r="Q25" s="69"/>
      <c r="R25" s="69"/>
      <c r="S25" s="59" t="str">
        <f t="shared" si="4"/>
        <v/>
      </c>
      <c r="T25" s="59" t="str">
        <f t="shared" si="5"/>
        <v xml:space="preserve">   </v>
      </c>
      <c r="U25" s="38"/>
      <c r="V25" s="38"/>
      <c r="W25" s="38"/>
      <c r="X25" s="38"/>
      <c r="Y25" s="38"/>
      <c r="Z25" s="38"/>
      <c r="AA25" s="38"/>
    </row>
    <row r="26" spans="1:27" x14ac:dyDescent="0.25">
      <c r="A26" s="64">
        <v>18</v>
      </c>
      <c r="B26" s="61">
        <f>'Movimentação de Alunos'!B26</f>
        <v>0</v>
      </c>
      <c r="C26" s="62">
        <f>'Movimentação de Alunos'!C26</f>
        <v>0</v>
      </c>
      <c r="D26" s="63">
        <f>'Movimentação de Alunos'!D26</f>
        <v>0</v>
      </c>
      <c r="E26" s="63">
        <f>'Movimentação de Alunos'!E26</f>
        <v>0</v>
      </c>
      <c r="F26" s="24"/>
      <c r="G26" s="24"/>
      <c r="H26" s="24"/>
      <c r="I26" s="24"/>
      <c r="J26" s="24"/>
      <c r="K26" s="24"/>
      <c r="L26" s="96" t="str">
        <f>IF(ISNONTEXT('Movimentação de Alunos'!B26),"   ",(IF(ISBLANK('Movimentação de Alunos'!E26),(SUM(F26:K26)),"---")))</f>
        <v xml:space="preserve">   </v>
      </c>
      <c r="M26" s="97" t="str">
        <f>IF(ISNONTEXT('Movimentação de Alunos'!B26),"   ",(IF(ISBLANK('Movimentação de Alunos'!E26),('Frequência 2º Bim'!AQ25),"---")))</f>
        <v xml:space="preserve">   </v>
      </c>
      <c r="N26" s="59" t="str">
        <f t="shared" si="1"/>
        <v xml:space="preserve"> </v>
      </c>
      <c r="O26" s="59" t="str">
        <f t="shared" si="2"/>
        <v xml:space="preserve"> </v>
      </c>
      <c r="P26" s="59" t="str">
        <f t="shared" si="3"/>
        <v xml:space="preserve"> </v>
      </c>
      <c r="Q26" s="69"/>
      <c r="R26" s="69"/>
      <c r="S26" s="59" t="str">
        <f t="shared" si="4"/>
        <v/>
      </c>
      <c r="T26" s="59" t="str">
        <f t="shared" si="5"/>
        <v xml:space="preserve">   </v>
      </c>
      <c r="U26" s="38"/>
      <c r="V26" s="38"/>
      <c r="W26" s="38"/>
      <c r="X26" s="38"/>
      <c r="Y26" s="38"/>
      <c r="Z26" s="38"/>
      <c r="AA26" s="38"/>
    </row>
    <row r="27" spans="1:27" x14ac:dyDescent="0.25">
      <c r="A27" s="64">
        <v>19</v>
      </c>
      <c r="B27" s="61">
        <f>'Movimentação de Alunos'!B27</f>
        <v>0</v>
      </c>
      <c r="C27" s="62">
        <f>'Movimentação de Alunos'!C27</f>
        <v>0</v>
      </c>
      <c r="D27" s="63">
        <f>'Movimentação de Alunos'!D27</f>
        <v>0</v>
      </c>
      <c r="E27" s="63">
        <f>'Movimentação de Alunos'!E27</f>
        <v>0</v>
      </c>
      <c r="F27" s="24"/>
      <c r="G27" s="24"/>
      <c r="H27" s="24"/>
      <c r="I27" s="24"/>
      <c r="J27" s="24"/>
      <c r="K27" s="24"/>
      <c r="L27" s="96" t="str">
        <f>IF(ISNONTEXT('Movimentação de Alunos'!B27),"   ",(IF(ISBLANK('Movimentação de Alunos'!E27),(SUM(F27:K27)),"---")))</f>
        <v xml:space="preserve">   </v>
      </c>
      <c r="M27" s="97" t="str">
        <f>IF(ISNONTEXT('Movimentação de Alunos'!B27),"   ",(IF(ISBLANK('Movimentação de Alunos'!E27),('Frequência 2º Bim'!AQ26),"---")))</f>
        <v xml:space="preserve">   </v>
      </c>
      <c r="N27" s="59" t="str">
        <f t="shared" si="1"/>
        <v xml:space="preserve"> </v>
      </c>
      <c r="O27" s="59" t="str">
        <f t="shared" si="2"/>
        <v xml:space="preserve"> </v>
      </c>
      <c r="P27" s="59" t="str">
        <f t="shared" si="3"/>
        <v xml:space="preserve"> </v>
      </c>
      <c r="Q27" s="69"/>
      <c r="R27" s="69"/>
      <c r="S27" s="59" t="str">
        <f t="shared" si="4"/>
        <v/>
      </c>
      <c r="T27" s="59" t="str">
        <f t="shared" si="5"/>
        <v xml:space="preserve">   </v>
      </c>
      <c r="U27" s="38"/>
      <c r="V27" s="38"/>
      <c r="W27" s="38"/>
      <c r="X27" s="38"/>
      <c r="Y27" s="38"/>
      <c r="Z27" s="38"/>
      <c r="AA27" s="38"/>
    </row>
    <row r="28" spans="1:27" x14ac:dyDescent="0.25">
      <c r="A28" s="64">
        <v>20</v>
      </c>
      <c r="B28" s="61">
        <f>'Movimentação de Alunos'!B28</f>
        <v>0</v>
      </c>
      <c r="C28" s="62">
        <f>'Movimentação de Alunos'!C28</f>
        <v>0</v>
      </c>
      <c r="D28" s="63">
        <f>'Movimentação de Alunos'!D28</f>
        <v>0</v>
      </c>
      <c r="E28" s="63">
        <f>'Movimentação de Alunos'!E28</f>
        <v>0</v>
      </c>
      <c r="F28" s="24"/>
      <c r="G28" s="24"/>
      <c r="H28" s="24"/>
      <c r="I28" s="24"/>
      <c r="J28" s="24"/>
      <c r="K28" s="24"/>
      <c r="L28" s="96" t="str">
        <f>IF(ISNONTEXT('Movimentação de Alunos'!B28),"   ",(IF(ISBLANK('Movimentação de Alunos'!E28),(SUM(F28:K28)),"---")))</f>
        <v xml:space="preserve">   </v>
      </c>
      <c r="M28" s="97" t="str">
        <f>IF(ISNONTEXT('Movimentação de Alunos'!B28),"   ",(IF(ISBLANK('Movimentação de Alunos'!E28),('Frequência 2º Bim'!AQ27),"---")))</f>
        <v xml:space="preserve">   </v>
      </c>
      <c r="N28" s="59" t="str">
        <f t="shared" si="1"/>
        <v xml:space="preserve"> </v>
      </c>
      <c r="O28" s="59" t="str">
        <f t="shared" si="2"/>
        <v xml:space="preserve"> </v>
      </c>
      <c r="P28" s="59" t="str">
        <f t="shared" si="3"/>
        <v xml:space="preserve"> </v>
      </c>
      <c r="Q28" s="69"/>
      <c r="R28" s="69"/>
      <c r="S28" s="59" t="str">
        <f t="shared" si="4"/>
        <v/>
      </c>
      <c r="T28" s="59" t="str">
        <f t="shared" si="5"/>
        <v xml:space="preserve">   </v>
      </c>
      <c r="U28" s="38"/>
      <c r="V28" s="38"/>
      <c r="W28" s="38"/>
      <c r="X28" s="38"/>
      <c r="Y28" s="38"/>
      <c r="Z28" s="38"/>
      <c r="AA28" s="38"/>
    </row>
    <row r="29" spans="1:27" x14ac:dyDescent="0.25">
      <c r="A29" s="64">
        <v>21</v>
      </c>
      <c r="B29" s="61">
        <f>'Movimentação de Alunos'!B29</f>
        <v>0</v>
      </c>
      <c r="C29" s="62">
        <f>'Movimentação de Alunos'!C29</f>
        <v>0</v>
      </c>
      <c r="D29" s="63">
        <f>'Movimentação de Alunos'!D29</f>
        <v>0</v>
      </c>
      <c r="E29" s="63">
        <f>'Movimentação de Alunos'!E29</f>
        <v>0</v>
      </c>
      <c r="F29" s="24"/>
      <c r="G29" s="24"/>
      <c r="H29" s="24"/>
      <c r="I29" s="24"/>
      <c r="J29" s="24"/>
      <c r="K29" s="24"/>
      <c r="L29" s="96" t="str">
        <f>IF(ISNONTEXT('Movimentação de Alunos'!B29),"   ",(IF(ISBLANK('Movimentação de Alunos'!E29),(SUM(F29:K29)),"---")))</f>
        <v xml:space="preserve">   </v>
      </c>
      <c r="M29" s="97" t="str">
        <f>IF(ISNONTEXT('Movimentação de Alunos'!B29),"   ",(IF(ISBLANK('Movimentação de Alunos'!E29),('Frequência 2º Bim'!AQ28),"---")))</f>
        <v xml:space="preserve">   </v>
      </c>
      <c r="N29" s="59" t="str">
        <f t="shared" si="1"/>
        <v xml:space="preserve"> </v>
      </c>
      <c r="O29" s="59" t="str">
        <f t="shared" si="2"/>
        <v xml:space="preserve"> </v>
      </c>
      <c r="P29" s="59" t="str">
        <f t="shared" si="3"/>
        <v xml:space="preserve"> </v>
      </c>
      <c r="Q29" s="69"/>
      <c r="R29" s="69"/>
      <c r="S29" s="59" t="str">
        <f t="shared" si="4"/>
        <v/>
      </c>
      <c r="T29" s="59" t="str">
        <f t="shared" si="5"/>
        <v xml:space="preserve">   </v>
      </c>
      <c r="U29" s="38"/>
      <c r="V29" s="38"/>
      <c r="W29" s="38"/>
      <c r="X29" s="38"/>
      <c r="Y29" s="38"/>
      <c r="Z29" s="38"/>
      <c r="AA29" s="38"/>
    </row>
    <row r="30" spans="1:27" x14ac:dyDescent="0.25">
      <c r="A30" s="64">
        <v>22</v>
      </c>
      <c r="B30" s="61">
        <f>'Movimentação de Alunos'!B30</f>
        <v>0</v>
      </c>
      <c r="C30" s="62">
        <f>'Movimentação de Alunos'!C30</f>
        <v>0</v>
      </c>
      <c r="D30" s="63">
        <f>'Movimentação de Alunos'!D30</f>
        <v>0</v>
      </c>
      <c r="E30" s="63">
        <f>'Movimentação de Alunos'!E30</f>
        <v>0</v>
      </c>
      <c r="F30" s="24"/>
      <c r="G30" s="24"/>
      <c r="H30" s="24"/>
      <c r="I30" s="24"/>
      <c r="J30" s="24"/>
      <c r="K30" s="24"/>
      <c r="L30" s="96" t="str">
        <f>IF(ISNONTEXT('Movimentação de Alunos'!B30),"   ",(IF(ISBLANK('Movimentação de Alunos'!E30),(SUM(F30:K30)),"---")))</f>
        <v xml:space="preserve">   </v>
      </c>
      <c r="M30" s="97" t="str">
        <f>IF(ISNONTEXT('Movimentação de Alunos'!B30),"   ",(IF(ISBLANK('Movimentação de Alunos'!E30),('Frequência 2º Bim'!AQ29),"---")))</f>
        <v xml:space="preserve">   </v>
      </c>
      <c r="N30" s="59" t="str">
        <f t="shared" si="1"/>
        <v xml:space="preserve"> </v>
      </c>
      <c r="O30" s="59" t="str">
        <f t="shared" si="2"/>
        <v xml:space="preserve"> </v>
      </c>
      <c r="P30" s="59" t="str">
        <f t="shared" si="3"/>
        <v xml:space="preserve"> </v>
      </c>
      <c r="Q30" s="69"/>
      <c r="R30" s="69"/>
      <c r="S30" s="59" t="str">
        <f t="shared" si="4"/>
        <v/>
      </c>
      <c r="T30" s="59" t="str">
        <f t="shared" si="5"/>
        <v xml:space="preserve">   </v>
      </c>
      <c r="U30" s="38"/>
      <c r="V30" s="38"/>
      <c r="W30" s="38"/>
      <c r="X30" s="38"/>
      <c r="Y30" s="38"/>
      <c r="Z30" s="38"/>
      <c r="AA30" s="38"/>
    </row>
    <row r="31" spans="1:27" x14ac:dyDescent="0.25">
      <c r="A31" s="64">
        <v>23</v>
      </c>
      <c r="B31" s="61">
        <f>'Movimentação de Alunos'!B31</f>
        <v>0</v>
      </c>
      <c r="C31" s="62">
        <f>'Movimentação de Alunos'!C31</f>
        <v>0</v>
      </c>
      <c r="D31" s="63">
        <f>'Movimentação de Alunos'!D31</f>
        <v>0</v>
      </c>
      <c r="E31" s="63">
        <f>'Movimentação de Alunos'!E31</f>
        <v>0</v>
      </c>
      <c r="F31" s="24"/>
      <c r="G31" s="24"/>
      <c r="H31" s="24"/>
      <c r="I31" s="24"/>
      <c r="J31" s="24"/>
      <c r="K31" s="24"/>
      <c r="L31" s="96" t="str">
        <f>IF(ISNONTEXT('Movimentação de Alunos'!B31),"   ",(IF(ISBLANK('Movimentação de Alunos'!E31),(SUM(F31:K31)),"---")))</f>
        <v xml:space="preserve">   </v>
      </c>
      <c r="M31" s="97" t="str">
        <f>IF(ISNONTEXT('Movimentação de Alunos'!B31),"   ",(IF(ISBLANK('Movimentação de Alunos'!E31),('Frequência 2º Bim'!AQ30),"---")))</f>
        <v xml:space="preserve">   </v>
      </c>
      <c r="N31" s="59" t="str">
        <f t="shared" si="1"/>
        <v xml:space="preserve"> </v>
      </c>
      <c r="O31" s="59" t="str">
        <f t="shared" si="2"/>
        <v xml:space="preserve"> </v>
      </c>
      <c r="P31" s="59" t="str">
        <f t="shared" si="3"/>
        <v xml:space="preserve"> </v>
      </c>
      <c r="Q31" s="69"/>
      <c r="R31" s="69"/>
      <c r="S31" s="59" t="str">
        <f t="shared" si="4"/>
        <v/>
      </c>
      <c r="T31" s="59" t="str">
        <f t="shared" si="5"/>
        <v xml:space="preserve">   </v>
      </c>
      <c r="U31" s="38"/>
      <c r="V31" s="38"/>
      <c r="W31" s="38"/>
      <c r="X31" s="38"/>
      <c r="Y31" s="38"/>
      <c r="Z31" s="38"/>
      <c r="AA31" s="38"/>
    </row>
    <row r="32" spans="1:27" x14ac:dyDescent="0.25">
      <c r="A32" s="64">
        <v>24</v>
      </c>
      <c r="B32" s="61">
        <f>'Movimentação de Alunos'!B32</f>
        <v>0</v>
      </c>
      <c r="C32" s="62">
        <f>'Movimentação de Alunos'!C32</f>
        <v>0</v>
      </c>
      <c r="D32" s="63">
        <f>'Movimentação de Alunos'!D32</f>
        <v>0</v>
      </c>
      <c r="E32" s="63">
        <f>'Movimentação de Alunos'!E32</f>
        <v>0</v>
      </c>
      <c r="F32" s="24"/>
      <c r="G32" s="24"/>
      <c r="H32" s="24"/>
      <c r="I32" s="24"/>
      <c r="J32" s="24"/>
      <c r="K32" s="24"/>
      <c r="L32" s="96" t="str">
        <f>IF(ISNONTEXT('Movimentação de Alunos'!B32),"   ",(IF(ISBLANK('Movimentação de Alunos'!E32),(SUM(F32:K32)),"---")))</f>
        <v xml:space="preserve">   </v>
      </c>
      <c r="M32" s="97" t="str">
        <f>IF(ISNONTEXT('Movimentação de Alunos'!B32),"   ",(IF(ISBLANK('Movimentação de Alunos'!E32),('Frequência 2º Bim'!AQ31),"---")))</f>
        <v xml:space="preserve">   </v>
      </c>
      <c r="N32" s="59" t="str">
        <f t="shared" si="1"/>
        <v xml:space="preserve"> </v>
      </c>
      <c r="O32" s="59" t="str">
        <f t="shared" si="2"/>
        <v xml:space="preserve"> </v>
      </c>
      <c r="P32" s="59" t="str">
        <f t="shared" si="3"/>
        <v xml:space="preserve"> </v>
      </c>
      <c r="Q32" s="69"/>
      <c r="R32" s="69"/>
      <c r="S32" s="59" t="str">
        <f t="shared" si="4"/>
        <v/>
      </c>
      <c r="T32" s="59" t="str">
        <f t="shared" si="5"/>
        <v xml:space="preserve">   </v>
      </c>
      <c r="U32" s="38"/>
      <c r="V32" s="38"/>
      <c r="W32" s="38"/>
      <c r="X32" s="38"/>
      <c r="Y32" s="38"/>
      <c r="Z32" s="38"/>
      <c r="AA32" s="38"/>
    </row>
    <row r="33" spans="1:27" x14ac:dyDescent="0.25">
      <c r="A33" s="64">
        <v>25</v>
      </c>
      <c r="B33" s="61">
        <f>'Movimentação de Alunos'!B33</f>
        <v>0</v>
      </c>
      <c r="C33" s="62">
        <f>'Movimentação de Alunos'!C33</f>
        <v>0</v>
      </c>
      <c r="D33" s="63">
        <f>'Movimentação de Alunos'!D33</f>
        <v>0</v>
      </c>
      <c r="E33" s="63">
        <f>'Movimentação de Alunos'!E33</f>
        <v>0</v>
      </c>
      <c r="F33" s="24"/>
      <c r="G33" s="24"/>
      <c r="H33" s="24"/>
      <c r="I33" s="24"/>
      <c r="J33" s="24"/>
      <c r="K33" s="24"/>
      <c r="L33" s="96" t="str">
        <f>IF(ISNONTEXT('Movimentação de Alunos'!B33),"   ",(IF(ISBLANK('Movimentação de Alunos'!E33),(SUM(F33:K33)),"---")))</f>
        <v xml:space="preserve">   </v>
      </c>
      <c r="M33" s="97" t="str">
        <f>IF(ISNONTEXT('Movimentação de Alunos'!B33),"   ",(IF(ISBLANK('Movimentação de Alunos'!E33),('Frequência 2º Bim'!AQ32),"---")))</f>
        <v xml:space="preserve">   </v>
      </c>
      <c r="N33" s="59" t="str">
        <f t="shared" si="1"/>
        <v xml:space="preserve"> </v>
      </c>
      <c r="O33" s="59" t="str">
        <f t="shared" si="2"/>
        <v xml:space="preserve"> </v>
      </c>
      <c r="P33" s="59" t="str">
        <f t="shared" si="3"/>
        <v xml:space="preserve"> </v>
      </c>
      <c r="Q33" s="69"/>
      <c r="R33" s="69"/>
      <c r="S33" s="59" t="str">
        <f t="shared" si="4"/>
        <v/>
      </c>
      <c r="T33" s="59" t="str">
        <f t="shared" si="5"/>
        <v xml:space="preserve">   </v>
      </c>
      <c r="U33" s="38"/>
      <c r="V33" s="38"/>
      <c r="W33" s="38"/>
      <c r="X33" s="38"/>
      <c r="Y33" s="38"/>
      <c r="Z33" s="38"/>
      <c r="AA33" s="38"/>
    </row>
    <row r="34" spans="1:27" x14ac:dyDescent="0.25">
      <c r="A34" s="64">
        <v>26</v>
      </c>
      <c r="B34" s="61">
        <f>'Movimentação de Alunos'!B34</f>
        <v>0</v>
      </c>
      <c r="C34" s="62">
        <f>'Movimentação de Alunos'!C34</f>
        <v>0</v>
      </c>
      <c r="D34" s="63">
        <f>'Movimentação de Alunos'!D34</f>
        <v>0</v>
      </c>
      <c r="E34" s="63">
        <f>'Movimentação de Alunos'!E34</f>
        <v>0</v>
      </c>
      <c r="F34" s="24"/>
      <c r="G34" s="24"/>
      <c r="H34" s="24"/>
      <c r="I34" s="24"/>
      <c r="J34" s="24"/>
      <c r="K34" s="24"/>
      <c r="L34" s="96" t="str">
        <f>IF(ISNONTEXT('Movimentação de Alunos'!B34),"   ",(IF(ISBLANK('Movimentação de Alunos'!E34),(SUM(F34:K34)),"---")))</f>
        <v xml:space="preserve">   </v>
      </c>
      <c r="M34" s="97" t="str">
        <f>IF(ISNONTEXT('Movimentação de Alunos'!B34),"   ",(IF(ISBLANK('Movimentação de Alunos'!E34),('Frequência 2º Bim'!AQ33),"---")))</f>
        <v xml:space="preserve">   </v>
      </c>
      <c r="N34" s="59" t="str">
        <f t="shared" si="1"/>
        <v xml:space="preserve"> </v>
      </c>
      <c r="O34" s="59" t="str">
        <f t="shared" si="2"/>
        <v xml:space="preserve"> </v>
      </c>
      <c r="P34" s="59" t="str">
        <f t="shared" si="3"/>
        <v xml:space="preserve"> </v>
      </c>
      <c r="Q34" s="69"/>
      <c r="R34" s="69"/>
      <c r="S34" s="59" t="str">
        <f t="shared" si="4"/>
        <v/>
      </c>
      <c r="T34" s="59" t="str">
        <f t="shared" si="5"/>
        <v xml:space="preserve">   </v>
      </c>
      <c r="U34" s="38"/>
      <c r="V34" s="38"/>
      <c r="W34" s="38"/>
      <c r="X34" s="38"/>
      <c r="Y34" s="38"/>
      <c r="Z34" s="38"/>
      <c r="AA34" s="38"/>
    </row>
    <row r="35" spans="1:27" x14ac:dyDescent="0.25">
      <c r="A35" s="64">
        <v>27</v>
      </c>
      <c r="B35" s="61">
        <f>'Movimentação de Alunos'!B35</f>
        <v>0</v>
      </c>
      <c r="C35" s="62">
        <f>'Movimentação de Alunos'!C35</f>
        <v>0</v>
      </c>
      <c r="D35" s="63">
        <f>'Movimentação de Alunos'!D35</f>
        <v>0</v>
      </c>
      <c r="E35" s="63">
        <f>'Movimentação de Alunos'!E35</f>
        <v>0</v>
      </c>
      <c r="F35" s="24"/>
      <c r="G35" s="24"/>
      <c r="H35" s="24"/>
      <c r="I35" s="24"/>
      <c r="J35" s="24"/>
      <c r="K35" s="24"/>
      <c r="L35" s="96" t="str">
        <f>IF(ISNONTEXT('Movimentação de Alunos'!B35),"   ",(IF(ISBLANK('Movimentação de Alunos'!E35),(SUM(F35:K35)),"---")))</f>
        <v xml:space="preserve">   </v>
      </c>
      <c r="M35" s="97" t="str">
        <f>IF(ISNONTEXT('Movimentação de Alunos'!B35),"   ",(IF(ISBLANK('Movimentação de Alunos'!E35),('Frequência 2º Bim'!AQ34),"---")))</f>
        <v xml:space="preserve">   </v>
      </c>
      <c r="N35" s="59" t="str">
        <f t="shared" si="1"/>
        <v xml:space="preserve"> </v>
      </c>
      <c r="O35" s="59" t="str">
        <f t="shared" si="2"/>
        <v xml:space="preserve"> </v>
      </c>
      <c r="P35" s="59" t="str">
        <f t="shared" si="3"/>
        <v xml:space="preserve"> </v>
      </c>
      <c r="Q35" s="69"/>
      <c r="R35" s="69"/>
      <c r="S35" s="59" t="str">
        <f t="shared" si="4"/>
        <v/>
      </c>
      <c r="T35" s="59" t="str">
        <f t="shared" si="5"/>
        <v xml:space="preserve">   </v>
      </c>
      <c r="U35" s="38"/>
      <c r="V35" s="38"/>
      <c r="W35" s="38"/>
      <c r="X35" s="38"/>
      <c r="Y35" s="38"/>
      <c r="Z35" s="38"/>
      <c r="AA35" s="38"/>
    </row>
    <row r="36" spans="1:27" x14ac:dyDescent="0.25">
      <c r="A36" s="64">
        <v>28</v>
      </c>
      <c r="B36" s="61">
        <f>'Movimentação de Alunos'!B36</f>
        <v>0</v>
      </c>
      <c r="C36" s="62">
        <f>'Movimentação de Alunos'!C36</f>
        <v>0</v>
      </c>
      <c r="D36" s="63">
        <f>'Movimentação de Alunos'!D36</f>
        <v>0</v>
      </c>
      <c r="E36" s="63">
        <f>'Movimentação de Alunos'!E36</f>
        <v>0</v>
      </c>
      <c r="F36" s="24"/>
      <c r="G36" s="24"/>
      <c r="H36" s="24"/>
      <c r="I36" s="24"/>
      <c r="J36" s="24"/>
      <c r="K36" s="24"/>
      <c r="L36" s="96" t="str">
        <f>IF(ISNONTEXT('Movimentação de Alunos'!B36),"   ",(IF(ISBLANK('Movimentação de Alunos'!E36),(SUM(F36:K36)),"---")))</f>
        <v xml:space="preserve">   </v>
      </c>
      <c r="M36" s="97" t="str">
        <f>IF(ISNONTEXT('Movimentação de Alunos'!B36),"   ",(IF(ISBLANK('Movimentação de Alunos'!E36),('Frequência 2º Bim'!AQ35),"---")))</f>
        <v xml:space="preserve">   </v>
      </c>
      <c r="N36" s="59" t="str">
        <f t="shared" si="1"/>
        <v xml:space="preserve"> </v>
      </c>
      <c r="O36" s="59" t="str">
        <f t="shared" si="2"/>
        <v xml:space="preserve"> </v>
      </c>
      <c r="P36" s="59" t="str">
        <f t="shared" si="3"/>
        <v xml:space="preserve"> </v>
      </c>
      <c r="Q36" s="69"/>
      <c r="R36" s="69"/>
      <c r="S36" s="59" t="str">
        <f t="shared" si="4"/>
        <v/>
      </c>
      <c r="T36" s="59" t="str">
        <f t="shared" si="5"/>
        <v xml:space="preserve">   </v>
      </c>
      <c r="U36" s="38"/>
      <c r="V36" s="38"/>
      <c r="W36" s="38"/>
      <c r="X36" s="38"/>
      <c r="Y36" s="38"/>
      <c r="Z36" s="38"/>
      <c r="AA36" s="38"/>
    </row>
    <row r="37" spans="1:27" x14ac:dyDescent="0.25">
      <c r="A37" s="64">
        <v>29</v>
      </c>
      <c r="B37" s="61">
        <f>'Movimentação de Alunos'!B37</f>
        <v>0</v>
      </c>
      <c r="C37" s="62">
        <f>'Movimentação de Alunos'!C37</f>
        <v>0</v>
      </c>
      <c r="D37" s="63">
        <f>'Movimentação de Alunos'!D37</f>
        <v>0</v>
      </c>
      <c r="E37" s="63">
        <f>'Movimentação de Alunos'!E37</f>
        <v>0</v>
      </c>
      <c r="F37" s="24"/>
      <c r="G37" s="24"/>
      <c r="H37" s="24"/>
      <c r="I37" s="24"/>
      <c r="J37" s="24"/>
      <c r="K37" s="24"/>
      <c r="L37" s="96" t="str">
        <f>IF(ISNONTEXT('Movimentação de Alunos'!B37),"   ",(IF(ISBLANK('Movimentação de Alunos'!E37),(SUM(F37:K37)),"---")))</f>
        <v xml:space="preserve">   </v>
      </c>
      <c r="M37" s="97" t="str">
        <f>IF(ISNONTEXT('Movimentação de Alunos'!B37),"   ",(IF(ISBLANK('Movimentação de Alunos'!E37),('Frequência 2º Bim'!AQ36),"---")))</f>
        <v xml:space="preserve">   </v>
      </c>
      <c r="N37" s="59" t="str">
        <f t="shared" si="1"/>
        <v xml:space="preserve"> </v>
      </c>
      <c r="O37" s="59" t="str">
        <f t="shared" si="2"/>
        <v xml:space="preserve"> </v>
      </c>
      <c r="P37" s="59" t="str">
        <f t="shared" si="3"/>
        <v xml:space="preserve"> </v>
      </c>
      <c r="Q37" s="69"/>
      <c r="R37" s="69"/>
      <c r="S37" s="59" t="str">
        <f t="shared" si="4"/>
        <v/>
      </c>
      <c r="T37" s="59" t="str">
        <f t="shared" si="5"/>
        <v xml:space="preserve">   </v>
      </c>
      <c r="U37" s="38"/>
      <c r="V37" s="38"/>
      <c r="W37" s="38"/>
      <c r="X37" s="38"/>
      <c r="Y37" s="38"/>
      <c r="Z37" s="38"/>
      <c r="AA37" s="38"/>
    </row>
    <row r="38" spans="1:27" x14ac:dyDescent="0.25">
      <c r="A38" s="64">
        <v>30</v>
      </c>
      <c r="B38" s="61">
        <f>'Movimentação de Alunos'!B38</f>
        <v>0</v>
      </c>
      <c r="C38" s="62">
        <f>'Movimentação de Alunos'!C38</f>
        <v>0</v>
      </c>
      <c r="D38" s="63">
        <f>'Movimentação de Alunos'!D38</f>
        <v>0</v>
      </c>
      <c r="E38" s="63">
        <f>'Movimentação de Alunos'!E38</f>
        <v>0</v>
      </c>
      <c r="F38" s="24"/>
      <c r="G38" s="24"/>
      <c r="H38" s="24"/>
      <c r="I38" s="24"/>
      <c r="J38" s="24"/>
      <c r="K38" s="24"/>
      <c r="L38" s="96" t="str">
        <f>IF(ISNONTEXT('Movimentação de Alunos'!B38),"   ",(IF(ISBLANK('Movimentação de Alunos'!E38),(SUM(F38:K38)),"---")))</f>
        <v xml:space="preserve">   </v>
      </c>
      <c r="M38" s="97" t="str">
        <f>IF(ISNONTEXT('Movimentação de Alunos'!B38),"   ",(IF(ISBLANK('Movimentação de Alunos'!E38),('Frequência 2º Bim'!AQ37),"---")))</f>
        <v xml:space="preserve">   </v>
      </c>
      <c r="N38" s="59" t="str">
        <f t="shared" si="1"/>
        <v xml:space="preserve"> </v>
      </c>
      <c r="O38" s="59" t="str">
        <f t="shared" si="2"/>
        <v xml:space="preserve"> </v>
      </c>
      <c r="P38" s="59" t="str">
        <f t="shared" si="3"/>
        <v xml:space="preserve"> </v>
      </c>
      <c r="Q38" s="69"/>
      <c r="R38" s="69"/>
      <c r="S38" s="59" t="str">
        <f t="shared" si="4"/>
        <v/>
      </c>
      <c r="T38" s="59" t="str">
        <f t="shared" si="5"/>
        <v xml:space="preserve">   </v>
      </c>
      <c r="U38" s="38"/>
      <c r="V38" s="38"/>
      <c r="W38" s="38"/>
      <c r="X38" s="38"/>
      <c r="Y38" s="38"/>
      <c r="Z38" s="38"/>
      <c r="AA38" s="38"/>
    </row>
    <row r="39" spans="1:27" x14ac:dyDescent="0.25">
      <c r="A39" s="64">
        <v>31</v>
      </c>
      <c r="B39" s="61">
        <f>'Movimentação de Alunos'!B39</f>
        <v>0</v>
      </c>
      <c r="C39" s="62">
        <f>'Movimentação de Alunos'!C39</f>
        <v>0</v>
      </c>
      <c r="D39" s="63">
        <f>'Movimentação de Alunos'!D39</f>
        <v>0</v>
      </c>
      <c r="E39" s="63">
        <f>'Movimentação de Alunos'!E39</f>
        <v>0</v>
      </c>
      <c r="F39" s="24"/>
      <c r="G39" s="24"/>
      <c r="H39" s="24"/>
      <c r="I39" s="24"/>
      <c r="J39" s="24"/>
      <c r="K39" s="24"/>
      <c r="L39" s="96" t="str">
        <f>IF(ISNONTEXT('Movimentação de Alunos'!B39),"   ",(IF(ISBLANK('Movimentação de Alunos'!E39),(SUM(F39:K39)),"---")))</f>
        <v xml:space="preserve">   </v>
      </c>
      <c r="M39" s="97" t="str">
        <f>IF(ISNONTEXT('Movimentação de Alunos'!B39),"   ",(IF(ISBLANK('Movimentação de Alunos'!E39),('Frequência 2º Bim'!AQ38),"---")))</f>
        <v xml:space="preserve">   </v>
      </c>
      <c r="N39" s="59" t="str">
        <f t="shared" si="1"/>
        <v xml:space="preserve"> </v>
      </c>
      <c r="O39" s="59" t="str">
        <f t="shared" si="2"/>
        <v xml:space="preserve"> </v>
      </c>
      <c r="P39" s="59" t="str">
        <f t="shared" si="3"/>
        <v xml:space="preserve"> </v>
      </c>
      <c r="Q39" s="69"/>
      <c r="R39" s="69"/>
      <c r="S39" s="59" t="str">
        <f t="shared" si="4"/>
        <v/>
      </c>
      <c r="T39" s="59" t="str">
        <f t="shared" si="5"/>
        <v xml:space="preserve">   </v>
      </c>
      <c r="U39" s="38"/>
      <c r="V39" s="38"/>
      <c r="W39" s="38"/>
      <c r="X39" s="38"/>
      <c r="Y39" s="38"/>
      <c r="Z39" s="38"/>
      <c r="AA39" s="38"/>
    </row>
    <row r="40" spans="1:27" x14ac:dyDescent="0.25">
      <c r="A40" s="64">
        <v>32</v>
      </c>
      <c r="B40" s="61">
        <f>'Movimentação de Alunos'!B40</f>
        <v>0</v>
      </c>
      <c r="C40" s="62">
        <f>'Movimentação de Alunos'!C40</f>
        <v>0</v>
      </c>
      <c r="D40" s="63">
        <f>'Movimentação de Alunos'!D40</f>
        <v>0</v>
      </c>
      <c r="E40" s="63">
        <f>'Movimentação de Alunos'!E40</f>
        <v>0</v>
      </c>
      <c r="F40" s="24"/>
      <c r="G40" s="24"/>
      <c r="H40" s="24"/>
      <c r="I40" s="24"/>
      <c r="J40" s="24"/>
      <c r="K40" s="24"/>
      <c r="L40" s="96" t="str">
        <f>IF(ISNONTEXT('Movimentação de Alunos'!B40),"   ",(IF(ISBLANK('Movimentação de Alunos'!E40),(SUM(F40:K40)),"---")))</f>
        <v xml:space="preserve">   </v>
      </c>
      <c r="M40" s="97" t="str">
        <f>IF(ISNONTEXT('Movimentação de Alunos'!B40),"   ",(IF(ISBLANK('Movimentação de Alunos'!E40),('Frequência 2º Bim'!AQ39),"---")))</f>
        <v xml:space="preserve">   </v>
      </c>
      <c r="N40" s="59" t="str">
        <f t="shared" si="1"/>
        <v xml:space="preserve"> </v>
      </c>
      <c r="O40" s="59" t="str">
        <f t="shared" si="2"/>
        <v xml:space="preserve"> </v>
      </c>
      <c r="P40" s="59" t="str">
        <f t="shared" si="3"/>
        <v xml:space="preserve"> </v>
      </c>
      <c r="Q40" s="69"/>
      <c r="R40" s="69"/>
      <c r="S40" s="59" t="str">
        <f t="shared" si="4"/>
        <v/>
      </c>
      <c r="T40" s="59" t="str">
        <f t="shared" si="5"/>
        <v xml:space="preserve">   </v>
      </c>
      <c r="U40" s="38"/>
      <c r="V40" s="38"/>
      <c r="W40" s="38"/>
      <c r="X40" s="38"/>
      <c r="Y40" s="38"/>
      <c r="Z40" s="38"/>
      <c r="AA40" s="38"/>
    </row>
    <row r="41" spans="1:27" x14ac:dyDescent="0.25">
      <c r="A41" s="64">
        <v>33</v>
      </c>
      <c r="B41" s="61">
        <f>'Movimentação de Alunos'!B41</f>
        <v>0</v>
      </c>
      <c r="C41" s="62">
        <f>'Movimentação de Alunos'!C41</f>
        <v>0</v>
      </c>
      <c r="D41" s="63">
        <f>'Movimentação de Alunos'!D41</f>
        <v>0</v>
      </c>
      <c r="E41" s="63">
        <f>'Movimentação de Alunos'!E41</f>
        <v>0</v>
      </c>
      <c r="F41" s="24"/>
      <c r="G41" s="24"/>
      <c r="H41" s="24"/>
      <c r="I41" s="24"/>
      <c r="J41" s="24"/>
      <c r="K41" s="24"/>
      <c r="L41" s="96" t="str">
        <f>IF(ISNONTEXT('Movimentação de Alunos'!B41),"   ",(IF(ISBLANK('Movimentação de Alunos'!E41),(SUM(F41:K41)),"---")))</f>
        <v xml:space="preserve">   </v>
      </c>
      <c r="M41" s="97" t="str">
        <f>IF(ISNONTEXT('Movimentação de Alunos'!B41),"   ",(IF(ISBLANK('Movimentação de Alunos'!E41),('Frequência 2º Bim'!AQ40),"---")))</f>
        <v xml:space="preserve">   </v>
      </c>
      <c r="N41" s="59" t="str">
        <f t="shared" si="1"/>
        <v xml:space="preserve"> </v>
      </c>
      <c r="O41" s="59" t="str">
        <f t="shared" si="2"/>
        <v xml:space="preserve"> </v>
      </c>
      <c r="P41" s="59" t="str">
        <f t="shared" si="3"/>
        <v xml:space="preserve"> </v>
      </c>
      <c r="Q41" s="69"/>
      <c r="R41" s="69"/>
      <c r="S41" s="59" t="str">
        <f t="shared" si="4"/>
        <v/>
      </c>
      <c r="T41" s="59" t="str">
        <f t="shared" si="5"/>
        <v xml:space="preserve">   </v>
      </c>
      <c r="U41" s="38"/>
      <c r="V41" s="38"/>
      <c r="W41" s="38"/>
      <c r="X41" s="38"/>
      <c r="Y41" s="38"/>
      <c r="Z41" s="38"/>
      <c r="AA41" s="38"/>
    </row>
    <row r="42" spans="1:27" x14ac:dyDescent="0.25">
      <c r="A42" s="64">
        <v>34</v>
      </c>
      <c r="B42" s="61">
        <f>'Movimentação de Alunos'!B42</f>
        <v>0</v>
      </c>
      <c r="C42" s="62">
        <f>'Movimentação de Alunos'!C42</f>
        <v>0</v>
      </c>
      <c r="D42" s="63">
        <f>'Movimentação de Alunos'!D42</f>
        <v>0</v>
      </c>
      <c r="E42" s="63">
        <f>'Movimentação de Alunos'!E42</f>
        <v>0</v>
      </c>
      <c r="F42" s="24"/>
      <c r="G42" s="24"/>
      <c r="H42" s="24"/>
      <c r="I42" s="24"/>
      <c r="J42" s="24"/>
      <c r="K42" s="24"/>
      <c r="L42" s="96" t="str">
        <f>IF(ISNONTEXT('Movimentação de Alunos'!B42),"   ",(IF(ISBLANK('Movimentação de Alunos'!E42),(SUM(F42:K42)),"---")))</f>
        <v xml:space="preserve">   </v>
      </c>
      <c r="M42" s="97" t="str">
        <f>IF(ISNONTEXT('Movimentação de Alunos'!B42),"   ",(IF(ISBLANK('Movimentação de Alunos'!E42),('Frequência 2º Bim'!AQ41),"---")))</f>
        <v xml:space="preserve">   </v>
      </c>
      <c r="N42" s="59" t="str">
        <f t="shared" si="1"/>
        <v xml:space="preserve"> </v>
      </c>
      <c r="O42" s="59" t="str">
        <f t="shared" si="2"/>
        <v xml:space="preserve"> </v>
      </c>
      <c r="P42" s="59" t="str">
        <f t="shared" si="3"/>
        <v xml:space="preserve"> </v>
      </c>
      <c r="Q42" s="69"/>
      <c r="R42" s="69"/>
      <c r="S42" s="59" t="str">
        <f t="shared" si="4"/>
        <v/>
      </c>
      <c r="T42" s="59" t="str">
        <f t="shared" si="5"/>
        <v xml:space="preserve">   </v>
      </c>
      <c r="U42" s="38"/>
      <c r="V42" s="38"/>
      <c r="W42" s="38"/>
      <c r="X42" s="38"/>
      <c r="Y42" s="38"/>
      <c r="Z42" s="38"/>
      <c r="AA42" s="38"/>
    </row>
    <row r="43" spans="1:27" x14ac:dyDescent="0.25">
      <c r="A43" s="64">
        <v>35</v>
      </c>
      <c r="B43" s="61">
        <f>'Movimentação de Alunos'!B43</f>
        <v>0</v>
      </c>
      <c r="C43" s="62">
        <f>'Movimentação de Alunos'!C43</f>
        <v>0</v>
      </c>
      <c r="D43" s="63">
        <f>'Movimentação de Alunos'!D43</f>
        <v>0</v>
      </c>
      <c r="E43" s="63">
        <f>'Movimentação de Alunos'!E43</f>
        <v>0</v>
      </c>
      <c r="F43" s="24"/>
      <c r="G43" s="24"/>
      <c r="H43" s="24"/>
      <c r="I43" s="24"/>
      <c r="J43" s="24"/>
      <c r="K43" s="24"/>
      <c r="L43" s="96" t="str">
        <f>IF(ISNONTEXT('Movimentação de Alunos'!B43),"   ",(IF(ISBLANK('Movimentação de Alunos'!E43),(SUM(F43:K43)),"---")))</f>
        <v xml:space="preserve">   </v>
      </c>
      <c r="M43" s="97" t="str">
        <f>IF(ISNONTEXT('Movimentação de Alunos'!B43),"   ",(IF(ISBLANK('Movimentação de Alunos'!E43),('Frequência 2º Bim'!AQ42),"---")))</f>
        <v xml:space="preserve">   </v>
      </c>
      <c r="N43" s="59" t="str">
        <f t="shared" si="1"/>
        <v xml:space="preserve"> </v>
      </c>
      <c r="O43" s="59" t="str">
        <f t="shared" si="2"/>
        <v xml:space="preserve"> </v>
      </c>
      <c r="P43" s="59" t="str">
        <f t="shared" si="3"/>
        <v xml:space="preserve"> </v>
      </c>
      <c r="Q43" s="69"/>
      <c r="R43" s="69"/>
      <c r="S43" s="59" t="str">
        <f t="shared" si="4"/>
        <v/>
      </c>
      <c r="T43" s="59" t="str">
        <f t="shared" si="5"/>
        <v xml:space="preserve">   </v>
      </c>
      <c r="U43" s="38"/>
      <c r="V43" s="38"/>
      <c r="W43" s="38"/>
      <c r="X43" s="38"/>
      <c r="Y43" s="38"/>
      <c r="Z43" s="38"/>
      <c r="AA43" s="38"/>
    </row>
    <row r="44" spans="1:27" x14ac:dyDescent="0.25">
      <c r="A44" s="64">
        <v>36</v>
      </c>
      <c r="B44" s="61">
        <f>'Movimentação de Alunos'!B44</f>
        <v>0</v>
      </c>
      <c r="C44" s="62">
        <f>'Movimentação de Alunos'!C44</f>
        <v>0</v>
      </c>
      <c r="D44" s="63">
        <f>'Movimentação de Alunos'!D44</f>
        <v>0</v>
      </c>
      <c r="E44" s="63">
        <f>'Movimentação de Alunos'!E44</f>
        <v>0</v>
      </c>
      <c r="F44" s="24"/>
      <c r="G44" s="24"/>
      <c r="H44" s="24"/>
      <c r="I44" s="24"/>
      <c r="J44" s="24"/>
      <c r="K44" s="24"/>
      <c r="L44" s="96" t="str">
        <f>IF(ISNONTEXT('Movimentação de Alunos'!B44),"   ",(IF(ISBLANK('Movimentação de Alunos'!E44),(SUM(F44:K44)),"---")))</f>
        <v xml:space="preserve">   </v>
      </c>
      <c r="M44" s="97" t="str">
        <f>IF(ISNONTEXT('Movimentação de Alunos'!B44),"   ",(IF(ISBLANK('Movimentação de Alunos'!E44),('Frequência 2º Bim'!AQ43),"---")))</f>
        <v xml:space="preserve">   </v>
      </c>
      <c r="N44" s="59" t="str">
        <f t="shared" si="1"/>
        <v xml:space="preserve"> </v>
      </c>
      <c r="O44" s="59" t="str">
        <f t="shared" si="2"/>
        <v xml:space="preserve"> </v>
      </c>
      <c r="P44" s="59" t="str">
        <f t="shared" si="3"/>
        <v xml:space="preserve"> </v>
      </c>
      <c r="Q44" s="69"/>
      <c r="R44" s="69"/>
      <c r="S44" s="59" t="str">
        <f t="shared" si="4"/>
        <v/>
      </c>
      <c r="T44" s="59" t="str">
        <f t="shared" si="5"/>
        <v xml:space="preserve">   </v>
      </c>
      <c r="U44" s="38"/>
      <c r="V44" s="38"/>
      <c r="W44" s="38"/>
      <c r="X44" s="38"/>
      <c r="Y44" s="38"/>
      <c r="Z44" s="38"/>
      <c r="AA44" s="38"/>
    </row>
    <row r="45" spans="1:27" x14ac:dyDescent="0.25">
      <c r="A45" s="64">
        <v>37</v>
      </c>
      <c r="B45" s="61">
        <f>'Movimentação de Alunos'!B45</f>
        <v>0</v>
      </c>
      <c r="C45" s="62">
        <f>'Movimentação de Alunos'!C45</f>
        <v>0</v>
      </c>
      <c r="D45" s="63">
        <f>'Movimentação de Alunos'!D45</f>
        <v>0</v>
      </c>
      <c r="E45" s="63">
        <f>'Movimentação de Alunos'!E45</f>
        <v>0</v>
      </c>
      <c r="F45" s="24"/>
      <c r="G45" s="24"/>
      <c r="H45" s="24"/>
      <c r="I45" s="24"/>
      <c r="J45" s="24"/>
      <c r="K45" s="24"/>
      <c r="L45" s="96" t="str">
        <f>IF(ISNONTEXT('Movimentação de Alunos'!B45),"   ",(IF(ISBLANK('Movimentação de Alunos'!E45),(SUM(F45:K45)),"---")))</f>
        <v xml:space="preserve">   </v>
      </c>
      <c r="M45" s="97" t="str">
        <f>IF(ISNONTEXT('Movimentação de Alunos'!B45),"   ",(IF(ISBLANK('Movimentação de Alunos'!E45),('Frequência 2º Bim'!AQ44),"---")))</f>
        <v xml:space="preserve">   </v>
      </c>
      <c r="N45" s="59" t="str">
        <f t="shared" si="1"/>
        <v xml:space="preserve"> </v>
      </c>
      <c r="O45" s="59" t="str">
        <f t="shared" si="2"/>
        <v xml:space="preserve"> </v>
      </c>
      <c r="P45" s="59" t="str">
        <f t="shared" si="3"/>
        <v xml:space="preserve"> </v>
      </c>
      <c r="Q45" s="69"/>
      <c r="R45" s="69"/>
      <c r="S45" s="59" t="str">
        <f t="shared" si="4"/>
        <v/>
      </c>
      <c r="T45" s="59" t="str">
        <f t="shared" si="5"/>
        <v xml:space="preserve">   </v>
      </c>
      <c r="U45" s="38"/>
      <c r="V45" s="38"/>
      <c r="W45" s="38"/>
      <c r="X45" s="38"/>
      <c r="Y45" s="38"/>
      <c r="Z45" s="38"/>
      <c r="AA45" s="38"/>
    </row>
    <row r="46" spans="1:27" x14ac:dyDescent="0.25">
      <c r="A46" s="64">
        <v>38</v>
      </c>
      <c r="B46" s="61">
        <f>'Movimentação de Alunos'!B46</f>
        <v>0</v>
      </c>
      <c r="C46" s="62">
        <f>'Movimentação de Alunos'!C46</f>
        <v>0</v>
      </c>
      <c r="D46" s="63">
        <f>'Movimentação de Alunos'!D46</f>
        <v>0</v>
      </c>
      <c r="E46" s="63">
        <f>'Movimentação de Alunos'!E46</f>
        <v>0</v>
      </c>
      <c r="F46" s="24"/>
      <c r="G46" s="24"/>
      <c r="H46" s="24"/>
      <c r="I46" s="24"/>
      <c r="J46" s="24"/>
      <c r="K46" s="24"/>
      <c r="L46" s="96" t="str">
        <f>IF(ISNONTEXT('Movimentação de Alunos'!B46),"   ",(IF(ISBLANK('Movimentação de Alunos'!E46),(SUM(F46:K46)),"---")))</f>
        <v xml:space="preserve">   </v>
      </c>
      <c r="M46" s="97" t="str">
        <f>IF(ISNONTEXT('Movimentação de Alunos'!B46),"   ",(IF(ISBLANK('Movimentação de Alunos'!E46),('Frequência 2º Bim'!AQ45),"---")))</f>
        <v xml:space="preserve">   </v>
      </c>
      <c r="N46" s="59" t="str">
        <f t="shared" si="1"/>
        <v xml:space="preserve"> </v>
      </c>
      <c r="O46" s="59" t="str">
        <f t="shared" si="2"/>
        <v xml:space="preserve"> </v>
      </c>
      <c r="P46" s="59" t="str">
        <f t="shared" si="3"/>
        <v xml:space="preserve"> </v>
      </c>
      <c r="Q46" s="69"/>
      <c r="R46" s="69"/>
      <c r="S46" s="59" t="str">
        <f t="shared" si="4"/>
        <v/>
      </c>
      <c r="T46" s="59" t="str">
        <f t="shared" si="5"/>
        <v xml:space="preserve">   </v>
      </c>
      <c r="U46" s="38"/>
      <c r="V46" s="38"/>
      <c r="W46" s="38"/>
      <c r="X46" s="38"/>
      <c r="Y46" s="38"/>
      <c r="Z46" s="38"/>
      <c r="AA46" s="38"/>
    </row>
    <row r="47" spans="1:27" x14ac:dyDescent="0.25">
      <c r="A47" s="64">
        <v>39</v>
      </c>
      <c r="B47" s="61">
        <f>'Movimentação de Alunos'!B47</f>
        <v>0</v>
      </c>
      <c r="C47" s="62">
        <f>'Movimentação de Alunos'!C47</f>
        <v>0</v>
      </c>
      <c r="D47" s="63">
        <f>'Movimentação de Alunos'!D47</f>
        <v>0</v>
      </c>
      <c r="E47" s="63">
        <f>'Movimentação de Alunos'!E47</f>
        <v>0</v>
      </c>
      <c r="F47" s="24"/>
      <c r="G47" s="24"/>
      <c r="H47" s="24"/>
      <c r="I47" s="24"/>
      <c r="J47" s="24"/>
      <c r="K47" s="24"/>
      <c r="L47" s="96" t="str">
        <f>IF(ISNONTEXT('Movimentação de Alunos'!B47),"   ",(IF(ISBLANK('Movimentação de Alunos'!E47),(SUM(F47:K47)),"---")))</f>
        <v xml:space="preserve">   </v>
      </c>
      <c r="M47" s="97" t="str">
        <f>IF(ISNONTEXT('Movimentação de Alunos'!B47),"   ",(IF(ISBLANK('Movimentação de Alunos'!E47),('Frequência 2º Bim'!AQ46),"---")))</f>
        <v xml:space="preserve">   </v>
      </c>
      <c r="N47" s="59" t="str">
        <f t="shared" si="1"/>
        <v xml:space="preserve"> </v>
      </c>
      <c r="O47" s="59" t="str">
        <f t="shared" si="2"/>
        <v xml:space="preserve"> </v>
      </c>
      <c r="P47" s="59" t="str">
        <f t="shared" si="3"/>
        <v xml:space="preserve"> </v>
      </c>
      <c r="Q47" s="69"/>
      <c r="R47" s="69"/>
      <c r="S47" s="59" t="str">
        <f t="shared" si="4"/>
        <v/>
      </c>
      <c r="T47" s="59" t="str">
        <f t="shared" si="5"/>
        <v xml:space="preserve">   </v>
      </c>
      <c r="U47" s="38"/>
      <c r="V47" s="38"/>
      <c r="W47" s="38"/>
      <c r="X47" s="38"/>
      <c r="Y47" s="38"/>
      <c r="Z47" s="38"/>
      <c r="AA47" s="38"/>
    </row>
    <row r="48" spans="1:27" x14ac:dyDescent="0.25">
      <c r="A48" s="64">
        <v>40</v>
      </c>
      <c r="B48" s="61">
        <f>'Movimentação de Alunos'!B48</f>
        <v>0</v>
      </c>
      <c r="C48" s="62">
        <f>'Movimentação de Alunos'!C48</f>
        <v>0</v>
      </c>
      <c r="D48" s="63">
        <f>'Movimentação de Alunos'!D48</f>
        <v>0</v>
      </c>
      <c r="E48" s="63">
        <f>'Movimentação de Alunos'!E48</f>
        <v>0</v>
      </c>
      <c r="F48" s="24"/>
      <c r="G48" s="24"/>
      <c r="H48" s="24"/>
      <c r="I48" s="24"/>
      <c r="J48" s="24"/>
      <c r="K48" s="24"/>
      <c r="L48" s="96" t="str">
        <f>IF(ISNONTEXT('Movimentação de Alunos'!B48),"   ",(IF(ISBLANK('Movimentação de Alunos'!E48),(SUM(F48:K48)),"---")))</f>
        <v xml:space="preserve">   </v>
      </c>
      <c r="M48" s="97" t="str">
        <f>IF(ISNONTEXT('Movimentação de Alunos'!B48),"   ",(IF(ISBLANK('Movimentação de Alunos'!E48),('Frequência 2º Bim'!AQ47),"---")))</f>
        <v xml:space="preserve">   </v>
      </c>
      <c r="N48" s="59" t="str">
        <f t="shared" si="1"/>
        <v xml:space="preserve"> </v>
      </c>
      <c r="O48" s="59" t="str">
        <f t="shared" si="2"/>
        <v xml:space="preserve"> </v>
      </c>
      <c r="P48" s="59" t="str">
        <f t="shared" si="3"/>
        <v xml:space="preserve"> </v>
      </c>
      <c r="Q48" s="69"/>
      <c r="R48" s="69"/>
      <c r="S48" s="59" t="str">
        <f t="shared" si="4"/>
        <v/>
      </c>
      <c r="T48" s="59" t="str">
        <f t="shared" si="5"/>
        <v xml:space="preserve">   </v>
      </c>
      <c r="U48" s="38"/>
      <c r="V48" s="38"/>
      <c r="W48" s="38"/>
      <c r="X48" s="38"/>
      <c r="Y48" s="38"/>
      <c r="Z48" s="38"/>
      <c r="AA48" s="38"/>
    </row>
    <row r="49" spans="1:27" x14ac:dyDescent="0.25">
      <c r="A49" s="64">
        <v>41</v>
      </c>
      <c r="B49" s="61">
        <f>'Movimentação de Alunos'!B49</f>
        <v>0</v>
      </c>
      <c r="C49" s="62">
        <f>'Movimentação de Alunos'!C49</f>
        <v>0</v>
      </c>
      <c r="D49" s="63">
        <f>'Movimentação de Alunos'!D49</f>
        <v>0</v>
      </c>
      <c r="E49" s="63">
        <f>'Movimentação de Alunos'!E49</f>
        <v>0</v>
      </c>
      <c r="F49" s="24"/>
      <c r="G49" s="24"/>
      <c r="H49" s="24"/>
      <c r="I49" s="24"/>
      <c r="J49" s="24"/>
      <c r="K49" s="24"/>
      <c r="L49" s="96" t="str">
        <f>IF(ISNONTEXT('Movimentação de Alunos'!B49),"   ",(IF(ISBLANK('Movimentação de Alunos'!E49),(SUM(F49:K49)),"---")))</f>
        <v xml:space="preserve">   </v>
      </c>
      <c r="M49" s="97" t="str">
        <f>IF(ISNONTEXT('Movimentação de Alunos'!B49),"   ",(IF(ISBLANK('Movimentação de Alunos'!E49),('Frequência 2º Bim'!AQ48),"---")))</f>
        <v xml:space="preserve">   </v>
      </c>
      <c r="N49" s="59" t="str">
        <f t="shared" si="1"/>
        <v xml:space="preserve"> </v>
      </c>
      <c r="O49" s="59" t="str">
        <f t="shared" si="2"/>
        <v xml:space="preserve"> </v>
      </c>
      <c r="P49" s="59" t="str">
        <f t="shared" si="3"/>
        <v xml:space="preserve"> </v>
      </c>
      <c r="Q49" s="69"/>
      <c r="R49" s="69"/>
      <c r="S49" s="59" t="str">
        <f t="shared" si="4"/>
        <v/>
      </c>
      <c r="T49" s="59" t="str">
        <f t="shared" si="5"/>
        <v xml:space="preserve">   </v>
      </c>
      <c r="U49" s="38"/>
      <c r="V49" s="38"/>
      <c r="W49" s="38"/>
      <c r="X49" s="38"/>
      <c r="Y49" s="38"/>
      <c r="Z49" s="38"/>
      <c r="AA49" s="38"/>
    </row>
    <row r="50" spans="1:27" x14ac:dyDescent="0.25">
      <c r="A50" s="64">
        <v>42</v>
      </c>
      <c r="B50" s="61">
        <f>'Movimentação de Alunos'!B50</f>
        <v>0</v>
      </c>
      <c r="C50" s="62">
        <f>'Movimentação de Alunos'!C50</f>
        <v>0</v>
      </c>
      <c r="D50" s="63">
        <f>'Movimentação de Alunos'!D50</f>
        <v>0</v>
      </c>
      <c r="E50" s="63">
        <f>'Movimentação de Alunos'!E50</f>
        <v>0</v>
      </c>
      <c r="F50" s="24"/>
      <c r="G50" s="24"/>
      <c r="H50" s="24"/>
      <c r="I50" s="24"/>
      <c r="J50" s="24"/>
      <c r="K50" s="24"/>
      <c r="L50" s="96" t="str">
        <f>IF(ISNONTEXT('Movimentação de Alunos'!B50),"   ",(IF(ISBLANK('Movimentação de Alunos'!E50),(SUM(F50:K50)),"---")))</f>
        <v xml:space="preserve">   </v>
      </c>
      <c r="M50" s="97" t="str">
        <f>IF(ISNONTEXT('Movimentação de Alunos'!B50),"   ",(IF(ISBLANK('Movimentação de Alunos'!E50),('Frequência 2º Bim'!AQ49),"---")))</f>
        <v xml:space="preserve">   </v>
      </c>
      <c r="N50" s="59" t="str">
        <f t="shared" si="1"/>
        <v xml:space="preserve"> </v>
      </c>
      <c r="O50" s="59" t="str">
        <f t="shared" si="2"/>
        <v xml:space="preserve"> </v>
      </c>
      <c r="P50" s="59" t="str">
        <f t="shared" si="3"/>
        <v xml:space="preserve"> </v>
      </c>
      <c r="Q50" s="69"/>
      <c r="R50" s="69"/>
      <c r="S50" s="59" t="str">
        <f t="shared" si="4"/>
        <v/>
      </c>
      <c r="T50" s="59" t="str">
        <f t="shared" si="5"/>
        <v xml:space="preserve">   </v>
      </c>
      <c r="U50" s="38"/>
      <c r="V50" s="38"/>
      <c r="W50" s="38"/>
      <c r="X50" s="38"/>
      <c r="Y50" s="38"/>
      <c r="Z50" s="38"/>
      <c r="AA50" s="38"/>
    </row>
    <row r="51" spans="1:27" x14ac:dyDescent="0.25">
      <c r="A51" s="64">
        <v>43</v>
      </c>
      <c r="B51" s="61">
        <f>'Movimentação de Alunos'!B51</f>
        <v>0</v>
      </c>
      <c r="C51" s="62">
        <f>'Movimentação de Alunos'!C51</f>
        <v>0</v>
      </c>
      <c r="D51" s="63">
        <f>'Movimentação de Alunos'!D51</f>
        <v>0</v>
      </c>
      <c r="E51" s="63">
        <f>'Movimentação de Alunos'!E51</f>
        <v>0</v>
      </c>
      <c r="F51" s="24"/>
      <c r="G51" s="24"/>
      <c r="H51" s="24"/>
      <c r="I51" s="24"/>
      <c r="J51" s="24"/>
      <c r="K51" s="24"/>
      <c r="L51" s="96" t="str">
        <f>IF(ISNONTEXT('Movimentação de Alunos'!B51),"   ",(IF(ISBLANK('Movimentação de Alunos'!E51),(SUM(F51:K51)),"---")))</f>
        <v xml:space="preserve">   </v>
      </c>
      <c r="M51" s="97" t="str">
        <f>IF(ISNONTEXT('Movimentação de Alunos'!B51),"   ",(IF(ISBLANK('Movimentação de Alunos'!E51),('Frequência 2º Bim'!AQ50),"---")))</f>
        <v xml:space="preserve">   </v>
      </c>
      <c r="N51" s="59" t="str">
        <f t="shared" si="1"/>
        <v xml:space="preserve"> </v>
      </c>
      <c r="O51" s="59" t="str">
        <f t="shared" si="2"/>
        <v xml:space="preserve"> </v>
      </c>
      <c r="P51" s="59" t="str">
        <f t="shared" si="3"/>
        <v xml:space="preserve"> </v>
      </c>
      <c r="Q51" s="69"/>
      <c r="R51" s="69"/>
      <c r="S51" s="59" t="str">
        <f t="shared" si="4"/>
        <v/>
      </c>
      <c r="T51" s="59" t="str">
        <f t="shared" si="5"/>
        <v xml:space="preserve">   </v>
      </c>
      <c r="U51" s="38"/>
      <c r="V51" s="38"/>
      <c r="W51" s="38"/>
      <c r="X51" s="38"/>
      <c r="Y51" s="38"/>
      <c r="Z51" s="38"/>
      <c r="AA51" s="38"/>
    </row>
    <row r="52" spans="1:27" x14ac:dyDescent="0.25">
      <c r="A52" s="64">
        <v>44</v>
      </c>
      <c r="B52" s="61">
        <f>'Movimentação de Alunos'!B52</f>
        <v>0</v>
      </c>
      <c r="C52" s="62">
        <f>'Movimentação de Alunos'!C52</f>
        <v>0</v>
      </c>
      <c r="D52" s="63">
        <f>'Movimentação de Alunos'!D52</f>
        <v>0</v>
      </c>
      <c r="E52" s="63">
        <f>'Movimentação de Alunos'!E52</f>
        <v>0</v>
      </c>
      <c r="F52" s="24"/>
      <c r="G52" s="24"/>
      <c r="H52" s="24"/>
      <c r="I52" s="24"/>
      <c r="J52" s="24"/>
      <c r="K52" s="24"/>
      <c r="L52" s="96" t="str">
        <f>IF(ISNONTEXT('Movimentação de Alunos'!B52),"   ",(IF(ISBLANK('Movimentação de Alunos'!E52),(SUM(F52:K52)),"---")))</f>
        <v xml:space="preserve">   </v>
      </c>
      <c r="M52" s="97" t="str">
        <f>IF(ISNONTEXT('Movimentação de Alunos'!B52),"   ",(IF(ISBLANK('Movimentação de Alunos'!E52),('Frequência 2º Bim'!AQ51),"---")))</f>
        <v xml:space="preserve">   </v>
      </c>
      <c r="N52" s="59" t="str">
        <f t="shared" si="1"/>
        <v xml:space="preserve"> </v>
      </c>
      <c r="O52" s="59" t="str">
        <f t="shared" si="2"/>
        <v xml:space="preserve"> </v>
      </c>
      <c r="P52" s="59" t="str">
        <f t="shared" si="3"/>
        <v xml:space="preserve"> </v>
      </c>
      <c r="Q52" s="69"/>
      <c r="R52" s="69"/>
      <c r="S52" s="59" t="str">
        <f t="shared" si="4"/>
        <v/>
      </c>
      <c r="T52" s="59" t="str">
        <f t="shared" si="5"/>
        <v xml:space="preserve">   </v>
      </c>
      <c r="U52" s="38"/>
      <c r="V52" s="38"/>
      <c r="W52" s="38"/>
      <c r="X52" s="38"/>
      <c r="Y52" s="38"/>
      <c r="Z52" s="38"/>
      <c r="AA52" s="38"/>
    </row>
    <row r="53" spans="1:27" x14ac:dyDescent="0.25">
      <c r="A53" s="64">
        <v>45</v>
      </c>
      <c r="B53" s="61">
        <f>'Movimentação de Alunos'!B53</f>
        <v>0</v>
      </c>
      <c r="C53" s="62">
        <f>'Movimentação de Alunos'!C53</f>
        <v>0</v>
      </c>
      <c r="D53" s="63">
        <f>'Movimentação de Alunos'!D53</f>
        <v>0</v>
      </c>
      <c r="E53" s="63">
        <f>'Movimentação de Alunos'!E53</f>
        <v>0</v>
      </c>
      <c r="F53" s="24"/>
      <c r="G53" s="24"/>
      <c r="H53" s="24"/>
      <c r="I53" s="24"/>
      <c r="J53" s="24"/>
      <c r="K53" s="24"/>
      <c r="L53" s="96" t="str">
        <f>IF(ISNONTEXT('Movimentação de Alunos'!B53),"   ",(IF(ISBLANK('Movimentação de Alunos'!E53),(SUM(F53:K53)),"---")))</f>
        <v xml:space="preserve">   </v>
      </c>
      <c r="M53" s="97" t="str">
        <f>IF(ISNONTEXT('Movimentação de Alunos'!B53),"   ",(IF(ISBLANK('Movimentação de Alunos'!E53),('Frequência 2º Bim'!AQ52),"---")))</f>
        <v xml:space="preserve">   </v>
      </c>
      <c r="N53" s="59" t="str">
        <f t="shared" si="1"/>
        <v xml:space="preserve"> </v>
      </c>
      <c r="O53" s="59" t="str">
        <f t="shared" si="2"/>
        <v xml:space="preserve"> </v>
      </c>
      <c r="P53" s="59" t="str">
        <f t="shared" si="3"/>
        <v xml:space="preserve"> </v>
      </c>
      <c r="Q53" s="69"/>
      <c r="R53" s="69"/>
      <c r="S53" s="59" t="str">
        <f t="shared" si="4"/>
        <v/>
      </c>
      <c r="T53" s="59" t="str">
        <f t="shared" si="5"/>
        <v xml:space="preserve">   </v>
      </c>
      <c r="U53" s="38"/>
      <c r="V53" s="38"/>
      <c r="W53" s="38"/>
      <c r="X53" s="38"/>
      <c r="Y53" s="38"/>
      <c r="Z53" s="38"/>
      <c r="AA53" s="38"/>
    </row>
    <row r="54" spans="1:27" x14ac:dyDescent="0.25">
      <c r="A54" s="64">
        <v>46</v>
      </c>
      <c r="B54" s="61">
        <f>'Movimentação de Alunos'!B54</f>
        <v>0</v>
      </c>
      <c r="C54" s="62">
        <f>'Movimentação de Alunos'!C54</f>
        <v>0</v>
      </c>
      <c r="D54" s="63">
        <f>'Movimentação de Alunos'!D54</f>
        <v>0</v>
      </c>
      <c r="E54" s="63">
        <f>'Movimentação de Alunos'!E54</f>
        <v>0</v>
      </c>
      <c r="F54" s="24"/>
      <c r="G54" s="24"/>
      <c r="H54" s="24"/>
      <c r="I54" s="24"/>
      <c r="J54" s="24"/>
      <c r="K54" s="24"/>
      <c r="L54" s="96" t="str">
        <f>IF(ISNONTEXT('Movimentação de Alunos'!B54),"   ",(IF(ISBLANK('Movimentação de Alunos'!E54),(SUM(F54:K54)),"---")))</f>
        <v xml:space="preserve">   </v>
      </c>
      <c r="M54" s="97" t="str">
        <f>IF(ISNONTEXT('Movimentação de Alunos'!B54),"   ",(IF(ISBLANK('Movimentação de Alunos'!E54),('Frequência 2º Bim'!AQ53),"---")))</f>
        <v xml:space="preserve">   </v>
      </c>
      <c r="N54" s="59" t="str">
        <f t="shared" si="1"/>
        <v xml:space="preserve"> </v>
      </c>
      <c r="O54" s="59" t="str">
        <f t="shared" si="2"/>
        <v xml:space="preserve"> </v>
      </c>
      <c r="P54" s="59" t="str">
        <f t="shared" si="3"/>
        <v xml:space="preserve"> </v>
      </c>
      <c r="Q54" s="69"/>
      <c r="R54" s="69"/>
      <c r="S54" s="59" t="str">
        <f t="shared" si="4"/>
        <v/>
      </c>
      <c r="T54" s="59" t="str">
        <f t="shared" si="5"/>
        <v xml:space="preserve">   </v>
      </c>
      <c r="U54" s="38"/>
      <c r="V54" s="38"/>
      <c r="W54" s="38"/>
      <c r="X54" s="38"/>
      <c r="Y54" s="38"/>
      <c r="Z54" s="38"/>
      <c r="AA54" s="38"/>
    </row>
    <row r="55" spans="1:27" x14ac:dyDescent="0.25">
      <c r="A55" s="64">
        <v>47</v>
      </c>
      <c r="B55" s="61">
        <f>'Movimentação de Alunos'!B55</f>
        <v>0</v>
      </c>
      <c r="C55" s="62">
        <f>'Movimentação de Alunos'!C55</f>
        <v>0</v>
      </c>
      <c r="D55" s="63">
        <f>'Movimentação de Alunos'!D55</f>
        <v>0</v>
      </c>
      <c r="E55" s="63">
        <f>'Movimentação de Alunos'!E55</f>
        <v>0</v>
      </c>
      <c r="F55" s="24"/>
      <c r="G55" s="24"/>
      <c r="H55" s="24"/>
      <c r="I55" s="24"/>
      <c r="J55" s="24"/>
      <c r="K55" s="24"/>
      <c r="L55" s="96" t="str">
        <f>IF(ISNONTEXT('Movimentação de Alunos'!B55),"   ",(IF(ISBLANK('Movimentação de Alunos'!E55),(SUM(F55:K55)),"---")))</f>
        <v xml:space="preserve">   </v>
      </c>
      <c r="M55" s="97" t="str">
        <f>IF(ISNONTEXT('Movimentação de Alunos'!B55),"   ",(IF(ISBLANK('Movimentação de Alunos'!E55),('Frequência 2º Bim'!AQ54),"---")))</f>
        <v xml:space="preserve">   </v>
      </c>
      <c r="N55" s="59" t="str">
        <f t="shared" si="1"/>
        <v xml:space="preserve"> </v>
      </c>
      <c r="O55" s="59" t="str">
        <f t="shared" si="2"/>
        <v xml:space="preserve"> </v>
      </c>
      <c r="P55" s="59" t="str">
        <f t="shared" si="3"/>
        <v xml:space="preserve"> </v>
      </c>
      <c r="Q55" s="69"/>
      <c r="R55" s="69"/>
      <c r="S55" s="59" t="str">
        <f t="shared" si="4"/>
        <v/>
      </c>
      <c r="T55" s="59" t="str">
        <f t="shared" si="5"/>
        <v xml:space="preserve">   </v>
      </c>
      <c r="U55" s="38"/>
      <c r="V55" s="38"/>
      <c r="W55" s="38"/>
      <c r="X55" s="38"/>
      <c r="Y55" s="38"/>
      <c r="Z55" s="38"/>
      <c r="AA55" s="38"/>
    </row>
    <row r="56" spans="1:27" x14ac:dyDescent="0.25">
      <c r="A56" s="64">
        <v>48</v>
      </c>
      <c r="B56" s="61">
        <f>'Movimentação de Alunos'!B56</f>
        <v>0</v>
      </c>
      <c r="C56" s="62">
        <f>'Movimentação de Alunos'!C56</f>
        <v>0</v>
      </c>
      <c r="D56" s="63">
        <f>'Movimentação de Alunos'!D56</f>
        <v>0</v>
      </c>
      <c r="E56" s="63">
        <f>'Movimentação de Alunos'!E56</f>
        <v>0</v>
      </c>
      <c r="F56" s="24"/>
      <c r="G56" s="24"/>
      <c r="H56" s="24"/>
      <c r="I56" s="24"/>
      <c r="J56" s="24"/>
      <c r="K56" s="24"/>
      <c r="L56" s="96" t="str">
        <f>IF(ISNONTEXT('Movimentação de Alunos'!B56),"   ",(IF(ISBLANK('Movimentação de Alunos'!E56),(SUM(F56:K56)),"---")))</f>
        <v xml:space="preserve">   </v>
      </c>
      <c r="M56" s="97" t="str">
        <f>IF(ISNONTEXT('Movimentação de Alunos'!B56),"   ",(IF(ISBLANK('Movimentação de Alunos'!E56),('Frequência 2º Bim'!AQ55),"---")))</f>
        <v xml:space="preserve">   </v>
      </c>
      <c r="N56" s="59" t="str">
        <f t="shared" si="1"/>
        <v xml:space="preserve"> </v>
      </c>
      <c r="O56" s="59" t="str">
        <f t="shared" si="2"/>
        <v xml:space="preserve"> </v>
      </c>
      <c r="P56" s="59" t="str">
        <f t="shared" si="3"/>
        <v xml:space="preserve"> </v>
      </c>
      <c r="Q56" s="69"/>
      <c r="R56" s="69"/>
      <c r="S56" s="59" t="str">
        <f t="shared" si="4"/>
        <v/>
      </c>
      <c r="T56" s="59" t="str">
        <f t="shared" si="5"/>
        <v xml:space="preserve">   </v>
      </c>
      <c r="U56" s="38"/>
      <c r="V56" s="38"/>
      <c r="W56" s="38"/>
      <c r="X56" s="38"/>
      <c r="Y56" s="38"/>
      <c r="Z56" s="38"/>
      <c r="AA56" s="38"/>
    </row>
    <row r="57" spans="1:27" x14ac:dyDescent="0.25">
      <c r="A57" s="64">
        <v>49</v>
      </c>
      <c r="B57" s="61">
        <f>'Movimentação de Alunos'!B57</f>
        <v>0</v>
      </c>
      <c r="C57" s="62">
        <f>'Movimentação de Alunos'!C57</f>
        <v>0</v>
      </c>
      <c r="D57" s="63">
        <f>'Movimentação de Alunos'!D57</f>
        <v>0</v>
      </c>
      <c r="E57" s="63">
        <f>'Movimentação de Alunos'!E57</f>
        <v>0</v>
      </c>
      <c r="F57" s="24"/>
      <c r="G57" s="24"/>
      <c r="H57" s="24"/>
      <c r="I57" s="24"/>
      <c r="J57" s="24"/>
      <c r="K57" s="24"/>
      <c r="L57" s="96" t="str">
        <f>IF(ISNONTEXT('Movimentação de Alunos'!B57),"   ",(IF(ISBLANK('Movimentação de Alunos'!E57),(SUM(F57:K57)),"---")))</f>
        <v xml:space="preserve">   </v>
      </c>
      <c r="M57" s="97" t="str">
        <f>IF(ISNONTEXT('Movimentação de Alunos'!B57),"   ",(IF(ISBLANK('Movimentação de Alunos'!E57),('Frequência 2º Bim'!AQ56),"---")))</f>
        <v xml:space="preserve">   </v>
      </c>
      <c r="N57" s="59" t="str">
        <f t="shared" si="1"/>
        <v xml:space="preserve"> </v>
      </c>
      <c r="O57" s="59" t="str">
        <f t="shared" si="2"/>
        <v xml:space="preserve"> </v>
      </c>
      <c r="P57" s="59" t="str">
        <f t="shared" si="3"/>
        <v xml:space="preserve"> </v>
      </c>
      <c r="Q57" s="69"/>
      <c r="R57" s="69"/>
      <c r="S57" s="59" t="str">
        <f t="shared" si="4"/>
        <v/>
      </c>
      <c r="T57" s="59" t="str">
        <f t="shared" si="5"/>
        <v xml:space="preserve">   </v>
      </c>
      <c r="U57" s="38"/>
      <c r="V57" s="38"/>
      <c r="W57" s="38"/>
      <c r="X57" s="38"/>
      <c r="Y57" s="38"/>
      <c r="Z57" s="38"/>
      <c r="AA57" s="38"/>
    </row>
    <row r="58" spans="1:27" x14ac:dyDescent="0.25">
      <c r="A58" s="64">
        <v>50</v>
      </c>
      <c r="B58" s="61">
        <f>'Movimentação de Alunos'!B58</f>
        <v>0</v>
      </c>
      <c r="C58" s="62">
        <f>'Movimentação de Alunos'!C58</f>
        <v>0</v>
      </c>
      <c r="D58" s="63">
        <f>'Movimentação de Alunos'!D58</f>
        <v>0</v>
      </c>
      <c r="E58" s="63">
        <f>'Movimentação de Alunos'!E58</f>
        <v>0</v>
      </c>
      <c r="F58" s="24"/>
      <c r="G58" s="24"/>
      <c r="H58" s="24"/>
      <c r="I58" s="24"/>
      <c r="J58" s="24"/>
      <c r="K58" s="24"/>
      <c r="L58" s="96" t="str">
        <f>IF(ISNONTEXT('Movimentação de Alunos'!B58),"   ",(IF(ISBLANK('Movimentação de Alunos'!E58),(SUM(F58:K58)),"---")))</f>
        <v xml:space="preserve">   </v>
      </c>
      <c r="M58" s="97" t="str">
        <f>IF(ISNONTEXT('Movimentação de Alunos'!B58),"   ",(IF(ISBLANK('Movimentação de Alunos'!E58),('Frequência 2º Bim'!AQ57),"---")))</f>
        <v xml:space="preserve">   </v>
      </c>
      <c r="N58" s="59" t="str">
        <f t="shared" si="1"/>
        <v xml:space="preserve"> </v>
      </c>
      <c r="O58" s="59" t="str">
        <f t="shared" si="2"/>
        <v xml:space="preserve"> </v>
      </c>
      <c r="P58" s="59" t="str">
        <f t="shared" si="3"/>
        <v xml:space="preserve"> </v>
      </c>
      <c r="Q58" s="69"/>
      <c r="R58" s="69"/>
      <c r="S58" s="59" t="str">
        <f t="shared" si="4"/>
        <v/>
      </c>
      <c r="T58" s="59" t="str">
        <f t="shared" si="5"/>
        <v xml:space="preserve">   </v>
      </c>
      <c r="U58" s="38"/>
      <c r="V58" s="38"/>
      <c r="W58" s="38"/>
      <c r="X58" s="38"/>
      <c r="Y58" s="38"/>
      <c r="Z58" s="38"/>
      <c r="AA58" s="38"/>
    </row>
    <row r="59" spans="1:27" x14ac:dyDescent="0.25">
      <c r="A59" s="64">
        <v>51</v>
      </c>
      <c r="B59" s="61">
        <f>'Movimentação de Alunos'!B59</f>
        <v>0</v>
      </c>
      <c r="C59" s="62">
        <f>'Movimentação de Alunos'!C59</f>
        <v>0</v>
      </c>
      <c r="D59" s="63">
        <f>'Movimentação de Alunos'!D59</f>
        <v>0</v>
      </c>
      <c r="E59" s="63">
        <f>'Movimentação de Alunos'!E59</f>
        <v>0</v>
      </c>
      <c r="F59" s="24"/>
      <c r="G59" s="24"/>
      <c r="H59" s="24"/>
      <c r="I59" s="24"/>
      <c r="J59" s="24"/>
      <c r="K59" s="24"/>
      <c r="L59" s="96" t="str">
        <f>IF(ISNONTEXT('Movimentação de Alunos'!B59),"   ",(IF(ISBLANK('Movimentação de Alunos'!E59),(SUM(F59:K59)),"---")))</f>
        <v xml:space="preserve">   </v>
      </c>
      <c r="M59" s="97" t="str">
        <f>IF(ISNONTEXT('Movimentação de Alunos'!B59),"   ",(IF(ISBLANK('Movimentação de Alunos'!E59),('Frequência 2º Bim'!AQ58),"---")))</f>
        <v xml:space="preserve">   </v>
      </c>
      <c r="N59" s="59" t="str">
        <f t="shared" si="1"/>
        <v xml:space="preserve"> </v>
      </c>
      <c r="O59" s="59" t="str">
        <f t="shared" si="2"/>
        <v xml:space="preserve"> </v>
      </c>
      <c r="P59" s="59" t="str">
        <f t="shared" si="3"/>
        <v xml:space="preserve"> </v>
      </c>
      <c r="Q59" s="69"/>
      <c r="R59" s="69"/>
      <c r="S59" s="59" t="str">
        <f t="shared" si="4"/>
        <v/>
      </c>
      <c r="T59" s="59" t="str">
        <f t="shared" si="5"/>
        <v xml:space="preserve">   </v>
      </c>
      <c r="U59" s="38"/>
      <c r="V59" s="38"/>
      <c r="W59" s="38"/>
      <c r="X59" s="38"/>
      <c r="Y59" s="38"/>
      <c r="Z59" s="38"/>
      <c r="AA59" s="38"/>
    </row>
    <row r="60" spans="1:27" x14ac:dyDescent="0.25">
      <c r="A60" s="64">
        <v>52</v>
      </c>
      <c r="B60" s="61">
        <f>'Movimentação de Alunos'!B60</f>
        <v>0</v>
      </c>
      <c r="C60" s="62">
        <f>'Movimentação de Alunos'!C60</f>
        <v>0</v>
      </c>
      <c r="D60" s="63">
        <f>'Movimentação de Alunos'!D60</f>
        <v>0</v>
      </c>
      <c r="E60" s="63">
        <f>'Movimentação de Alunos'!E60</f>
        <v>0</v>
      </c>
      <c r="F60" s="24"/>
      <c r="G60" s="24"/>
      <c r="H60" s="24"/>
      <c r="I60" s="24"/>
      <c r="J60" s="24"/>
      <c r="K60" s="24"/>
      <c r="L60" s="96" t="str">
        <f>IF(ISNONTEXT('Movimentação de Alunos'!B60),"   ",(IF(ISBLANK('Movimentação de Alunos'!E60),(SUM(F60:K60)),"---")))</f>
        <v xml:space="preserve">   </v>
      </c>
      <c r="M60" s="97" t="str">
        <f>IF(ISNONTEXT('Movimentação de Alunos'!B60),"   ",(IF(ISBLANK('Movimentação de Alunos'!E60),('Frequência 2º Bim'!AQ59),"---")))</f>
        <v xml:space="preserve">   </v>
      </c>
      <c r="N60" s="59" t="str">
        <f t="shared" si="1"/>
        <v xml:space="preserve"> </v>
      </c>
      <c r="O60" s="59" t="str">
        <f t="shared" si="2"/>
        <v xml:space="preserve"> </v>
      </c>
      <c r="P60" s="59" t="str">
        <f t="shared" si="3"/>
        <v xml:space="preserve"> </v>
      </c>
      <c r="Q60" s="69"/>
      <c r="R60" s="69"/>
      <c r="S60" s="59" t="str">
        <f t="shared" si="4"/>
        <v/>
      </c>
      <c r="T60" s="59" t="str">
        <f t="shared" si="5"/>
        <v xml:space="preserve">   </v>
      </c>
      <c r="U60" s="38"/>
      <c r="V60" s="38"/>
      <c r="W60" s="38"/>
      <c r="X60" s="38"/>
      <c r="Y60" s="38"/>
      <c r="Z60" s="38"/>
      <c r="AA60" s="38"/>
    </row>
    <row r="61" spans="1:27" x14ac:dyDescent="0.25">
      <c r="A61" s="64">
        <v>53</v>
      </c>
      <c r="B61" s="61">
        <f>'Movimentação de Alunos'!B61</f>
        <v>0</v>
      </c>
      <c r="C61" s="62">
        <f>'Movimentação de Alunos'!C61</f>
        <v>0</v>
      </c>
      <c r="D61" s="63">
        <f>'Movimentação de Alunos'!D61</f>
        <v>0</v>
      </c>
      <c r="E61" s="63">
        <f>'Movimentação de Alunos'!E61</f>
        <v>0</v>
      </c>
      <c r="F61" s="24"/>
      <c r="G61" s="24"/>
      <c r="H61" s="24"/>
      <c r="I61" s="24"/>
      <c r="J61" s="24"/>
      <c r="K61" s="24"/>
      <c r="L61" s="96" t="str">
        <f>IF(ISNONTEXT('Movimentação de Alunos'!B61),"   ",(IF(ISBLANK('Movimentação de Alunos'!E61),(SUM(F61:K61)),"---")))</f>
        <v xml:space="preserve">   </v>
      </c>
      <c r="M61" s="97" t="str">
        <f>IF(ISNONTEXT('Movimentação de Alunos'!B61),"   ",(IF(ISBLANK('Movimentação de Alunos'!E61),('Frequência 2º Bim'!AQ60),"---")))</f>
        <v xml:space="preserve">   </v>
      </c>
      <c r="N61" s="59" t="str">
        <f t="shared" si="1"/>
        <v xml:space="preserve"> </v>
      </c>
      <c r="O61" s="59" t="str">
        <f t="shared" si="2"/>
        <v xml:space="preserve"> </v>
      </c>
      <c r="P61" s="59" t="str">
        <f t="shared" si="3"/>
        <v xml:space="preserve"> </v>
      </c>
      <c r="Q61" s="69"/>
      <c r="R61" s="69"/>
      <c r="S61" s="59" t="str">
        <f t="shared" si="4"/>
        <v/>
      </c>
      <c r="T61" s="59" t="str">
        <f t="shared" si="5"/>
        <v xml:space="preserve">   </v>
      </c>
      <c r="U61" s="38"/>
      <c r="V61" s="38"/>
      <c r="W61" s="38"/>
      <c r="X61" s="38"/>
      <c r="Y61" s="38"/>
      <c r="Z61" s="38"/>
      <c r="AA61" s="38"/>
    </row>
    <row r="62" spans="1:27" x14ac:dyDescent="0.25">
      <c r="A62" s="64">
        <v>54</v>
      </c>
      <c r="B62" s="61">
        <f>'Movimentação de Alunos'!B62</f>
        <v>0</v>
      </c>
      <c r="C62" s="62">
        <f>'Movimentação de Alunos'!C62</f>
        <v>0</v>
      </c>
      <c r="D62" s="63">
        <f>'Movimentação de Alunos'!D62</f>
        <v>0</v>
      </c>
      <c r="E62" s="63">
        <f>'Movimentação de Alunos'!E62</f>
        <v>0</v>
      </c>
      <c r="F62" s="24"/>
      <c r="G62" s="24"/>
      <c r="H62" s="24"/>
      <c r="I62" s="24"/>
      <c r="J62" s="24"/>
      <c r="K62" s="24"/>
      <c r="L62" s="96" t="str">
        <f>IF(ISNONTEXT('Movimentação de Alunos'!B62),"   ",(IF(ISBLANK('Movimentação de Alunos'!E62),(SUM(F62:K62)),"---")))</f>
        <v xml:space="preserve">   </v>
      </c>
      <c r="M62" s="97" t="str">
        <f>IF(ISNONTEXT('Movimentação de Alunos'!B62),"   ",(IF(ISBLANK('Movimentação de Alunos'!E62),('Frequência 2º Bim'!AQ61),"---")))</f>
        <v xml:space="preserve">   </v>
      </c>
      <c r="N62" s="59" t="str">
        <f t="shared" si="1"/>
        <v xml:space="preserve"> </v>
      </c>
      <c r="O62" s="59" t="str">
        <f t="shared" si="2"/>
        <v xml:space="preserve"> </v>
      </c>
      <c r="P62" s="59" t="str">
        <f t="shared" si="3"/>
        <v xml:space="preserve"> </v>
      </c>
      <c r="Q62" s="69"/>
      <c r="R62" s="69"/>
      <c r="S62" s="59" t="str">
        <f t="shared" si="4"/>
        <v/>
      </c>
      <c r="T62" s="59" t="str">
        <f t="shared" si="5"/>
        <v xml:space="preserve">   </v>
      </c>
      <c r="U62" s="38"/>
      <c r="V62" s="38"/>
      <c r="W62" s="38"/>
      <c r="X62" s="38"/>
      <c r="Y62" s="38"/>
      <c r="Z62" s="38"/>
      <c r="AA62" s="38"/>
    </row>
    <row r="63" spans="1:27" x14ac:dyDescent="0.25">
      <c r="A63" s="64">
        <v>55</v>
      </c>
      <c r="B63" s="61">
        <f>'Movimentação de Alunos'!B63</f>
        <v>0</v>
      </c>
      <c r="C63" s="62">
        <f>'Movimentação de Alunos'!C63</f>
        <v>0</v>
      </c>
      <c r="D63" s="63">
        <f>'Movimentação de Alunos'!D63</f>
        <v>0</v>
      </c>
      <c r="E63" s="63">
        <f>'Movimentação de Alunos'!E63</f>
        <v>0</v>
      </c>
      <c r="F63" s="24"/>
      <c r="G63" s="24"/>
      <c r="H63" s="24"/>
      <c r="I63" s="24"/>
      <c r="J63" s="24"/>
      <c r="K63" s="24"/>
      <c r="L63" s="96" t="str">
        <f>IF(ISNONTEXT('Movimentação de Alunos'!B63),"   ",(IF(ISBLANK('Movimentação de Alunos'!E63),(SUM(F63:K63)),"---")))</f>
        <v xml:space="preserve">   </v>
      </c>
      <c r="M63" s="97" t="str">
        <f>IF(ISNONTEXT('Movimentação de Alunos'!B63),"   ",(IF(ISBLANK('Movimentação de Alunos'!E63),('Frequência 2º Bim'!AQ62),"---")))</f>
        <v xml:space="preserve">   </v>
      </c>
      <c r="N63" s="59" t="str">
        <f t="shared" si="1"/>
        <v xml:space="preserve"> </v>
      </c>
      <c r="O63" s="59" t="str">
        <f t="shared" si="2"/>
        <v xml:space="preserve"> </v>
      </c>
      <c r="P63" s="59" t="str">
        <f t="shared" si="3"/>
        <v xml:space="preserve"> </v>
      </c>
      <c r="Q63" s="69"/>
      <c r="R63" s="69"/>
      <c r="S63" s="59" t="str">
        <f t="shared" si="4"/>
        <v/>
      </c>
      <c r="T63" s="59" t="str">
        <f t="shared" si="5"/>
        <v xml:space="preserve">   </v>
      </c>
      <c r="U63" s="38"/>
      <c r="V63" s="38"/>
      <c r="W63" s="38"/>
      <c r="X63" s="38"/>
      <c r="Y63" s="38"/>
      <c r="Z63" s="38"/>
      <c r="AA63" s="38"/>
    </row>
    <row r="64" spans="1:27" x14ac:dyDescent="0.25">
      <c r="A64" s="64">
        <v>56</v>
      </c>
      <c r="B64" s="61">
        <f>'Movimentação de Alunos'!B64</f>
        <v>0</v>
      </c>
      <c r="C64" s="62">
        <f>'Movimentação de Alunos'!C64</f>
        <v>0</v>
      </c>
      <c r="D64" s="63">
        <f>'Movimentação de Alunos'!D64</f>
        <v>0</v>
      </c>
      <c r="E64" s="63">
        <f>'Movimentação de Alunos'!E64</f>
        <v>0</v>
      </c>
      <c r="F64" s="24"/>
      <c r="G64" s="24"/>
      <c r="H64" s="24"/>
      <c r="I64" s="24"/>
      <c r="J64" s="24"/>
      <c r="K64" s="24"/>
      <c r="L64" s="96" t="str">
        <f>IF(ISNONTEXT('Movimentação de Alunos'!B64),"   ",(IF(ISBLANK('Movimentação de Alunos'!E64),(SUM(F64:K64)),"---")))</f>
        <v xml:space="preserve">   </v>
      </c>
      <c r="M64" s="97" t="str">
        <f>IF(ISNONTEXT('Movimentação de Alunos'!B64),"   ",(IF(ISBLANK('Movimentação de Alunos'!E64),('Frequência 2º Bim'!AQ63),"---")))</f>
        <v xml:space="preserve">   </v>
      </c>
      <c r="N64" s="59" t="str">
        <f t="shared" si="1"/>
        <v xml:space="preserve"> </v>
      </c>
      <c r="O64" s="59" t="str">
        <f t="shared" si="2"/>
        <v xml:space="preserve"> </v>
      </c>
      <c r="P64" s="59" t="str">
        <f t="shared" si="3"/>
        <v xml:space="preserve"> </v>
      </c>
      <c r="Q64" s="69"/>
      <c r="R64" s="69"/>
      <c r="S64" s="59" t="str">
        <f t="shared" si="4"/>
        <v/>
      </c>
      <c r="T64" s="59" t="str">
        <f t="shared" si="5"/>
        <v xml:space="preserve">   </v>
      </c>
      <c r="U64" s="38"/>
      <c r="V64" s="38"/>
      <c r="W64" s="38"/>
      <c r="X64" s="38"/>
      <c r="Y64" s="38"/>
      <c r="Z64" s="38"/>
      <c r="AA64" s="38"/>
    </row>
    <row r="65" spans="1:27" x14ac:dyDescent="0.25">
      <c r="A65" s="64">
        <v>57</v>
      </c>
      <c r="B65" s="61">
        <f>'Movimentação de Alunos'!B65</f>
        <v>0</v>
      </c>
      <c r="C65" s="62">
        <f>'Movimentação de Alunos'!C65</f>
        <v>0</v>
      </c>
      <c r="D65" s="63">
        <f>'Movimentação de Alunos'!D65</f>
        <v>0</v>
      </c>
      <c r="E65" s="63">
        <f>'Movimentação de Alunos'!E65</f>
        <v>0</v>
      </c>
      <c r="F65" s="24"/>
      <c r="G65" s="24"/>
      <c r="H65" s="24"/>
      <c r="I65" s="24"/>
      <c r="J65" s="24"/>
      <c r="K65" s="24"/>
      <c r="L65" s="96" t="str">
        <f>IF(ISNONTEXT('Movimentação de Alunos'!B65),"   ",(IF(ISBLANK('Movimentação de Alunos'!E65),(SUM(F65:K65)),"---")))</f>
        <v xml:space="preserve">   </v>
      </c>
      <c r="M65" s="97" t="str">
        <f>IF(ISNONTEXT('Movimentação de Alunos'!B65),"   ",(IF(ISBLANK('Movimentação de Alunos'!E65),('Frequência 2º Bim'!AQ64),"---")))</f>
        <v xml:space="preserve">   </v>
      </c>
      <c r="N65" s="59" t="str">
        <f t="shared" si="1"/>
        <v xml:space="preserve"> </v>
      </c>
      <c r="O65" s="59" t="str">
        <f t="shared" si="2"/>
        <v xml:space="preserve"> </v>
      </c>
      <c r="P65" s="59" t="str">
        <f t="shared" si="3"/>
        <v xml:space="preserve"> </v>
      </c>
      <c r="Q65" s="69"/>
      <c r="R65" s="69"/>
      <c r="S65" s="59" t="str">
        <f t="shared" si="4"/>
        <v/>
      </c>
      <c r="T65" s="59" t="str">
        <f t="shared" si="5"/>
        <v xml:space="preserve">   </v>
      </c>
      <c r="U65" s="38"/>
      <c r="V65" s="38"/>
      <c r="W65" s="38"/>
      <c r="X65" s="38"/>
      <c r="Y65" s="38"/>
      <c r="Z65" s="38"/>
      <c r="AA65" s="38"/>
    </row>
    <row r="66" spans="1:27" x14ac:dyDescent="0.25">
      <c r="A66" s="64">
        <v>58</v>
      </c>
      <c r="B66" s="61">
        <f>'Movimentação de Alunos'!B66</f>
        <v>0</v>
      </c>
      <c r="C66" s="62">
        <f>'Movimentação de Alunos'!C66</f>
        <v>0</v>
      </c>
      <c r="D66" s="63">
        <f>'Movimentação de Alunos'!D66</f>
        <v>0</v>
      </c>
      <c r="E66" s="63">
        <f>'Movimentação de Alunos'!E66</f>
        <v>0</v>
      </c>
      <c r="F66" s="24"/>
      <c r="G66" s="24"/>
      <c r="H66" s="24"/>
      <c r="I66" s="24"/>
      <c r="J66" s="24"/>
      <c r="K66" s="24"/>
      <c r="L66" s="96" t="str">
        <f>IF(ISNONTEXT('Movimentação de Alunos'!B66),"   ",(IF(ISBLANK('Movimentação de Alunos'!E66),(SUM(F66:K66)),"---")))</f>
        <v xml:space="preserve">   </v>
      </c>
      <c r="M66" s="97" t="str">
        <f>IF(ISNONTEXT('Movimentação de Alunos'!B66),"   ",(IF(ISBLANK('Movimentação de Alunos'!E66),('Frequência 2º Bim'!AQ65),"---")))</f>
        <v xml:space="preserve">   </v>
      </c>
      <c r="N66" s="59" t="str">
        <f t="shared" si="1"/>
        <v xml:space="preserve"> </v>
      </c>
      <c r="O66" s="59" t="str">
        <f t="shared" si="2"/>
        <v xml:space="preserve"> </v>
      </c>
      <c r="P66" s="59" t="str">
        <f t="shared" si="3"/>
        <v xml:space="preserve"> </v>
      </c>
      <c r="Q66" s="69"/>
      <c r="R66" s="69"/>
      <c r="S66" s="59" t="str">
        <f t="shared" si="4"/>
        <v/>
      </c>
      <c r="T66" s="59" t="str">
        <f t="shared" si="5"/>
        <v xml:space="preserve">   </v>
      </c>
      <c r="U66" s="38"/>
      <c r="V66" s="38"/>
      <c r="W66" s="38"/>
      <c r="X66" s="38"/>
      <c r="Y66" s="38"/>
      <c r="Z66" s="38"/>
      <c r="AA66" s="38"/>
    </row>
    <row r="67" spans="1:27" x14ac:dyDescent="0.25">
      <c r="A67" s="64">
        <v>59</v>
      </c>
      <c r="B67" s="61">
        <f>'Movimentação de Alunos'!B67</f>
        <v>0</v>
      </c>
      <c r="C67" s="62">
        <f>'Movimentação de Alunos'!C67</f>
        <v>0</v>
      </c>
      <c r="D67" s="63">
        <f>'Movimentação de Alunos'!D67</f>
        <v>0</v>
      </c>
      <c r="E67" s="63">
        <f>'Movimentação de Alunos'!E67</f>
        <v>0</v>
      </c>
      <c r="F67" s="24"/>
      <c r="G67" s="24"/>
      <c r="H67" s="24"/>
      <c r="I67" s="24"/>
      <c r="J67" s="24"/>
      <c r="K67" s="24"/>
      <c r="L67" s="96" t="str">
        <f>IF(ISNONTEXT('Movimentação de Alunos'!B67),"   ",(IF(ISBLANK('Movimentação de Alunos'!E67),(SUM(F67:K67)),"---")))</f>
        <v xml:space="preserve">   </v>
      </c>
      <c r="M67" s="97" t="str">
        <f>IF(ISNONTEXT('Movimentação de Alunos'!B67),"   ",(IF(ISBLANK('Movimentação de Alunos'!E67),('Frequência 2º Bim'!AQ66),"---")))</f>
        <v xml:space="preserve">   </v>
      </c>
      <c r="N67" s="59" t="str">
        <f t="shared" si="1"/>
        <v xml:space="preserve"> </v>
      </c>
      <c r="O67" s="59" t="str">
        <f t="shared" si="2"/>
        <v xml:space="preserve"> </v>
      </c>
      <c r="P67" s="59" t="str">
        <f t="shared" si="3"/>
        <v xml:space="preserve"> </v>
      </c>
      <c r="Q67" s="69"/>
      <c r="R67" s="69"/>
      <c r="S67" s="59" t="str">
        <f t="shared" si="4"/>
        <v/>
      </c>
      <c r="T67" s="59" t="str">
        <f t="shared" si="5"/>
        <v xml:space="preserve">   </v>
      </c>
      <c r="U67" s="38"/>
      <c r="V67" s="38"/>
      <c r="W67" s="38"/>
      <c r="X67" s="38"/>
      <c r="Y67" s="38"/>
      <c r="Z67" s="38"/>
      <c r="AA67" s="38"/>
    </row>
    <row r="68" spans="1:27" x14ac:dyDescent="0.25">
      <c r="A68" s="64">
        <v>60</v>
      </c>
      <c r="B68" s="61">
        <f>'Movimentação de Alunos'!B68</f>
        <v>0</v>
      </c>
      <c r="C68" s="62">
        <f>'Movimentação de Alunos'!C68</f>
        <v>0</v>
      </c>
      <c r="D68" s="63">
        <f>'Movimentação de Alunos'!D68</f>
        <v>0</v>
      </c>
      <c r="E68" s="63">
        <f>'Movimentação de Alunos'!E68</f>
        <v>0</v>
      </c>
      <c r="F68" s="24"/>
      <c r="G68" s="24"/>
      <c r="H68" s="24"/>
      <c r="I68" s="24"/>
      <c r="J68" s="24"/>
      <c r="K68" s="24"/>
      <c r="L68" s="96" t="str">
        <f>IF(ISNONTEXT('Movimentação de Alunos'!B68),"   ",(IF(ISBLANK('Movimentação de Alunos'!E68),(SUM(F68:K68)),"---")))</f>
        <v xml:space="preserve">   </v>
      </c>
      <c r="M68" s="97" t="str">
        <f>IF(ISNONTEXT('Movimentação de Alunos'!B68),"   ",(IF(ISBLANK('Movimentação de Alunos'!E68),('Frequência 2º Bim'!AQ67),"---")))</f>
        <v xml:space="preserve">   </v>
      </c>
      <c r="N68" s="59" t="str">
        <f t="shared" si="1"/>
        <v xml:space="preserve"> </v>
      </c>
      <c r="O68" s="59" t="str">
        <f t="shared" si="2"/>
        <v xml:space="preserve"> </v>
      </c>
      <c r="P68" s="59" t="str">
        <f t="shared" si="3"/>
        <v xml:space="preserve"> </v>
      </c>
      <c r="Q68" s="69"/>
      <c r="R68" s="69"/>
      <c r="S68" s="59" t="str">
        <f t="shared" si="4"/>
        <v/>
      </c>
      <c r="T68" s="59" t="str">
        <f t="shared" si="5"/>
        <v xml:space="preserve">   </v>
      </c>
      <c r="U68" s="38"/>
      <c r="V68" s="38"/>
      <c r="W68" s="38"/>
      <c r="X68" s="38"/>
      <c r="Y68" s="38"/>
      <c r="Z68" s="38"/>
      <c r="AA68" s="38"/>
    </row>
    <row r="69" spans="1:27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</row>
    <row r="70" spans="1:27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</row>
    <row r="71" spans="1:27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</row>
    <row r="72" spans="1:27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</row>
    <row r="73" spans="1:27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1:27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</row>
    <row r="75" spans="1:27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</row>
  </sheetData>
  <sheetProtection password="E935" sheet="1" objects="1" scenarios="1"/>
  <mergeCells count="22">
    <mergeCell ref="A5:B5"/>
    <mergeCell ref="A6:B6"/>
    <mergeCell ref="S5:S7"/>
    <mergeCell ref="F6:H6"/>
    <mergeCell ref="I6:K6"/>
    <mergeCell ref="A7:E7"/>
    <mergeCell ref="V10:X12"/>
    <mergeCell ref="V4:X8"/>
    <mergeCell ref="A3:B3"/>
    <mergeCell ref="A1:T1"/>
    <mergeCell ref="A2:T2"/>
    <mergeCell ref="J3:K3"/>
    <mergeCell ref="L3:M3"/>
    <mergeCell ref="N3:S4"/>
    <mergeCell ref="T3:T8"/>
    <mergeCell ref="H4:M4"/>
    <mergeCell ref="F5:K5"/>
    <mergeCell ref="L5:L7"/>
    <mergeCell ref="M5:M8"/>
    <mergeCell ref="N5:P6"/>
    <mergeCell ref="Q5:R6"/>
    <mergeCell ref="A4:B4"/>
  </mergeCells>
  <conditionalFormatting sqref="L8">
    <cfRule type="cellIs" dxfId="167" priority="54" operator="equal">
      <formula>0</formula>
    </cfRule>
  </conditionalFormatting>
  <conditionalFormatting sqref="N8:P8">
    <cfRule type="cellIs" dxfId="166" priority="53" operator="equal">
      <formula>0</formula>
    </cfRule>
  </conditionalFormatting>
  <conditionalFormatting sqref="N9:N68">
    <cfRule type="cellIs" dxfId="165" priority="52" operator="equal">
      <formula>0</formula>
    </cfRule>
  </conditionalFormatting>
  <conditionalFormatting sqref="O9:P68">
    <cfRule type="cellIs" dxfId="164" priority="51" operator="equal">
      <formula>0</formula>
    </cfRule>
  </conditionalFormatting>
  <conditionalFormatting sqref="T9:T68">
    <cfRule type="cellIs" dxfId="163" priority="47" operator="equal">
      <formula>0</formula>
    </cfRule>
  </conditionalFormatting>
  <conditionalFormatting sqref="S8">
    <cfRule type="cellIs" dxfId="162" priority="46" operator="equal">
      <formula>0</formula>
    </cfRule>
  </conditionalFormatting>
  <conditionalFormatting sqref="N10:N68">
    <cfRule type="cellIs" dxfId="161" priority="45" operator="equal">
      <formula>0</formula>
    </cfRule>
  </conditionalFormatting>
  <conditionalFormatting sqref="O10:P68">
    <cfRule type="cellIs" dxfId="160" priority="44" operator="equal">
      <formula>0</formula>
    </cfRule>
  </conditionalFormatting>
  <conditionalFormatting sqref="S10:S68">
    <cfRule type="cellIs" dxfId="159" priority="43" operator="equal">
      <formula>0</formula>
    </cfRule>
  </conditionalFormatting>
  <conditionalFormatting sqref="T9:T68">
    <cfRule type="cellIs" dxfId="158" priority="37" operator="equal">
      <formula>0</formula>
    </cfRule>
  </conditionalFormatting>
  <conditionalFormatting sqref="T9:T68">
    <cfRule type="cellIs" dxfId="157" priority="36" operator="equal">
      <formula>0</formula>
    </cfRule>
  </conditionalFormatting>
  <conditionalFormatting sqref="T10:T68">
    <cfRule type="cellIs" dxfId="156" priority="35" operator="equal">
      <formula>0</formula>
    </cfRule>
  </conditionalFormatting>
  <conditionalFormatting sqref="T10:T68">
    <cfRule type="cellIs" dxfId="155" priority="33" operator="equal">
      <formula>0</formula>
    </cfRule>
  </conditionalFormatting>
  <conditionalFormatting sqref="E9:E68">
    <cfRule type="cellIs" dxfId="154" priority="30" stopIfTrue="1" operator="equal">
      <formula>0</formula>
    </cfRule>
  </conditionalFormatting>
  <conditionalFormatting sqref="L3:L4 L8">
    <cfRule type="cellIs" dxfId="153" priority="56" operator="between">
      <formula>0</formula>
      <formula>17.9</formula>
    </cfRule>
  </conditionalFormatting>
  <conditionalFormatting sqref="B9:B68">
    <cfRule type="cellIs" dxfId="152" priority="55" stopIfTrue="1" operator="equal">
      <formula>0</formula>
    </cfRule>
  </conditionalFormatting>
  <conditionalFormatting sqref="N10:N68">
    <cfRule type="cellIs" dxfId="151" priority="50" operator="equal">
      <formula>0</formula>
    </cfRule>
  </conditionalFormatting>
  <conditionalFormatting sqref="O10:P68">
    <cfRule type="cellIs" dxfId="150" priority="49" operator="equal">
      <formula>0</formula>
    </cfRule>
  </conditionalFormatting>
  <conditionalFormatting sqref="S9:S68">
    <cfRule type="cellIs" dxfId="149" priority="40" operator="lessThan">
      <formula>12</formula>
    </cfRule>
    <cfRule type="cellIs" dxfId="148" priority="48" operator="equal">
      <formula>0</formula>
    </cfRule>
  </conditionalFormatting>
  <conditionalFormatting sqref="T10:T68">
    <cfRule type="cellIs" dxfId="147" priority="42" operator="equal">
      <formula>0</formula>
    </cfRule>
  </conditionalFormatting>
  <conditionalFormatting sqref="S9:T68">
    <cfRule type="cellIs" dxfId="146" priority="41" operator="lessThan">
      <formula>12</formula>
    </cfRule>
  </conditionalFormatting>
  <conditionalFormatting sqref="S10:S68">
    <cfRule type="cellIs" dxfId="145" priority="38" operator="lessThan">
      <formula>12</formula>
    </cfRule>
    <cfRule type="cellIs" dxfId="144" priority="39" operator="equal">
      <formula>0</formula>
    </cfRule>
  </conditionalFormatting>
  <conditionalFormatting sqref="T10:T68">
    <cfRule type="cellIs" dxfId="143" priority="34" operator="equal">
      <formula>0</formula>
    </cfRule>
  </conditionalFormatting>
  <conditionalFormatting sqref="B55:B56">
    <cfRule type="cellIs" dxfId="142" priority="32" stopIfTrue="1" operator="equal">
      <formula>0</formula>
    </cfRule>
  </conditionalFormatting>
  <conditionalFormatting sqref="C9:D68">
    <cfRule type="cellIs" dxfId="141" priority="31" stopIfTrue="1" operator="equal">
      <formula>0</formula>
    </cfRule>
  </conditionalFormatting>
  <conditionalFormatting sqref="A9:K68 N9:T68">
    <cfRule type="expression" dxfId="140" priority="29">
      <formula>MOD(ROW(A9),2) = 1</formula>
    </cfRule>
  </conditionalFormatting>
  <conditionalFormatting sqref="L9">
    <cfRule type="cellIs" dxfId="139" priority="12" operator="lessThan">
      <formula>12</formula>
    </cfRule>
  </conditionalFormatting>
  <conditionalFormatting sqref="L9:M9">
    <cfRule type="expression" dxfId="138" priority="11">
      <formula>MOD(ROW(L9),2) = 1</formula>
    </cfRule>
  </conditionalFormatting>
  <conditionalFormatting sqref="L9">
    <cfRule type="cellIs" dxfId="137" priority="10" operator="lessThan">
      <formula>12</formula>
    </cfRule>
  </conditionalFormatting>
  <conditionalFormatting sqref="L10:L68">
    <cfRule type="cellIs" dxfId="136" priority="6" operator="lessThan">
      <formula>12</formula>
    </cfRule>
  </conditionalFormatting>
  <conditionalFormatting sqref="L10:M68">
    <cfRule type="expression" dxfId="135" priority="5">
      <formula>MOD(ROW(L10),2) = 1</formula>
    </cfRule>
  </conditionalFormatting>
  <conditionalFormatting sqref="L10:L68">
    <cfRule type="cellIs" dxfId="134" priority="4" operator="lessThan">
      <formula>12</formula>
    </cfRule>
  </conditionalFormatting>
  <hyperlinks>
    <hyperlink ref="V4:X8" location="Iniciar!A1" display="Iniciar!A1"/>
    <hyperlink ref="V10:X12" location="'Apuração Final'!A1" display="'Apuração Final'!A1"/>
  </hyperlinks>
  <pageMargins left="0.511811024" right="0.511811024" top="0.78740157499999996" bottom="0.78740157499999996" header="0.31496062000000002" footer="0.31496062000000002"/>
  <pageSetup paperSize="9" scale="7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theme="5" tint="0.59999389629810485"/>
  </sheetPr>
  <dimension ref="A1:T45"/>
  <sheetViews>
    <sheetView workbookViewId="0">
      <selection activeCell="J5" sqref="J5:L9"/>
    </sheetView>
  </sheetViews>
  <sheetFormatPr defaultRowHeight="15" x14ac:dyDescent="0.25"/>
  <cols>
    <col min="1" max="1" width="11" customWidth="1"/>
    <col min="2" max="2" width="11.5703125" customWidth="1"/>
    <col min="3" max="3" width="10.7109375" customWidth="1"/>
    <col min="4" max="5" width="9.140625" customWidth="1"/>
    <col min="6" max="6" width="14" customWidth="1"/>
    <col min="7" max="7" width="9" customWidth="1"/>
  </cols>
  <sheetData>
    <row r="1" spans="1:20" ht="20.25" x14ac:dyDescent="0.25">
      <c r="A1" s="349" t="str">
        <f>Capa!B15</f>
        <v>E. E. MESSIAS PEDREIRO</v>
      </c>
      <c r="B1" s="350"/>
      <c r="C1" s="350"/>
      <c r="D1" s="350"/>
      <c r="E1" s="350"/>
      <c r="F1" s="350"/>
      <c r="G1" s="350"/>
      <c r="H1" s="351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1:20" x14ac:dyDescent="0.25">
      <c r="A2" s="352" t="s">
        <v>161</v>
      </c>
      <c r="B2" s="353"/>
      <c r="C2" s="353"/>
      <c r="D2" s="353"/>
      <c r="E2" s="353"/>
      <c r="F2" s="353"/>
      <c r="G2" s="353"/>
      <c r="H2" s="354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1:20" x14ac:dyDescent="0.25">
      <c r="A3" s="342" t="str">
        <f>Capa!B25</f>
        <v>ENSINO MÉDIO</v>
      </c>
      <c r="B3" s="343"/>
      <c r="C3" s="146" t="s">
        <v>1</v>
      </c>
      <c r="D3" s="162">
        <f>Capa!D19</f>
        <v>2014</v>
      </c>
      <c r="E3" s="167" t="s">
        <v>2</v>
      </c>
      <c r="F3" s="344" t="str">
        <f>Capa!B37</f>
        <v>BIOLOGIA</v>
      </c>
      <c r="G3" s="344"/>
      <c r="H3" s="345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1:20" ht="15.75" thickBot="1" x14ac:dyDescent="0.3">
      <c r="A4" s="148" t="s">
        <v>49</v>
      </c>
      <c r="B4" s="149" t="str">
        <f>Capa!B30</f>
        <v>1º ANO A</v>
      </c>
      <c r="C4" s="147" t="s">
        <v>6</v>
      </c>
      <c r="D4" s="344" t="str">
        <f>Capa!B44</f>
        <v>ULISSES PAGLIUSO JUNIOR</v>
      </c>
      <c r="E4" s="344"/>
      <c r="F4" s="344"/>
      <c r="G4" s="344"/>
      <c r="H4" s="345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5" spans="1:20" ht="15.75" thickTop="1" x14ac:dyDescent="0.25">
      <c r="A5" s="342" t="str">
        <f>Capa!F30</f>
        <v>VESPERTINO</v>
      </c>
      <c r="B5" s="343"/>
      <c r="C5" s="147" t="s">
        <v>156</v>
      </c>
      <c r="D5" s="344" t="s">
        <v>51</v>
      </c>
      <c r="E5" s="344"/>
      <c r="F5" s="344"/>
      <c r="G5" s="344"/>
      <c r="H5" s="345"/>
      <c r="I5" s="150"/>
      <c r="J5" s="309" t="s">
        <v>108</v>
      </c>
      <c r="K5" s="310"/>
      <c r="L5" s="311"/>
      <c r="M5" s="150"/>
      <c r="N5" s="150"/>
      <c r="O5" s="150"/>
      <c r="P5" s="150"/>
      <c r="Q5" s="150"/>
      <c r="R5" s="150"/>
      <c r="S5" s="150"/>
      <c r="T5" s="150"/>
    </row>
    <row r="6" spans="1:20" x14ac:dyDescent="0.25">
      <c r="A6" s="346"/>
      <c r="B6" s="347"/>
      <c r="C6" s="347"/>
      <c r="D6" s="347"/>
      <c r="E6" s="347"/>
      <c r="F6" s="347"/>
      <c r="G6" s="347"/>
      <c r="H6" s="348"/>
      <c r="I6" s="150"/>
      <c r="J6" s="312"/>
      <c r="K6" s="313"/>
      <c r="L6" s="314"/>
      <c r="M6" s="150"/>
      <c r="N6" s="150"/>
      <c r="O6" s="150"/>
      <c r="P6" s="150"/>
      <c r="Q6" s="150"/>
      <c r="R6" s="150"/>
      <c r="S6" s="150"/>
      <c r="T6" s="150"/>
    </row>
    <row r="7" spans="1:20" x14ac:dyDescent="0.25">
      <c r="A7" s="339"/>
      <c r="B7" s="340"/>
      <c r="C7" s="340"/>
      <c r="D7" s="340"/>
      <c r="E7" s="340"/>
      <c r="F7" s="340"/>
      <c r="G7" s="340"/>
      <c r="H7" s="341"/>
      <c r="I7" s="150"/>
      <c r="J7" s="312"/>
      <c r="K7" s="313"/>
      <c r="L7" s="314"/>
      <c r="M7" s="150"/>
      <c r="N7" s="150"/>
      <c r="O7" s="150"/>
      <c r="P7" s="150"/>
      <c r="Q7" s="150"/>
      <c r="R7" s="150"/>
      <c r="S7" s="150"/>
      <c r="T7" s="150"/>
    </row>
    <row r="8" spans="1:20" x14ac:dyDescent="0.25">
      <c r="A8" s="339"/>
      <c r="B8" s="340"/>
      <c r="C8" s="340"/>
      <c r="D8" s="340"/>
      <c r="E8" s="340"/>
      <c r="F8" s="340"/>
      <c r="G8" s="340"/>
      <c r="H8" s="341"/>
      <c r="I8" s="150"/>
      <c r="J8" s="312"/>
      <c r="K8" s="313"/>
      <c r="L8" s="314"/>
      <c r="M8" s="150"/>
      <c r="N8" s="150"/>
      <c r="O8" s="150"/>
      <c r="P8" s="150"/>
      <c r="Q8" s="150"/>
      <c r="R8" s="150"/>
      <c r="S8" s="150"/>
      <c r="T8" s="150"/>
    </row>
    <row r="9" spans="1:20" ht="15.75" thickBot="1" x14ac:dyDescent="0.3">
      <c r="A9" s="339"/>
      <c r="B9" s="340"/>
      <c r="C9" s="340"/>
      <c r="D9" s="340"/>
      <c r="E9" s="340"/>
      <c r="F9" s="340"/>
      <c r="G9" s="340"/>
      <c r="H9" s="341"/>
      <c r="I9" s="150"/>
      <c r="J9" s="315"/>
      <c r="K9" s="316"/>
      <c r="L9" s="317"/>
      <c r="M9" s="150"/>
      <c r="N9" s="150"/>
      <c r="O9" s="150"/>
      <c r="P9" s="150"/>
      <c r="Q9" s="150"/>
      <c r="R9" s="150"/>
      <c r="S9" s="150"/>
      <c r="T9" s="150"/>
    </row>
    <row r="10" spans="1:20" ht="15.75" thickTop="1" x14ac:dyDescent="0.25">
      <c r="A10" s="339"/>
      <c r="B10" s="340"/>
      <c r="C10" s="340"/>
      <c r="D10" s="340"/>
      <c r="E10" s="340"/>
      <c r="F10" s="340"/>
      <c r="G10" s="340"/>
      <c r="H10" s="341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</row>
    <row r="11" spans="1:20" x14ac:dyDescent="0.25">
      <c r="A11" s="339"/>
      <c r="B11" s="340"/>
      <c r="C11" s="340"/>
      <c r="D11" s="340"/>
      <c r="E11" s="340"/>
      <c r="F11" s="340"/>
      <c r="G11" s="340"/>
      <c r="H11" s="341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</row>
    <row r="12" spans="1:20" x14ac:dyDescent="0.25">
      <c r="A12" s="339"/>
      <c r="B12" s="340"/>
      <c r="C12" s="340"/>
      <c r="D12" s="340"/>
      <c r="E12" s="340"/>
      <c r="F12" s="340"/>
      <c r="G12" s="340"/>
      <c r="H12" s="341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</row>
    <row r="13" spans="1:20" x14ac:dyDescent="0.25">
      <c r="A13" s="339"/>
      <c r="B13" s="340"/>
      <c r="C13" s="340"/>
      <c r="D13" s="340"/>
      <c r="E13" s="340"/>
      <c r="F13" s="340"/>
      <c r="G13" s="340"/>
      <c r="H13" s="341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</row>
    <row r="14" spans="1:20" x14ac:dyDescent="0.25">
      <c r="A14" s="339"/>
      <c r="B14" s="340"/>
      <c r="C14" s="340"/>
      <c r="D14" s="340"/>
      <c r="E14" s="340"/>
      <c r="F14" s="340"/>
      <c r="G14" s="340"/>
      <c r="H14" s="341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</row>
    <row r="15" spans="1:20" x14ac:dyDescent="0.25">
      <c r="A15" s="339"/>
      <c r="B15" s="340"/>
      <c r="C15" s="340"/>
      <c r="D15" s="340"/>
      <c r="E15" s="340"/>
      <c r="F15" s="340"/>
      <c r="G15" s="340"/>
      <c r="H15" s="341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</row>
    <row r="16" spans="1:20" x14ac:dyDescent="0.25">
      <c r="A16" s="339"/>
      <c r="B16" s="340"/>
      <c r="C16" s="340"/>
      <c r="D16" s="340"/>
      <c r="E16" s="340"/>
      <c r="F16" s="340"/>
      <c r="G16" s="340"/>
      <c r="H16" s="341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</row>
    <row r="17" spans="1:20" x14ac:dyDescent="0.25">
      <c r="A17" s="339"/>
      <c r="B17" s="340"/>
      <c r="C17" s="340"/>
      <c r="D17" s="340"/>
      <c r="E17" s="340"/>
      <c r="F17" s="340"/>
      <c r="G17" s="340"/>
      <c r="H17" s="341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</row>
    <row r="18" spans="1:20" x14ac:dyDescent="0.25">
      <c r="A18" s="339"/>
      <c r="B18" s="340"/>
      <c r="C18" s="340"/>
      <c r="D18" s="340"/>
      <c r="E18" s="340"/>
      <c r="F18" s="340"/>
      <c r="G18" s="340"/>
      <c r="H18" s="341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</row>
    <row r="19" spans="1:20" x14ac:dyDescent="0.25">
      <c r="A19" s="339"/>
      <c r="B19" s="340"/>
      <c r="C19" s="340"/>
      <c r="D19" s="340"/>
      <c r="E19" s="340"/>
      <c r="F19" s="340"/>
      <c r="G19" s="340"/>
      <c r="H19" s="341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</row>
    <row r="20" spans="1:20" x14ac:dyDescent="0.25">
      <c r="A20" s="339"/>
      <c r="B20" s="340"/>
      <c r="C20" s="340"/>
      <c r="D20" s="340"/>
      <c r="E20" s="340"/>
      <c r="F20" s="340"/>
      <c r="G20" s="340"/>
      <c r="H20" s="341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</row>
    <row r="21" spans="1:20" x14ac:dyDescent="0.25">
      <c r="A21" s="339"/>
      <c r="B21" s="340"/>
      <c r="C21" s="340"/>
      <c r="D21" s="340"/>
      <c r="E21" s="340"/>
      <c r="F21" s="340"/>
      <c r="G21" s="340"/>
      <c r="H21" s="341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</row>
    <row r="22" spans="1:20" x14ac:dyDescent="0.25">
      <c r="A22" s="339"/>
      <c r="B22" s="340"/>
      <c r="C22" s="340"/>
      <c r="D22" s="340"/>
      <c r="E22" s="340"/>
      <c r="F22" s="340"/>
      <c r="G22" s="340"/>
      <c r="H22" s="341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</row>
    <row r="23" spans="1:20" x14ac:dyDescent="0.25">
      <c r="A23" s="339"/>
      <c r="B23" s="340"/>
      <c r="C23" s="340"/>
      <c r="D23" s="340"/>
      <c r="E23" s="340"/>
      <c r="F23" s="340"/>
      <c r="G23" s="340"/>
      <c r="H23" s="341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</row>
    <row r="24" spans="1:20" x14ac:dyDescent="0.25">
      <c r="A24" s="339"/>
      <c r="B24" s="340"/>
      <c r="C24" s="340"/>
      <c r="D24" s="340"/>
      <c r="E24" s="340"/>
      <c r="F24" s="340"/>
      <c r="G24" s="340"/>
      <c r="H24" s="341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</row>
    <row r="25" spans="1:20" x14ac:dyDescent="0.25">
      <c r="A25" s="339"/>
      <c r="B25" s="340"/>
      <c r="C25" s="340"/>
      <c r="D25" s="340"/>
      <c r="E25" s="340"/>
      <c r="F25" s="340"/>
      <c r="G25" s="340"/>
      <c r="H25" s="341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</row>
    <row r="26" spans="1:20" x14ac:dyDescent="0.25">
      <c r="A26" s="339"/>
      <c r="B26" s="340"/>
      <c r="C26" s="340"/>
      <c r="D26" s="340"/>
      <c r="E26" s="340"/>
      <c r="F26" s="340"/>
      <c r="G26" s="340"/>
      <c r="H26" s="341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</row>
    <row r="27" spans="1:20" x14ac:dyDescent="0.25">
      <c r="A27" s="339"/>
      <c r="B27" s="340"/>
      <c r="C27" s="340"/>
      <c r="D27" s="340"/>
      <c r="E27" s="340"/>
      <c r="F27" s="340"/>
      <c r="G27" s="340"/>
      <c r="H27" s="341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</row>
    <row r="28" spans="1:20" x14ac:dyDescent="0.25">
      <c r="A28" s="339"/>
      <c r="B28" s="340"/>
      <c r="C28" s="340"/>
      <c r="D28" s="340"/>
      <c r="E28" s="340"/>
      <c r="F28" s="340"/>
      <c r="G28" s="340"/>
      <c r="H28" s="341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</row>
    <row r="29" spans="1:20" x14ac:dyDescent="0.25">
      <c r="A29" s="339"/>
      <c r="B29" s="340"/>
      <c r="C29" s="340"/>
      <c r="D29" s="340"/>
      <c r="E29" s="340"/>
      <c r="F29" s="340"/>
      <c r="G29" s="340"/>
      <c r="H29" s="341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</row>
    <row r="30" spans="1:20" x14ac:dyDescent="0.25">
      <c r="A30" s="339"/>
      <c r="B30" s="340"/>
      <c r="C30" s="340"/>
      <c r="D30" s="340"/>
      <c r="E30" s="340"/>
      <c r="F30" s="340"/>
      <c r="G30" s="340"/>
      <c r="H30" s="341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</row>
    <row r="31" spans="1:20" x14ac:dyDescent="0.25">
      <c r="A31" s="339"/>
      <c r="B31" s="340"/>
      <c r="C31" s="340"/>
      <c r="D31" s="340"/>
      <c r="E31" s="340"/>
      <c r="F31" s="340"/>
      <c r="G31" s="340"/>
      <c r="H31" s="341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</row>
    <row r="32" spans="1:20" x14ac:dyDescent="0.25">
      <c r="A32" s="339"/>
      <c r="B32" s="340"/>
      <c r="C32" s="340"/>
      <c r="D32" s="340"/>
      <c r="E32" s="340"/>
      <c r="F32" s="340"/>
      <c r="G32" s="340"/>
      <c r="H32" s="341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</row>
    <row r="33" spans="1:20" x14ac:dyDescent="0.25">
      <c r="A33" s="339"/>
      <c r="B33" s="340"/>
      <c r="C33" s="340"/>
      <c r="D33" s="340"/>
      <c r="E33" s="340"/>
      <c r="F33" s="340"/>
      <c r="G33" s="340"/>
      <c r="H33" s="341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</row>
    <row r="34" spans="1:20" x14ac:dyDescent="0.25">
      <c r="A34" s="339"/>
      <c r="B34" s="340"/>
      <c r="C34" s="340"/>
      <c r="D34" s="340"/>
      <c r="E34" s="340"/>
      <c r="F34" s="340"/>
      <c r="G34" s="340"/>
      <c r="H34" s="341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</row>
    <row r="35" spans="1:20" x14ac:dyDescent="0.25">
      <c r="A35" s="339"/>
      <c r="B35" s="340"/>
      <c r="C35" s="340"/>
      <c r="D35" s="340"/>
      <c r="E35" s="340"/>
      <c r="F35" s="340"/>
      <c r="G35" s="340"/>
      <c r="H35" s="341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</row>
    <row r="36" spans="1:20" x14ac:dyDescent="0.25">
      <c r="A36" s="339"/>
      <c r="B36" s="340"/>
      <c r="C36" s="340"/>
      <c r="D36" s="340"/>
      <c r="E36" s="340"/>
      <c r="F36" s="340"/>
      <c r="G36" s="340"/>
      <c r="H36" s="341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</row>
    <row r="37" spans="1:20" x14ac:dyDescent="0.25">
      <c r="A37" s="339"/>
      <c r="B37" s="340"/>
      <c r="C37" s="340"/>
      <c r="D37" s="340"/>
      <c r="E37" s="340"/>
      <c r="F37" s="340"/>
      <c r="G37" s="340"/>
      <c r="H37" s="341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</row>
    <row r="38" spans="1:20" x14ac:dyDescent="0.25">
      <c r="A38" s="339"/>
      <c r="B38" s="340"/>
      <c r="C38" s="340"/>
      <c r="D38" s="340"/>
      <c r="E38" s="340"/>
      <c r="F38" s="340"/>
      <c r="G38" s="340"/>
      <c r="H38" s="341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</row>
    <row r="39" spans="1:20" x14ac:dyDescent="0.25">
      <c r="A39" s="339"/>
      <c r="B39" s="340"/>
      <c r="C39" s="340"/>
      <c r="D39" s="340"/>
      <c r="E39" s="340"/>
      <c r="F39" s="340"/>
      <c r="G39" s="340"/>
      <c r="H39" s="341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</row>
    <row r="40" spans="1:20" x14ac:dyDescent="0.25">
      <c r="A40" s="339"/>
      <c r="B40" s="340"/>
      <c r="C40" s="340"/>
      <c r="D40" s="340"/>
      <c r="E40" s="340"/>
      <c r="F40" s="340"/>
      <c r="G40" s="340"/>
      <c r="H40" s="341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</row>
    <row r="41" spans="1:20" x14ac:dyDescent="0.25">
      <c r="A41" s="339"/>
      <c r="B41" s="340"/>
      <c r="C41" s="340"/>
      <c r="D41" s="340"/>
      <c r="E41" s="340"/>
      <c r="F41" s="340"/>
      <c r="G41" s="340"/>
      <c r="H41" s="341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</row>
    <row r="42" spans="1:20" x14ac:dyDescent="0.25">
      <c r="A42" s="339"/>
      <c r="B42" s="340"/>
      <c r="C42" s="340"/>
      <c r="D42" s="340"/>
      <c r="E42" s="340"/>
      <c r="F42" s="340"/>
      <c r="G42" s="340"/>
      <c r="H42" s="341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</row>
    <row r="43" spans="1:20" x14ac:dyDescent="0.25">
      <c r="A43" s="339"/>
      <c r="B43" s="340"/>
      <c r="C43" s="340"/>
      <c r="D43" s="340"/>
      <c r="E43" s="340"/>
      <c r="F43" s="340"/>
      <c r="G43" s="340"/>
      <c r="H43" s="341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</row>
    <row r="44" spans="1:20" x14ac:dyDescent="0.25">
      <c r="A44" s="339"/>
      <c r="B44" s="340"/>
      <c r="C44" s="340"/>
      <c r="D44" s="340"/>
      <c r="E44" s="340"/>
      <c r="F44" s="340"/>
      <c r="G44" s="340"/>
      <c r="H44" s="341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</row>
    <row r="45" spans="1:20" x14ac:dyDescent="0.25">
      <c r="A45" s="339"/>
      <c r="B45" s="340"/>
      <c r="C45" s="340"/>
      <c r="D45" s="340"/>
      <c r="E45" s="340"/>
      <c r="F45" s="340"/>
      <c r="G45" s="340"/>
      <c r="H45" s="341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</row>
  </sheetData>
  <sheetProtection password="E935" sheet="1" objects="1" scenarios="1"/>
  <mergeCells count="48">
    <mergeCell ref="A1:H1"/>
    <mergeCell ref="A2:H2"/>
    <mergeCell ref="A3:B3"/>
    <mergeCell ref="F3:H3"/>
    <mergeCell ref="D4:H4"/>
    <mergeCell ref="A16:H16"/>
    <mergeCell ref="J5:L9"/>
    <mergeCell ref="A6:H6"/>
    <mergeCell ref="A7:H7"/>
    <mergeCell ref="A8:H8"/>
    <mergeCell ref="A9:H9"/>
    <mergeCell ref="A10:H10"/>
    <mergeCell ref="A5:B5"/>
    <mergeCell ref="D5:H5"/>
    <mergeCell ref="A11:H11"/>
    <mergeCell ref="A12:H12"/>
    <mergeCell ref="A13:H13"/>
    <mergeCell ref="A14:H14"/>
    <mergeCell ref="A15:H15"/>
    <mergeCell ref="A28:H28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40:H40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1:H41"/>
    <mergeCell ref="A42:H42"/>
    <mergeCell ref="A43:H43"/>
    <mergeCell ref="A44:H44"/>
    <mergeCell ref="A45:H45"/>
  </mergeCells>
  <hyperlinks>
    <hyperlink ref="J5:L9" location="Iniciar!A1" display="Iniciar!A1"/>
  </hyperlinks>
  <printOptions horizontalCentered="1"/>
  <pageMargins left="0.51181102362204722" right="0.51181102362204722" top="0.78740157480314965" bottom="0.78740157480314965" header="0.31496062992125984" footer="0.31496062992125984"/>
  <pageSetup paperSize="9" scale="11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theme="6" tint="0.59999389629810485"/>
    <pageSetUpPr fitToPage="1"/>
  </sheetPr>
  <dimension ref="A1:AZ73"/>
  <sheetViews>
    <sheetView workbookViewId="0">
      <selection sqref="A1:AQ1"/>
    </sheetView>
  </sheetViews>
  <sheetFormatPr defaultRowHeight="15" x14ac:dyDescent="0.25"/>
  <cols>
    <col min="1" max="1" width="3" customWidth="1"/>
    <col min="2" max="2" width="28" customWidth="1"/>
    <col min="3" max="42" width="2.140625" customWidth="1"/>
    <col min="43" max="43" width="4.5703125" customWidth="1"/>
    <col min="49" max="49" width="0" hidden="1" customWidth="1"/>
  </cols>
  <sheetData>
    <row r="1" spans="1:52" x14ac:dyDescent="0.25">
      <c r="A1" s="460" t="str">
        <f>Capa!B15</f>
        <v>E. E. MESSIAS PEDREIRO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  <c r="AK1" s="461"/>
      <c r="AL1" s="461"/>
      <c r="AM1" s="461"/>
      <c r="AN1" s="461"/>
      <c r="AO1" s="461"/>
      <c r="AP1" s="461"/>
      <c r="AQ1" s="461"/>
      <c r="AR1" s="38"/>
      <c r="AS1" s="38"/>
      <c r="AT1" s="38"/>
      <c r="AU1" s="38"/>
      <c r="AV1" s="38"/>
      <c r="AW1" s="38"/>
      <c r="AX1" s="38"/>
      <c r="AY1" s="38"/>
      <c r="AZ1" s="38"/>
    </row>
    <row r="2" spans="1:52" x14ac:dyDescent="0.25">
      <c r="A2" s="462" t="s">
        <v>17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K2" s="462"/>
      <c r="AL2" s="462"/>
      <c r="AM2" s="462"/>
      <c r="AN2" s="462"/>
      <c r="AO2" s="462"/>
      <c r="AP2" s="462"/>
      <c r="AQ2" s="462"/>
      <c r="AR2" s="38"/>
      <c r="AS2" s="38"/>
      <c r="AT2" s="38"/>
      <c r="AU2" s="38"/>
      <c r="AV2" s="38"/>
      <c r="AW2" s="38" t="s">
        <v>149</v>
      </c>
      <c r="AX2" s="38"/>
      <c r="AY2" s="38"/>
      <c r="AZ2" s="38"/>
    </row>
    <row r="3" spans="1:52" ht="15.75" thickBot="1" x14ac:dyDescent="0.3">
      <c r="A3" s="415" t="str">
        <f>Capa!B25</f>
        <v>ENSINO MÉDIO</v>
      </c>
      <c r="B3" s="416"/>
      <c r="C3" s="70"/>
      <c r="D3" s="463" t="s">
        <v>16</v>
      </c>
      <c r="E3" s="463"/>
      <c r="F3" s="463"/>
      <c r="G3" s="463">
        <f>Capa!D19</f>
        <v>2014</v>
      </c>
      <c r="H3" s="463"/>
      <c r="I3" s="463"/>
      <c r="J3" s="463"/>
      <c r="K3" s="168"/>
      <c r="L3" s="168"/>
      <c r="M3" s="168"/>
      <c r="N3" s="168"/>
      <c r="O3" s="168"/>
      <c r="P3" s="168"/>
      <c r="Q3" s="71"/>
      <c r="R3" s="464" t="s">
        <v>52</v>
      </c>
      <c r="S3" s="465"/>
      <c r="T3" s="465"/>
      <c r="U3" s="465"/>
      <c r="V3" s="465"/>
      <c r="W3" s="71"/>
      <c r="X3" s="168"/>
      <c r="Y3" s="168"/>
      <c r="Z3" s="168"/>
      <c r="AA3" s="168"/>
      <c r="AB3" s="168"/>
      <c r="AC3" s="168"/>
      <c r="AD3" s="168"/>
      <c r="AE3" s="168"/>
      <c r="AF3" s="168"/>
      <c r="AG3" s="463" t="s">
        <v>14</v>
      </c>
      <c r="AH3" s="466"/>
      <c r="AI3" s="466"/>
      <c r="AJ3" s="466"/>
      <c r="AK3" s="466"/>
      <c r="AL3" s="466"/>
      <c r="AM3" s="466"/>
      <c r="AN3" s="466"/>
      <c r="AO3" s="466"/>
      <c r="AP3" s="466"/>
      <c r="AQ3" s="467"/>
      <c r="AR3" s="38"/>
      <c r="AS3" s="38"/>
      <c r="AT3" s="38"/>
      <c r="AU3" s="38"/>
      <c r="AV3" s="38"/>
      <c r="AW3" s="38" t="s">
        <v>73</v>
      </c>
      <c r="AX3" s="38"/>
      <c r="AY3" s="38"/>
      <c r="AZ3" s="38"/>
    </row>
    <row r="4" spans="1:52" ht="15" customHeight="1" thickTop="1" x14ac:dyDescent="0.25">
      <c r="A4" s="342" t="s">
        <v>49</v>
      </c>
      <c r="B4" s="417"/>
      <c r="C4" s="72"/>
      <c r="D4" s="458" t="s">
        <v>13</v>
      </c>
      <c r="E4" s="458"/>
      <c r="F4" s="458"/>
      <c r="G4" s="458"/>
      <c r="H4" s="73" t="str">
        <f>Capa!B44</f>
        <v>ULISSES PAGLIUSO JUNIOR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4"/>
      <c r="AR4" s="38"/>
      <c r="AS4" s="309" t="s">
        <v>108</v>
      </c>
      <c r="AT4" s="310"/>
      <c r="AU4" s="311"/>
      <c r="AV4" s="38"/>
      <c r="AW4" s="38" t="s">
        <v>148</v>
      </c>
      <c r="AX4" s="38"/>
      <c r="AY4" s="38"/>
      <c r="AZ4" s="38"/>
    </row>
    <row r="5" spans="1:52" ht="15" customHeight="1" x14ac:dyDescent="0.25">
      <c r="A5" s="342" t="str">
        <f>Capa!B30</f>
        <v>1º ANO A</v>
      </c>
      <c r="B5" s="417"/>
      <c r="C5" s="75"/>
      <c r="D5" s="453" t="s">
        <v>12</v>
      </c>
      <c r="E5" s="453"/>
      <c r="F5" s="453"/>
      <c r="G5" s="453"/>
      <c r="H5" s="454" t="str">
        <f>Capa!B37</f>
        <v>BIOLOGIA</v>
      </c>
      <c r="I5" s="455"/>
      <c r="J5" s="455"/>
      <c r="K5" s="455"/>
      <c r="L5" s="455"/>
      <c r="M5" s="455"/>
      <c r="N5" s="455"/>
      <c r="O5" s="455"/>
      <c r="P5" s="455"/>
      <c r="Q5" s="456" t="s">
        <v>11</v>
      </c>
      <c r="R5" s="456"/>
      <c r="S5" s="456"/>
      <c r="T5" s="456"/>
      <c r="U5" s="456"/>
      <c r="V5" s="456"/>
      <c r="W5" s="456"/>
      <c r="X5" s="457">
        <f>COUNT(C7:AP7)</f>
        <v>0</v>
      </c>
      <c r="Y5" s="457"/>
      <c r="Z5" s="76"/>
      <c r="AA5" s="76"/>
      <c r="AB5" s="76"/>
      <c r="AC5" s="76"/>
      <c r="AD5" s="76"/>
      <c r="AE5" s="76"/>
      <c r="AF5" s="77" t="s">
        <v>10</v>
      </c>
      <c r="AG5" s="77"/>
      <c r="AH5" s="77"/>
      <c r="AI5" s="77"/>
      <c r="AJ5" s="77"/>
      <c r="AK5" s="457">
        <f>X5</f>
        <v>0</v>
      </c>
      <c r="AL5" s="457"/>
      <c r="AM5" s="78"/>
      <c r="AN5" s="78"/>
      <c r="AO5" s="78"/>
      <c r="AP5" s="78"/>
      <c r="AQ5" s="79"/>
      <c r="AR5" s="38"/>
      <c r="AS5" s="312"/>
      <c r="AT5" s="313"/>
      <c r="AU5" s="314"/>
      <c r="AV5" s="38"/>
      <c r="AW5" s="141" t="s">
        <v>150</v>
      </c>
      <c r="AX5" s="38"/>
      <c r="AY5" s="38"/>
      <c r="AZ5" s="38"/>
    </row>
    <row r="6" spans="1:52" ht="15" customHeight="1" x14ac:dyDescent="0.25">
      <c r="A6" s="402" t="str">
        <f>Capa!F30</f>
        <v>VESPERTINO</v>
      </c>
      <c r="B6" s="403"/>
      <c r="C6" s="458" t="s">
        <v>9</v>
      </c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459"/>
      <c r="AJ6" s="459"/>
      <c r="AK6" s="459"/>
      <c r="AL6" s="459"/>
      <c r="AM6" s="169"/>
      <c r="AN6" s="169"/>
      <c r="AO6" s="169"/>
      <c r="AP6" s="169"/>
      <c r="AQ6" s="80"/>
      <c r="AR6" s="38"/>
      <c r="AS6" s="312"/>
      <c r="AT6" s="313"/>
      <c r="AU6" s="314"/>
      <c r="AV6" s="38"/>
      <c r="AW6" s="38"/>
      <c r="AX6" s="38"/>
      <c r="AY6" s="38"/>
      <c r="AZ6" s="38"/>
    </row>
    <row r="7" spans="1:52" ht="38.450000000000003" customHeight="1" x14ac:dyDescent="0.25">
      <c r="A7" s="81" t="s">
        <v>8</v>
      </c>
      <c r="B7" s="82" t="s">
        <v>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84" t="s">
        <v>20</v>
      </c>
      <c r="AR7" s="38"/>
      <c r="AS7" s="312"/>
      <c r="AT7" s="313"/>
      <c r="AU7" s="314"/>
      <c r="AV7" s="38"/>
      <c r="AW7" s="38"/>
      <c r="AX7" s="38"/>
      <c r="AY7" s="38"/>
      <c r="AZ7" s="38"/>
    </row>
    <row r="8" spans="1:52" ht="15" customHeight="1" thickBot="1" x14ac:dyDescent="0.3">
      <c r="A8" s="83">
        <v>1</v>
      </c>
      <c r="B8" s="61">
        <f>'Movimentação de Alunos'!B9</f>
        <v>0</v>
      </c>
      <c r="C8" s="1" t="s">
        <v>73</v>
      </c>
      <c r="D8" s="1" t="s">
        <v>73</v>
      </c>
      <c r="E8" s="1" t="s">
        <v>73</v>
      </c>
      <c r="F8" s="1" t="s">
        <v>73</v>
      </c>
      <c r="G8" s="1" t="s">
        <v>73</v>
      </c>
      <c r="H8" s="1" t="s">
        <v>73</v>
      </c>
      <c r="I8" s="1" t="s">
        <v>73</v>
      </c>
      <c r="J8" s="1" t="s">
        <v>73</v>
      </c>
      <c r="K8" s="1" t="s">
        <v>73</v>
      </c>
      <c r="L8" s="1" t="s">
        <v>73</v>
      </c>
      <c r="M8" s="1" t="s">
        <v>73</v>
      </c>
      <c r="N8" s="1" t="s">
        <v>73</v>
      </c>
      <c r="O8" s="1" t="s">
        <v>73</v>
      </c>
      <c r="P8" s="1" t="s">
        <v>73</v>
      </c>
      <c r="Q8" s="1" t="s">
        <v>73</v>
      </c>
      <c r="R8" s="1" t="s">
        <v>73</v>
      </c>
      <c r="S8" s="1" t="s">
        <v>73</v>
      </c>
      <c r="T8" s="1" t="s">
        <v>73</v>
      </c>
      <c r="U8" s="1" t="s">
        <v>73</v>
      </c>
      <c r="V8" s="1" t="s">
        <v>73</v>
      </c>
      <c r="W8" s="1" t="s">
        <v>73</v>
      </c>
      <c r="X8" s="1" t="s">
        <v>73</v>
      </c>
      <c r="Y8" s="1" t="s">
        <v>73</v>
      </c>
      <c r="Z8" s="1" t="s">
        <v>73</v>
      </c>
      <c r="AA8" s="1" t="s">
        <v>73</v>
      </c>
      <c r="AB8" s="1" t="s">
        <v>73</v>
      </c>
      <c r="AC8" s="1" t="s">
        <v>73</v>
      </c>
      <c r="AD8" s="1" t="s">
        <v>73</v>
      </c>
      <c r="AE8" s="1" t="s">
        <v>73</v>
      </c>
      <c r="AF8" s="1" t="s">
        <v>73</v>
      </c>
      <c r="AG8" s="1" t="s">
        <v>73</v>
      </c>
      <c r="AH8" s="1" t="s">
        <v>73</v>
      </c>
      <c r="AI8" s="1" t="s">
        <v>73</v>
      </c>
      <c r="AJ8" s="1" t="s">
        <v>73</v>
      </c>
      <c r="AK8" s="1" t="s">
        <v>73</v>
      </c>
      <c r="AL8" s="1" t="s">
        <v>73</v>
      </c>
      <c r="AM8" s="1" t="s">
        <v>73</v>
      </c>
      <c r="AN8" s="1" t="s">
        <v>73</v>
      </c>
      <c r="AO8" s="1" t="s">
        <v>73</v>
      </c>
      <c r="AP8" s="1" t="s">
        <v>73</v>
      </c>
      <c r="AQ8" s="97" t="str">
        <f>IF(ISNONTEXT('Movimentação de Alunos'!B9),"   ",(IF(ISBLANK('Movimentação de Alunos'!E9),(IF((COUNTIF(C8:AP8,"F"))=0,"0",(COUNTIF(C8:AP8,"F")))),"---")))</f>
        <v xml:space="preserve">   </v>
      </c>
      <c r="AR8" s="38"/>
      <c r="AS8" s="315"/>
      <c r="AT8" s="316"/>
      <c r="AU8" s="317"/>
      <c r="AV8" s="38"/>
      <c r="AW8" s="38"/>
      <c r="AX8" s="38"/>
      <c r="AY8" s="38"/>
      <c r="AZ8" s="38"/>
    </row>
    <row r="9" spans="1:52" ht="15" customHeight="1" thickTop="1" x14ac:dyDescent="0.25">
      <c r="A9" s="83">
        <v>2</v>
      </c>
      <c r="B9" s="61">
        <f>'Movimentação de Alunos'!B10</f>
        <v>0</v>
      </c>
      <c r="C9" s="1" t="s">
        <v>73</v>
      </c>
      <c r="D9" s="1" t="s">
        <v>73</v>
      </c>
      <c r="E9" s="1" t="s">
        <v>73</v>
      </c>
      <c r="F9" s="1" t="s">
        <v>73</v>
      </c>
      <c r="G9" s="1" t="s">
        <v>73</v>
      </c>
      <c r="H9" s="1" t="s">
        <v>73</v>
      </c>
      <c r="I9" s="1" t="s">
        <v>73</v>
      </c>
      <c r="J9" s="1" t="s">
        <v>73</v>
      </c>
      <c r="K9" s="1" t="s">
        <v>73</v>
      </c>
      <c r="L9" s="1" t="s">
        <v>73</v>
      </c>
      <c r="M9" s="1" t="s">
        <v>73</v>
      </c>
      <c r="N9" s="1" t="s">
        <v>73</v>
      </c>
      <c r="O9" s="1" t="s">
        <v>73</v>
      </c>
      <c r="P9" s="1" t="s">
        <v>73</v>
      </c>
      <c r="Q9" s="1" t="s">
        <v>73</v>
      </c>
      <c r="R9" s="1" t="s">
        <v>73</v>
      </c>
      <c r="S9" s="1" t="s">
        <v>73</v>
      </c>
      <c r="T9" s="1" t="s">
        <v>73</v>
      </c>
      <c r="U9" s="1" t="s">
        <v>73</v>
      </c>
      <c r="V9" s="1" t="s">
        <v>73</v>
      </c>
      <c r="W9" s="1" t="s">
        <v>73</v>
      </c>
      <c r="X9" s="1" t="s">
        <v>73</v>
      </c>
      <c r="Y9" s="1" t="s">
        <v>73</v>
      </c>
      <c r="Z9" s="1" t="s">
        <v>73</v>
      </c>
      <c r="AA9" s="1" t="s">
        <v>73</v>
      </c>
      <c r="AB9" s="1" t="s">
        <v>73</v>
      </c>
      <c r="AC9" s="1" t="s">
        <v>73</v>
      </c>
      <c r="AD9" s="1" t="s">
        <v>73</v>
      </c>
      <c r="AE9" s="1" t="s">
        <v>73</v>
      </c>
      <c r="AF9" s="1" t="s">
        <v>73</v>
      </c>
      <c r="AG9" s="1" t="s">
        <v>73</v>
      </c>
      <c r="AH9" s="1" t="s">
        <v>73</v>
      </c>
      <c r="AI9" s="1" t="s">
        <v>73</v>
      </c>
      <c r="AJ9" s="1" t="s">
        <v>73</v>
      </c>
      <c r="AK9" s="1" t="s">
        <v>73</v>
      </c>
      <c r="AL9" s="1" t="s">
        <v>73</v>
      </c>
      <c r="AM9" s="1" t="s">
        <v>73</v>
      </c>
      <c r="AN9" s="1" t="s">
        <v>73</v>
      </c>
      <c r="AO9" s="1" t="s">
        <v>73</v>
      </c>
      <c r="AP9" s="1" t="s">
        <v>73</v>
      </c>
      <c r="AQ9" s="97" t="str">
        <f>IF(ISNONTEXT('Movimentação de Alunos'!B10),"   ",(IF(ISBLANK('Movimentação de Alunos'!E10),(IF((COUNTIF(C9:AP9,"F"))=0,"0",(COUNTIF(C9:AP9,"F")))),"---")))</f>
        <v xml:space="preserve">   </v>
      </c>
      <c r="AR9" s="38"/>
      <c r="AS9" s="38"/>
      <c r="AT9" s="38"/>
      <c r="AU9" s="38"/>
      <c r="AV9" s="38"/>
      <c r="AW9" s="38"/>
      <c r="AX9" s="38"/>
      <c r="AY9" s="38"/>
      <c r="AZ9" s="38"/>
    </row>
    <row r="10" spans="1:52" ht="15" customHeight="1" thickBot="1" x14ac:dyDescent="0.3">
      <c r="A10" s="83">
        <v>3</v>
      </c>
      <c r="B10" s="61">
        <f>'Movimentação de Alunos'!B11</f>
        <v>0</v>
      </c>
      <c r="C10" s="1" t="s">
        <v>73</v>
      </c>
      <c r="D10" s="1" t="s">
        <v>73</v>
      </c>
      <c r="E10" s="1" t="s">
        <v>73</v>
      </c>
      <c r="F10" s="1" t="s">
        <v>73</v>
      </c>
      <c r="G10" s="1" t="s">
        <v>73</v>
      </c>
      <c r="H10" s="1" t="s">
        <v>73</v>
      </c>
      <c r="I10" s="1" t="s">
        <v>73</v>
      </c>
      <c r="J10" s="1" t="s">
        <v>73</v>
      </c>
      <c r="K10" s="1" t="s">
        <v>73</v>
      </c>
      <c r="L10" s="1" t="s">
        <v>73</v>
      </c>
      <c r="M10" s="1" t="s">
        <v>73</v>
      </c>
      <c r="N10" s="1" t="s">
        <v>73</v>
      </c>
      <c r="O10" s="1" t="s">
        <v>73</v>
      </c>
      <c r="P10" s="1" t="s">
        <v>73</v>
      </c>
      <c r="Q10" s="1" t="s">
        <v>73</v>
      </c>
      <c r="R10" s="1" t="s">
        <v>73</v>
      </c>
      <c r="S10" s="1" t="s">
        <v>73</v>
      </c>
      <c r="T10" s="1" t="s">
        <v>73</v>
      </c>
      <c r="U10" s="1" t="s">
        <v>73</v>
      </c>
      <c r="V10" s="1" t="s">
        <v>73</v>
      </c>
      <c r="W10" s="1" t="s">
        <v>73</v>
      </c>
      <c r="X10" s="1" t="s">
        <v>73</v>
      </c>
      <c r="Y10" s="1" t="s">
        <v>73</v>
      </c>
      <c r="Z10" s="1" t="s">
        <v>73</v>
      </c>
      <c r="AA10" s="1" t="s">
        <v>73</v>
      </c>
      <c r="AB10" s="1" t="s">
        <v>73</v>
      </c>
      <c r="AC10" s="1" t="s">
        <v>73</v>
      </c>
      <c r="AD10" s="1" t="s">
        <v>73</v>
      </c>
      <c r="AE10" s="1" t="s">
        <v>73</v>
      </c>
      <c r="AF10" s="1" t="s">
        <v>73</v>
      </c>
      <c r="AG10" s="1" t="s">
        <v>73</v>
      </c>
      <c r="AH10" s="1" t="s">
        <v>73</v>
      </c>
      <c r="AI10" s="1" t="s">
        <v>73</v>
      </c>
      <c r="AJ10" s="1" t="s">
        <v>73</v>
      </c>
      <c r="AK10" s="1" t="s">
        <v>73</v>
      </c>
      <c r="AL10" s="1" t="s">
        <v>73</v>
      </c>
      <c r="AM10" s="1" t="s">
        <v>73</v>
      </c>
      <c r="AN10" s="1" t="s">
        <v>73</v>
      </c>
      <c r="AO10" s="1" t="s">
        <v>73</v>
      </c>
      <c r="AP10" s="1" t="s">
        <v>73</v>
      </c>
      <c r="AQ10" s="97" t="str">
        <f>IF(ISNONTEXT('Movimentação de Alunos'!B11),"   ",(IF(ISBLANK('Movimentação de Alunos'!E11),(IF((COUNTIF(C10:AP10,"F"))=0,"0",(COUNTIF(C10:AP10,"F")))),"---")))</f>
        <v xml:space="preserve">   </v>
      </c>
      <c r="AR10" s="38"/>
      <c r="AS10" s="38"/>
      <c r="AT10" s="38"/>
      <c r="AU10" s="38"/>
      <c r="AV10" s="38"/>
      <c r="AW10" s="38"/>
      <c r="AX10" s="38"/>
      <c r="AY10" s="38"/>
      <c r="AZ10" s="38"/>
    </row>
    <row r="11" spans="1:52" ht="15" customHeight="1" thickTop="1" x14ac:dyDescent="0.25">
      <c r="A11" s="83">
        <v>4</v>
      </c>
      <c r="B11" s="61">
        <f>'Movimentação de Alunos'!B12</f>
        <v>0</v>
      </c>
      <c r="C11" s="1" t="s">
        <v>73</v>
      </c>
      <c r="D11" s="1" t="s">
        <v>73</v>
      </c>
      <c r="E11" s="1" t="s">
        <v>73</v>
      </c>
      <c r="F11" s="1" t="s">
        <v>73</v>
      </c>
      <c r="G11" s="1" t="s">
        <v>73</v>
      </c>
      <c r="H11" s="1" t="s">
        <v>73</v>
      </c>
      <c r="I11" s="1" t="s">
        <v>73</v>
      </c>
      <c r="J11" s="1" t="s">
        <v>73</v>
      </c>
      <c r="K11" s="1" t="s">
        <v>73</v>
      </c>
      <c r="L11" s="1" t="s">
        <v>73</v>
      </c>
      <c r="M11" s="1" t="s">
        <v>73</v>
      </c>
      <c r="N11" s="1" t="s">
        <v>73</v>
      </c>
      <c r="O11" s="1" t="s">
        <v>73</v>
      </c>
      <c r="P11" s="1" t="s">
        <v>73</v>
      </c>
      <c r="Q11" s="1" t="s">
        <v>73</v>
      </c>
      <c r="R11" s="1" t="s">
        <v>73</v>
      </c>
      <c r="S11" s="1" t="s">
        <v>73</v>
      </c>
      <c r="T11" s="1" t="s">
        <v>73</v>
      </c>
      <c r="U11" s="1" t="s">
        <v>73</v>
      </c>
      <c r="V11" s="1" t="s">
        <v>73</v>
      </c>
      <c r="W11" s="1" t="s">
        <v>73</v>
      </c>
      <c r="X11" s="1" t="s">
        <v>73</v>
      </c>
      <c r="Y11" s="1" t="s">
        <v>73</v>
      </c>
      <c r="Z11" s="1" t="s">
        <v>73</v>
      </c>
      <c r="AA11" s="1" t="s">
        <v>73</v>
      </c>
      <c r="AB11" s="1" t="s">
        <v>73</v>
      </c>
      <c r="AC11" s="1" t="s">
        <v>73</v>
      </c>
      <c r="AD11" s="1" t="s">
        <v>73</v>
      </c>
      <c r="AE11" s="1" t="s">
        <v>73</v>
      </c>
      <c r="AF11" s="1" t="s">
        <v>73</v>
      </c>
      <c r="AG11" s="1" t="s">
        <v>73</v>
      </c>
      <c r="AH11" s="1" t="s">
        <v>73</v>
      </c>
      <c r="AI11" s="1" t="s">
        <v>73</v>
      </c>
      <c r="AJ11" s="1" t="s">
        <v>73</v>
      </c>
      <c r="AK11" s="1" t="s">
        <v>73</v>
      </c>
      <c r="AL11" s="1" t="s">
        <v>73</v>
      </c>
      <c r="AM11" s="1" t="s">
        <v>73</v>
      </c>
      <c r="AN11" s="1" t="s">
        <v>73</v>
      </c>
      <c r="AO11" s="1" t="s">
        <v>73</v>
      </c>
      <c r="AP11" s="1" t="s">
        <v>73</v>
      </c>
      <c r="AQ11" s="97" t="str">
        <f>IF(ISNONTEXT('Movimentação de Alunos'!B12),"   ",(IF(ISBLANK('Movimentação de Alunos'!E12),(IF((COUNTIF(C11:AP11,"F"))=0,"0",(COUNTIF(C11:AP11,"F")))),"---")))</f>
        <v xml:space="preserve">   </v>
      </c>
      <c r="AR11" s="38"/>
      <c r="AS11" s="239" t="s">
        <v>146</v>
      </c>
      <c r="AT11" s="240"/>
      <c r="AU11" s="241"/>
      <c r="AV11" s="38"/>
      <c r="AW11" s="38"/>
      <c r="AX11" s="38"/>
      <c r="AY11" s="38"/>
      <c r="AZ11" s="38"/>
    </row>
    <row r="12" spans="1:52" ht="15" customHeight="1" x14ac:dyDescent="0.25">
      <c r="A12" s="83">
        <v>5</v>
      </c>
      <c r="B12" s="61">
        <f>'Movimentação de Alunos'!B13</f>
        <v>0</v>
      </c>
      <c r="C12" s="1" t="s">
        <v>73</v>
      </c>
      <c r="D12" s="1" t="s">
        <v>73</v>
      </c>
      <c r="E12" s="1" t="s">
        <v>73</v>
      </c>
      <c r="F12" s="1" t="s">
        <v>73</v>
      </c>
      <c r="G12" s="1" t="s">
        <v>73</v>
      </c>
      <c r="H12" s="1" t="s">
        <v>73</v>
      </c>
      <c r="I12" s="1" t="s">
        <v>73</v>
      </c>
      <c r="J12" s="1" t="s">
        <v>73</v>
      </c>
      <c r="K12" s="1" t="s">
        <v>73</v>
      </c>
      <c r="L12" s="1" t="s">
        <v>73</v>
      </c>
      <c r="M12" s="1" t="s">
        <v>73</v>
      </c>
      <c r="N12" s="1" t="s">
        <v>73</v>
      </c>
      <c r="O12" s="1" t="s">
        <v>73</v>
      </c>
      <c r="P12" s="1" t="s">
        <v>73</v>
      </c>
      <c r="Q12" s="1" t="s">
        <v>73</v>
      </c>
      <c r="R12" s="1" t="s">
        <v>73</v>
      </c>
      <c r="S12" s="1" t="s">
        <v>73</v>
      </c>
      <c r="T12" s="1" t="s">
        <v>73</v>
      </c>
      <c r="U12" s="1" t="s">
        <v>73</v>
      </c>
      <c r="V12" s="1" t="s">
        <v>73</v>
      </c>
      <c r="W12" s="1" t="s">
        <v>73</v>
      </c>
      <c r="X12" s="1" t="s">
        <v>73</v>
      </c>
      <c r="Y12" s="1" t="s">
        <v>73</v>
      </c>
      <c r="Z12" s="1" t="s">
        <v>73</v>
      </c>
      <c r="AA12" s="1" t="s">
        <v>73</v>
      </c>
      <c r="AB12" s="1" t="s">
        <v>73</v>
      </c>
      <c r="AC12" s="1" t="s">
        <v>73</v>
      </c>
      <c r="AD12" s="1" t="s">
        <v>73</v>
      </c>
      <c r="AE12" s="1" t="s">
        <v>73</v>
      </c>
      <c r="AF12" s="1" t="s">
        <v>73</v>
      </c>
      <c r="AG12" s="1" t="s">
        <v>73</v>
      </c>
      <c r="AH12" s="1" t="s">
        <v>73</v>
      </c>
      <c r="AI12" s="1" t="s">
        <v>73</v>
      </c>
      <c r="AJ12" s="1" t="s">
        <v>73</v>
      </c>
      <c r="AK12" s="1" t="s">
        <v>73</v>
      </c>
      <c r="AL12" s="1" t="s">
        <v>73</v>
      </c>
      <c r="AM12" s="1" t="s">
        <v>73</v>
      </c>
      <c r="AN12" s="1" t="s">
        <v>73</v>
      </c>
      <c r="AO12" s="1" t="s">
        <v>73</v>
      </c>
      <c r="AP12" s="1" t="s">
        <v>73</v>
      </c>
      <c r="AQ12" s="97" t="str">
        <f>IF(ISNONTEXT('Movimentação de Alunos'!B13),"   ",(IF(ISBLANK('Movimentação de Alunos'!E13),(IF((COUNTIF(C12:AP12,"F"))=0,"0",(COUNTIF(C12:AP12,"F")))),"---")))</f>
        <v xml:space="preserve">   </v>
      </c>
      <c r="AR12" s="38"/>
      <c r="AS12" s="242"/>
      <c r="AT12" s="243"/>
      <c r="AU12" s="244"/>
      <c r="AV12" s="38"/>
      <c r="AW12" s="38"/>
      <c r="AX12" s="38"/>
      <c r="AY12" s="38"/>
      <c r="AZ12" s="38"/>
    </row>
    <row r="13" spans="1:52" ht="15" customHeight="1" thickBot="1" x14ac:dyDescent="0.3">
      <c r="A13" s="83">
        <v>6</v>
      </c>
      <c r="B13" s="61">
        <f>'Movimentação de Alunos'!B14</f>
        <v>0</v>
      </c>
      <c r="C13" s="1" t="s">
        <v>73</v>
      </c>
      <c r="D13" s="1" t="s">
        <v>73</v>
      </c>
      <c r="E13" s="1" t="s">
        <v>73</v>
      </c>
      <c r="F13" s="1" t="s">
        <v>73</v>
      </c>
      <c r="G13" s="1" t="s">
        <v>73</v>
      </c>
      <c r="H13" s="1" t="s">
        <v>73</v>
      </c>
      <c r="I13" s="1" t="s">
        <v>73</v>
      </c>
      <c r="J13" s="1" t="s">
        <v>73</v>
      </c>
      <c r="K13" s="1" t="s">
        <v>73</v>
      </c>
      <c r="L13" s="1" t="s">
        <v>73</v>
      </c>
      <c r="M13" s="1" t="s">
        <v>73</v>
      </c>
      <c r="N13" s="1" t="s">
        <v>73</v>
      </c>
      <c r="O13" s="1" t="s">
        <v>73</v>
      </c>
      <c r="P13" s="1" t="s">
        <v>73</v>
      </c>
      <c r="Q13" s="1" t="s">
        <v>73</v>
      </c>
      <c r="R13" s="1" t="s">
        <v>73</v>
      </c>
      <c r="S13" s="1" t="s">
        <v>73</v>
      </c>
      <c r="T13" s="1" t="s">
        <v>73</v>
      </c>
      <c r="U13" s="1" t="s">
        <v>73</v>
      </c>
      <c r="V13" s="1" t="s">
        <v>73</v>
      </c>
      <c r="W13" s="1" t="s">
        <v>73</v>
      </c>
      <c r="X13" s="1" t="s">
        <v>73</v>
      </c>
      <c r="Y13" s="1" t="s">
        <v>73</v>
      </c>
      <c r="Z13" s="1" t="s">
        <v>73</v>
      </c>
      <c r="AA13" s="1" t="s">
        <v>73</v>
      </c>
      <c r="AB13" s="1" t="s">
        <v>73</v>
      </c>
      <c r="AC13" s="1" t="s">
        <v>73</v>
      </c>
      <c r="AD13" s="1" t="s">
        <v>73</v>
      </c>
      <c r="AE13" s="1" t="s">
        <v>73</v>
      </c>
      <c r="AF13" s="1" t="s">
        <v>73</v>
      </c>
      <c r="AG13" s="1" t="s">
        <v>73</v>
      </c>
      <c r="AH13" s="1" t="s">
        <v>73</v>
      </c>
      <c r="AI13" s="1" t="s">
        <v>73</v>
      </c>
      <c r="AJ13" s="1" t="s">
        <v>73</v>
      </c>
      <c r="AK13" s="1" t="s">
        <v>73</v>
      </c>
      <c r="AL13" s="1" t="s">
        <v>73</v>
      </c>
      <c r="AM13" s="1" t="s">
        <v>73</v>
      </c>
      <c r="AN13" s="1" t="s">
        <v>73</v>
      </c>
      <c r="AO13" s="1" t="s">
        <v>73</v>
      </c>
      <c r="AP13" s="1" t="s">
        <v>73</v>
      </c>
      <c r="AQ13" s="97" t="str">
        <f>IF(ISNONTEXT('Movimentação de Alunos'!B14),"   ",(IF(ISBLANK('Movimentação de Alunos'!E14),(IF((COUNTIF(C13:AP13,"F"))=0,"0",(COUNTIF(C13:AP13,"F")))),"---")))</f>
        <v xml:space="preserve">   </v>
      </c>
      <c r="AR13" s="38"/>
      <c r="AS13" s="245"/>
      <c r="AT13" s="246"/>
      <c r="AU13" s="247"/>
      <c r="AV13" s="38"/>
      <c r="AW13" s="38"/>
      <c r="AX13" s="38"/>
      <c r="AY13" s="38"/>
      <c r="AZ13" s="38"/>
    </row>
    <row r="14" spans="1:52" ht="15" customHeight="1" thickTop="1" x14ac:dyDescent="0.25">
      <c r="A14" s="83">
        <v>7</v>
      </c>
      <c r="B14" s="61">
        <f>'Movimentação de Alunos'!B15</f>
        <v>0</v>
      </c>
      <c r="C14" s="1" t="s">
        <v>73</v>
      </c>
      <c r="D14" s="1" t="s">
        <v>73</v>
      </c>
      <c r="E14" s="1" t="s">
        <v>73</v>
      </c>
      <c r="F14" s="1" t="s">
        <v>73</v>
      </c>
      <c r="G14" s="1" t="s">
        <v>73</v>
      </c>
      <c r="H14" s="1" t="s">
        <v>73</v>
      </c>
      <c r="I14" s="1" t="s">
        <v>73</v>
      </c>
      <c r="J14" s="1" t="s">
        <v>73</v>
      </c>
      <c r="K14" s="1" t="s">
        <v>73</v>
      </c>
      <c r="L14" s="1" t="s">
        <v>73</v>
      </c>
      <c r="M14" s="1" t="s">
        <v>73</v>
      </c>
      <c r="N14" s="1" t="s">
        <v>73</v>
      </c>
      <c r="O14" s="1" t="s">
        <v>73</v>
      </c>
      <c r="P14" s="1" t="s">
        <v>73</v>
      </c>
      <c r="Q14" s="1" t="s">
        <v>73</v>
      </c>
      <c r="R14" s="1" t="s">
        <v>73</v>
      </c>
      <c r="S14" s="1" t="s">
        <v>73</v>
      </c>
      <c r="T14" s="1" t="s">
        <v>73</v>
      </c>
      <c r="U14" s="1" t="s">
        <v>73</v>
      </c>
      <c r="V14" s="1" t="s">
        <v>73</v>
      </c>
      <c r="W14" s="1" t="s">
        <v>73</v>
      </c>
      <c r="X14" s="1" t="s">
        <v>73</v>
      </c>
      <c r="Y14" s="1" t="s">
        <v>73</v>
      </c>
      <c r="Z14" s="1" t="s">
        <v>73</v>
      </c>
      <c r="AA14" s="1" t="s">
        <v>73</v>
      </c>
      <c r="AB14" s="1" t="s">
        <v>73</v>
      </c>
      <c r="AC14" s="1" t="s">
        <v>73</v>
      </c>
      <c r="AD14" s="1" t="s">
        <v>73</v>
      </c>
      <c r="AE14" s="1" t="s">
        <v>73</v>
      </c>
      <c r="AF14" s="1" t="s">
        <v>73</v>
      </c>
      <c r="AG14" s="1" t="s">
        <v>73</v>
      </c>
      <c r="AH14" s="1" t="s">
        <v>73</v>
      </c>
      <c r="AI14" s="1" t="s">
        <v>73</v>
      </c>
      <c r="AJ14" s="1" t="s">
        <v>73</v>
      </c>
      <c r="AK14" s="1" t="s">
        <v>73</v>
      </c>
      <c r="AL14" s="1" t="s">
        <v>73</v>
      </c>
      <c r="AM14" s="1" t="s">
        <v>73</v>
      </c>
      <c r="AN14" s="1" t="s">
        <v>73</v>
      </c>
      <c r="AO14" s="1" t="s">
        <v>73</v>
      </c>
      <c r="AP14" s="1" t="s">
        <v>73</v>
      </c>
      <c r="AQ14" s="97" t="str">
        <f>IF(ISNONTEXT('Movimentação de Alunos'!B15),"   ",(IF(ISBLANK('Movimentação de Alunos'!E15),(IF((COUNTIF(C14:AP14,"F"))=0,"0",(COUNTIF(C14:AP14,"F")))),"---")))</f>
        <v xml:space="preserve">   </v>
      </c>
      <c r="AR14" s="38"/>
      <c r="AS14" s="38"/>
      <c r="AT14" s="38"/>
      <c r="AU14" s="38"/>
      <c r="AV14" s="38"/>
      <c r="AW14" s="38"/>
      <c r="AX14" s="38"/>
      <c r="AY14" s="38"/>
      <c r="AZ14" s="38"/>
    </row>
    <row r="15" spans="1:52" ht="15" customHeight="1" thickBot="1" x14ac:dyDescent="0.3">
      <c r="A15" s="83">
        <v>8</v>
      </c>
      <c r="B15" s="61">
        <f>'Movimentação de Alunos'!B16</f>
        <v>0</v>
      </c>
      <c r="C15" s="1" t="s">
        <v>73</v>
      </c>
      <c r="D15" s="1" t="s">
        <v>73</v>
      </c>
      <c r="E15" s="1" t="s">
        <v>73</v>
      </c>
      <c r="F15" s="1" t="s">
        <v>73</v>
      </c>
      <c r="G15" s="1" t="s">
        <v>73</v>
      </c>
      <c r="H15" s="1" t="s">
        <v>73</v>
      </c>
      <c r="I15" s="1" t="s">
        <v>73</v>
      </c>
      <c r="J15" s="1" t="s">
        <v>73</v>
      </c>
      <c r="K15" s="1" t="s">
        <v>73</v>
      </c>
      <c r="L15" s="1" t="s">
        <v>73</v>
      </c>
      <c r="M15" s="1" t="s">
        <v>73</v>
      </c>
      <c r="N15" s="1" t="s">
        <v>73</v>
      </c>
      <c r="O15" s="1" t="s">
        <v>73</v>
      </c>
      <c r="P15" s="1" t="s">
        <v>73</v>
      </c>
      <c r="Q15" s="1" t="s">
        <v>73</v>
      </c>
      <c r="R15" s="1" t="s">
        <v>73</v>
      </c>
      <c r="S15" s="1" t="s">
        <v>73</v>
      </c>
      <c r="T15" s="1" t="s">
        <v>73</v>
      </c>
      <c r="U15" s="1" t="s">
        <v>73</v>
      </c>
      <c r="V15" s="1" t="s">
        <v>73</v>
      </c>
      <c r="W15" s="1" t="s">
        <v>73</v>
      </c>
      <c r="X15" s="1" t="s">
        <v>73</v>
      </c>
      <c r="Y15" s="1" t="s">
        <v>73</v>
      </c>
      <c r="Z15" s="1" t="s">
        <v>73</v>
      </c>
      <c r="AA15" s="1" t="s">
        <v>73</v>
      </c>
      <c r="AB15" s="1" t="s">
        <v>73</v>
      </c>
      <c r="AC15" s="1" t="s">
        <v>73</v>
      </c>
      <c r="AD15" s="1" t="s">
        <v>73</v>
      </c>
      <c r="AE15" s="1" t="s">
        <v>73</v>
      </c>
      <c r="AF15" s="1" t="s">
        <v>73</v>
      </c>
      <c r="AG15" s="1" t="s">
        <v>73</v>
      </c>
      <c r="AH15" s="1" t="s">
        <v>73</v>
      </c>
      <c r="AI15" s="1" t="s">
        <v>73</v>
      </c>
      <c r="AJ15" s="1" t="s">
        <v>73</v>
      </c>
      <c r="AK15" s="1" t="s">
        <v>73</v>
      </c>
      <c r="AL15" s="1" t="s">
        <v>73</v>
      </c>
      <c r="AM15" s="1" t="s">
        <v>73</v>
      </c>
      <c r="AN15" s="1" t="s">
        <v>73</v>
      </c>
      <c r="AO15" s="1" t="s">
        <v>73</v>
      </c>
      <c r="AP15" s="1" t="s">
        <v>73</v>
      </c>
      <c r="AQ15" s="97" t="str">
        <f>IF(ISNONTEXT('Movimentação de Alunos'!B16),"   ",(IF(ISBLANK('Movimentação de Alunos'!E16),(IF((COUNTIF(C15:AP15,"F"))=0,"0",(COUNTIF(C15:AP15,"F")))),"---")))</f>
        <v xml:space="preserve">   </v>
      </c>
      <c r="AR15" s="38"/>
      <c r="AS15" s="38"/>
      <c r="AT15" s="38"/>
      <c r="AU15" s="38"/>
      <c r="AV15" s="38"/>
      <c r="AW15" s="38"/>
      <c r="AX15" s="38"/>
      <c r="AY15" s="38"/>
      <c r="AZ15" s="38"/>
    </row>
    <row r="16" spans="1:52" ht="15" customHeight="1" thickTop="1" x14ac:dyDescent="0.25">
      <c r="A16" s="83">
        <v>9</v>
      </c>
      <c r="B16" s="61">
        <f>'Movimentação de Alunos'!B17</f>
        <v>0</v>
      </c>
      <c r="C16" s="1" t="s">
        <v>73</v>
      </c>
      <c r="D16" s="1" t="s">
        <v>73</v>
      </c>
      <c r="E16" s="1" t="s">
        <v>73</v>
      </c>
      <c r="F16" s="1" t="s">
        <v>73</v>
      </c>
      <c r="G16" s="1" t="s">
        <v>73</v>
      </c>
      <c r="H16" s="1" t="s">
        <v>73</v>
      </c>
      <c r="I16" s="1" t="s">
        <v>73</v>
      </c>
      <c r="J16" s="1" t="s">
        <v>73</v>
      </c>
      <c r="K16" s="1" t="s">
        <v>73</v>
      </c>
      <c r="L16" s="1" t="s">
        <v>73</v>
      </c>
      <c r="M16" s="1" t="s">
        <v>73</v>
      </c>
      <c r="N16" s="1" t="s">
        <v>73</v>
      </c>
      <c r="O16" s="1" t="s">
        <v>73</v>
      </c>
      <c r="P16" s="1" t="s">
        <v>73</v>
      </c>
      <c r="Q16" s="1" t="s">
        <v>73</v>
      </c>
      <c r="R16" s="1" t="s">
        <v>73</v>
      </c>
      <c r="S16" s="1" t="s">
        <v>73</v>
      </c>
      <c r="T16" s="1" t="s">
        <v>73</v>
      </c>
      <c r="U16" s="1" t="s">
        <v>73</v>
      </c>
      <c r="V16" s="1" t="s">
        <v>73</v>
      </c>
      <c r="W16" s="1" t="s">
        <v>73</v>
      </c>
      <c r="X16" s="1" t="s">
        <v>73</v>
      </c>
      <c r="Y16" s="1" t="s">
        <v>73</v>
      </c>
      <c r="Z16" s="1" t="s">
        <v>73</v>
      </c>
      <c r="AA16" s="1" t="s">
        <v>73</v>
      </c>
      <c r="AB16" s="1" t="s">
        <v>73</v>
      </c>
      <c r="AC16" s="1" t="s">
        <v>73</v>
      </c>
      <c r="AD16" s="1" t="s">
        <v>73</v>
      </c>
      <c r="AE16" s="1" t="s">
        <v>73</v>
      </c>
      <c r="AF16" s="1" t="s">
        <v>73</v>
      </c>
      <c r="AG16" s="1" t="s">
        <v>73</v>
      </c>
      <c r="AH16" s="1" t="s">
        <v>73</v>
      </c>
      <c r="AI16" s="1" t="s">
        <v>73</v>
      </c>
      <c r="AJ16" s="1" t="s">
        <v>73</v>
      </c>
      <c r="AK16" s="1" t="s">
        <v>73</v>
      </c>
      <c r="AL16" s="1" t="s">
        <v>73</v>
      </c>
      <c r="AM16" s="1" t="s">
        <v>73</v>
      </c>
      <c r="AN16" s="1" t="s">
        <v>73</v>
      </c>
      <c r="AO16" s="1" t="s">
        <v>73</v>
      </c>
      <c r="AP16" s="1" t="s">
        <v>73</v>
      </c>
      <c r="AQ16" s="97" t="str">
        <f>IF(ISNONTEXT('Movimentação de Alunos'!B17),"   ",(IF(ISBLANK('Movimentação de Alunos'!E17),(IF((COUNTIF(C16:AP16,"F"))=0,"0",(COUNTIF(C16:AP16,"F")))),"---")))</f>
        <v xml:space="preserve">   </v>
      </c>
      <c r="AR16" s="38"/>
      <c r="AS16" s="204" t="s">
        <v>111</v>
      </c>
      <c r="AT16" s="205"/>
      <c r="AU16" s="38"/>
      <c r="AV16" s="38"/>
      <c r="AW16" s="38"/>
      <c r="AX16" s="38"/>
      <c r="AY16" s="38"/>
      <c r="AZ16" s="38"/>
    </row>
    <row r="17" spans="1:52" ht="15" customHeight="1" x14ac:dyDescent="0.25">
      <c r="A17" s="83">
        <v>10</v>
      </c>
      <c r="B17" s="61">
        <f>'Movimentação de Alunos'!B18</f>
        <v>0</v>
      </c>
      <c r="C17" s="1" t="s">
        <v>73</v>
      </c>
      <c r="D17" s="1" t="s">
        <v>73</v>
      </c>
      <c r="E17" s="1" t="s">
        <v>73</v>
      </c>
      <c r="F17" s="1" t="s">
        <v>73</v>
      </c>
      <c r="G17" s="1" t="s">
        <v>73</v>
      </c>
      <c r="H17" s="1" t="s">
        <v>73</v>
      </c>
      <c r="I17" s="1" t="s">
        <v>73</v>
      </c>
      <c r="J17" s="1" t="s">
        <v>73</v>
      </c>
      <c r="K17" s="1" t="s">
        <v>73</v>
      </c>
      <c r="L17" s="1" t="s">
        <v>73</v>
      </c>
      <c r="M17" s="1" t="s">
        <v>73</v>
      </c>
      <c r="N17" s="1" t="s">
        <v>73</v>
      </c>
      <c r="O17" s="1" t="s">
        <v>73</v>
      </c>
      <c r="P17" s="1" t="s">
        <v>73</v>
      </c>
      <c r="Q17" s="1" t="s">
        <v>73</v>
      </c>
      <c r="R17" s="1" t="s">
        <v>73</v>
      </c>
      <c r="S17" s="1" t="s">
        <v>73</v>
      </c>
      <c r="T17" s="1" t="s">
        <v>73</v>
      </c>
      <c r="U17" s="1" t="s">
        <v>73</v>
      </c>
      <c r="V17" s="1" t="s">
        <v>73</v>
      </c>
      <c r="W17" s="1" t="s">
        <v>73</v>
      </c>
      <c r="X17" s="1" t="s">
        <v>73</v>
      </c>
      <c r="Y17" s="1" t="s">
        <v>73</v>
      </c>
      <c r="Z17" s="1" t="s">
        <v>73</v>
      </c>
      <c r="AA17" s="1" t="s">
        <v>73</v>
      </c>
      <c r="AB17" s="1" t="s">
        <v>73</v>
      </c>
      <c r="AC17" s="1" t="s">
        <v>73</v>
      </c>
      <c r="AD17" s="1" t="s">
        <v>73</v>
      </c>
      <c r="AE17" s="1" t="s">
        <v>73</v>
      </c>
      <c r="AF17" s="1" t="s">
        <v>73</v>
      </c>
      <c r="AG17" s="1" t="s">
        <v>73</v>
      </c>
      <c r="AH17" s="1" t="s">
        <v>73</v>
      </c>
      <c r="AI17" s="1" t="s">
        <v>73</v>
      </c>
      <c r="AJ17" s="1" t="s">
        <v>73</v>
      </c>
      <c r="AK17" s="1" t="s">
        <v>73</v>
      </c>
      <c r="AL17" s="1" t="s">
        <v>73</v>
      </c>
      <c r="AM17" s="1" t="s">
        <v>73</v>
      </c>
      <c r="AN17" s="1" t="s">
        <v>73</v>
      </c>
      <c r="AO17" s="1" t="s">
        <v>73</v>
      </c>
      <c r="AP17" s="1" t="s">
        <v>73</v>
      </c>
      <c r="AQ17" s="97" t="str">
        <f>IF(ISNONTEXT('Movimentação de Alunos'!B18),"   ",(IF(ISBLANK('Movimentação de Alunos'!E18),(IF((COUNTIF(C17:AP17,"F"))=0,"0",(COUNTIF(C17:AP17,"F")))),"---")))</f>
        <v xml:space="preserve">   </v>
      </c>
      <c r="AR17" s="38"/>
      <c r="AS17" s="206"/>
      <c r="AT17" s="207"/>
      <c r="AU17" s="38"/>
      <c r="AV17" s="38"/>
      <c r="AW17" s="38"/>
      <c r="AX17" s="38"/>
      <c r="AY17" s="38"/>
      <c r="AZ17" s="38"/>
    </row>
    <row r="18" spans="1:52" ht="15" customHeight="1" thickBot="1" x14ac:dyDescent="0.3">
      <c r="A18" s="83">
        <v>11</v>
      </c>
      <c r="B18" s="61">
        <f>'Movimentação de Alunos'!B19</f>
        <v>0</v>
      </c>
      <c r="C18" s="1" t="s">
        <v>73</v>
      </c>
      <c r="D18" s="1" t="s">
        <v>73</v>
      </c>
      <c r="E18" s="1" t="s">
        <v>73</v>
      </c>
      <c r="F18" s="1" t="s">
        <v>73</v>
      </c>
      <c r="G18" s="1" t="s">
        <v>73</v>
      </c>
      <c r="H18" s="1" t="s">
        <v>73</v>
      </c>
      <c r="I18" s="1" t="s">
        <v>73</v>
      </c>
      <c r="J18" s="1" t="s">
        <v>73</v>
      </c>
      <c r="K18" s="1" t="s">
        <v>73</v>
      </c>
      <c r="L18" s="1" t="s">
        <v>73</v>
      </c>
      <c r="M18" s="1" t="s">
        <v>73</v>
      </c>
      <c r="N18" s="1" t="s">
        <v>73</v>
      </c>
      <c r="O18" s="1" t="s">
        <v>73</v>
      </c>
      <c r="P18" s="1" t="s">
        <v>73</v>
      </c>
      <c r="Q18" s="1" t="s">
        <v>73</v>
      </c>
      <c r="R18" s="1" t="s">
        <v>73</v>
      </c>
      <c r="S18" s="1" t="s">
        <v>73</v>
      </c>
      <c r="T18" s="1" t="s">
        <v>73</v>
      </c>
      <c r="U18" s="1" t="s">
        <v>73</v>
      </c>
      <c r="V18" s="1" t="s">
        <v>73</v>
      </c>
      <c r="W18" s="1" t="s">
        <v>73</v>
      </c>
      <c r="X18" s="1" t="s">
        <v>73</v>
      </c>
      <c r="Y18" s="1" t="s">
        <v>73</v>
      </c>
      <c r="Z18" s="1" t="s">
        <v>73</v>
      </c>
      <c r="AA18" s="1" t="s">
        <v>73</v>
      </c>
      <c r="AB18" s="1" t="s">
        <v>73</v>
      </c>
      <c r="AC18" s="1" t="s">
        <v>73</v>
      </c>
      <c r="AD18" s="1" t="s">
        <v>73</v>
      </c>
      <c r="AE18" s="1" t="s">
        <v>73</v>
      </c>
      <c r="AF18" s="1" t="s">
        <v>73</v>
      </c>
      <c r="AG18" s="1" t="s">
        <v>73</v>
      </c>
      <c r="AH18" s="1" t="s">
        <v>73</v>
      </c>
      <c r="AI18" s="1" t="s">
        <v>73</v>
      </c>
      <c r="AJ18" s="1" t="s">
        <v>73</v>
      </c>
      <c r="AK18" s="1" t="s">
        <v>73</v>
      </c>
      <c r="AL18" s="1" t="s">
        <v>73</v>
      </c>
      <c r="AM18" s="1" t="s">
        <v>73</v>
      </c>
      <c r="AN18" s="1" t="s">
        <v>73</v>
      </c>
      <c r="AO18" s="1" t="s">
        <v>73</v>
      </c>
      <c r="AP18" s="1" t="s">
        <v>73</v>
      </c>
      <c r="AQ18" s="97" t="str">
        <f>IF(ISNONTEXT('Movimentação de Alunos'!B19),"   ",(IF(ISBLANK('Movimentação de Alunos'!E19),(IF((COUNTIF(C18:AP18,"F"))=0,"0",(COUNTIF(C18:AP18,"F")))),"---")))</f>
        <v xml:space="preserve">   </v>
      </c>
      <c r="AR18" s="38"/>
      <c r="AS18" s="208"/>
      <c r="AT18" s="209"/>
      <c r="AU18" s="38"/>
      <c r="AV18" s="38"/>
      <c r="AW18" s="38"/>
      <c r="AX18" s="38"/>
      <c r="AY18" s="38"/>
      <c r="AZ18" s="38"/>
    </row>
    <row r="19" spans="1:52" ht="15" customHeight="1" thickTop="1" x14ac:dyDescent="0.25">
      <c r="A19" s="83">
        <v>12</v>
      </c>
      <c r="B19" s="61">
        <f>'Movimentação de Alunos'!B20</f>
        <v>0</v>
      </c>
      <c r="C19" s="1" t="s">
        <v>73</v>
      </c>
      <c r="D19" s="1" t="s">
        <v>73</v>
      </c>
      <c r="E19" s="1" t="s">
        <v>73</v>
      </c>
      <c r="F19" s="1" t="s">
        <v>73</v>
      </c>
      <c r="G19" s="1" t="s">
        <v>73</v>
      </c>
      <c r="H19" s="1" t="s">
        <v>73</v>
      </c>
      <c r="I19" s="1" t="s">
        <v>73</v>
      </c>
      <c r="J19" s="1" t="s">
        <v>73</v>
      </c>
      <c r="K19" s="1" t="s">
        <v>73</v>
      </c>
      <c r="L19" s="1" t="s">
        <v>73</v>
      </c>
      <c r="M19" s="1" t="s">
        <v>73</v>
      </c>
      <c r="N19" s="1" t="s">
        <v>73</v>
      </c>
      <c r="O19" s="1" t="s">
        <v>73</v>
      </c>
      <c r="P19" s="1" t="s">
        <v>73</v>
      </c>
      <c r="Q19" s="1" t="s">
        <v>73</v>
      </c>
      <c r="R19" s="1" t="s">
        <v>73</v>
      </c>
      <c r="S19" s="1" t="s">
        <v>73</v>
      </c>
      <c r="T19" s="1" t="s">
        <v>73</v>
      </c>
      <c r="U19" s="1" t="s">
        <v>73</v>
      </c>
      <c r="V19" s="1" t="s">
        <v>73</v>
      </c>
      <c r="W19" s="1" t="s">
        <v>73</v>
      </c>
      <c r="X19" s="1" t="s">
        <v>73</v>
      </c>
      <c r="Y19" s="1" t="s">
        <v>73</v>
      </c>
      <c r="Z19" s="1" t="s">
        <v>73</v>
      </c>
      <c r="AA19" s="1" t="s">
        <v>73</v>
      </c>
      <c r="AB19" s="1" t="s">
        <v>73</v>
      </c>
      <c r="AC19" s="1" t="s">
        <v>73</v>
      </c>
      <c r="AD19" s="1" t="s">
        <v>73</v>
      </c>
      <c r="AE19" s="1" t="s">
        <v>73</v>
      </c>
      <c r="AF19" s="1" t="s">
        <v>73</v>
      </c>
      <c r="AG19" s="1" t="s">
        <v>73</v>
      </c>
      <c r="AH19" s="1" t="s">
        <v>73</v>
      </c>
      <c r="AI19" s="1" t="s">
        <v>73</v>
      </c>
      <c r="AJ19" s="1" t="s">
        <v>73</v>
      </c>
      <c r="AK19" s="1" t="s">
        <v>73</v>
      </c>
      <c r="AL19" s="1" t="s">
        <v>73</v>
      </c>
      <c r="AM19" s="1" t="s">
        <v>73</v>
      </c>
      <c r="AN19" s="1" t="s">
        <v>73</v>
      </c>
      <c r="AO19" s="1" t="s">
        <v>73</v>
      </c>
      <c r="AP19" s="1" t="s">
        <v>73</v>
      </c>
      <c r="AQ19" s="97" t="str">
        <f>IF(ISNONTEXT('Movimentação de Alunos'!B20),"   ",(IF(ISBLANK('Movimentação de Alunos'!E20),(IF((COUNTIF(C19:AP19,"F"))=0,"0",(COUNTIF(C19:AP19,"F")))),"---")))</f>
        <v xml:space="preserve">   </v>
      </c>
      <c r="AR19" s="38"/>
      <c r="AS19" s="38"/>
      <c r="AT19" s="38"/>
      <c r="AU19" s="38"/>
      <c r="AV19" s="38"/>
      <c r="AW19" s="38"/>
      <c r="AX19" s="38"/>
      <c r="AY19" s="38"/>
      <c r="AZ19" s="38"/>
    </row>
    <row r="20" spans="1:52" ht="15" customHeight="1" x14ac:dyDescent="0.25">
      <c r="A20" s="83">
        <v>13</v>
      </c>
      <c r="B20" s="61">
        <f>'Movimentação de Alunos'!B21</f>
        <v>0</v>
      </c>
      <c r="C20" s="1" t="s">
        <v>73</v>
      </c>
      <c r="D20" s="1" t="s">
        <v>73</v>
      </c>
      <c r="E20" s="1" t="s">
        <v>73</v>
      </c>
      <c r="F20" s="1" t="s">
        <v>73</v>
      </c>
      <c r="G20" s="1" t="s">
        <v>73</v>
      </c>
      <c r="H20" s="1" t="s">
        <v>73</v>
      </c>
      <c r="I20" s="1" t="s">
        <v>73</v>
      </c>
      <c r="J20" s="1" t="s">
        <v>73</v>
      </c>
      <c r="K20" s="1" t="s">
        <v>73</v>
      </c>
      <c r="L20" s="1" t="s">
        <v>73</v>
      </c>
      <c r="M20" s="1" t="s">
        <v>73</v>
      </c>
      <c r="N20" s="1" t="s">
        <v>73</v>
      </c>
      <c r="O20" s="1" t="s">
        <v>73</v>
      </c>
      <c r="P20" s="1" t="s">
        <v>73</v>
      </c>
      <c r="Q20" s="1" t="s">
        <v>73</v>
      </c>
      <c r="R20" s="1" t="s">
        <v>73</v>
      </c>
      <c r="S20" s="1" t="s">
        <v>73</v>
      </c>
      <c r="T20" s="1" t="s">
        <v>73</v>
      </c>
      <c r="U20" s="1" t="s">
        <v>73</v>
      </c>
      <c r="V20" s="1" t="s">
        <v>73</v>
      </c>
      <c r="W20" s="1" t="s">
        <v>73</v>
      </c>
      <c r="X20" s="1" t="s">
        <v>73</v>
      </c>
      <c r="Y20" s="1" t="s">
        <v>73</v>
      </c>
      <c r="Z20" s="1" t="s">
        <v>73</v>
      </c>
      <c r="AA20" s="1" t="s">
        <v>73</v>
      </c>
      <c r="AB20" s="1" t="s">
        <v>73</v>
      </c>
      <c r="AC20" s="1" t="s">
        <v>73</v>
      </c>
      <c r="AD20" s="1" t="s">
        <v>73</v>
      </c>
      <c r="AE20" s="1" t="s">
        <v>73</v>
      </c>
      <c r="AF20" s="1" t="s">
        <v>73</v>
      </c>
      <c r="AG20" s="1" t="s">
        <v>73</v>
      </c>
      <c r="AH20" s="1" t="s">
        <v>73</v>
      </c>
      <c r="AI20" s="1" t="s">
        <v>73</v>
      </c>
      <c r="AJ20" s="1" t="s">
        <v>73</v>
      </c>
      <c r="AK20" s="1" t="s">
        <v>73</v>
      </c>
      <c r="AL20" s="1" t="s">
        <v>73</v>
      </c>
      <c r="AM20" s="1" t="s">
        <v>73</v>
      </c>
      <c r="AN20" s="1" t="s">
        <v>73</v>
      </c>
      <c r="AO20" s="1" t="s">
        <v>73</v>
      </c>
      <c r="AP20" s="1" t="s">
        <v>73</v>
      </c>
      <c r="AQ20" s="97" t="str">
        <f>IF(ISNONTEXT('Movimentação de Alunos'!B21),"   ",(IF(ISBLANK('Movimentação de Alunos'!E21),(IF((COUNTIF(C20:AP20,"F"))=0,"0",(COUNTIF(C20:AP20,"F")))),"---")))</f>
        <v xml:space="preserve">   </v>
      </c>
      <c r="AR20" s="38"/>
      <c r="AS20" s="379"/>
      <c r="AT20" s="379"/>
      <c r="AU20" s="379"/>
      <c r="AV20" s="379"/>
      <c r="AW20" s="379"/>
      <c r="AX20" s="379"/>
      <c r="AY20" s="379"/>
      <c r="AZ20" s="38"/>
    </row>
    <row r="21" spans="1:52" ht="15" customHeight="1" x14ac:dyDescent="0.25">
      <c r="A21" s="83">
        <v>14</v>
      </c>
      <c r="B21" s="61">
        <f>'Movimentação de Alunos'!B22</f>
        <v>0</v>
      </c>
      <c r="C21" s="1" t="s">
        <v>73</v>
      </c>
      <c r="D21" s="1" t="s">
        <v>73</v>
      </c>
      <c r="E21" s="1" t="s">
        <v>73</v>
      </c>
      <c r="F21" s="1" t="s">
        <v>73</v>
      </c>
      <c r="G21" s="1" t="s">
        <v>73</v>
      </c>
      <c r="H21" s="1" t="s">
        <v>73</v>
      </c>
      <c r="I21" s="1" t="s">
        <v>73</v>
      </c>
      <c r="J21" s="1" t="s">
        <v>73</v>
      </c>
      <c r="K21" s="1" t="s">
        <v>73</v>
      </c>
      <c r="L21" s="1" t="s">
        <v>73</v>
      </c>
      <c r="M21" s="1" t="s">
        <v>73</v>
      </c>
      <c r="N21" s="1" t="s">
        <v>73</v>
      </c>
      <c r="O21" s="1" t="s">
        <v>73</v>
      </c>
      <c r="P21" s="1" t="s">
        <v>73</v>
      </c>
      <c r="Q21" s="1" t="s">
        <v>73</v>
      </c>
      <c r="R21" s="1" t="s">
        <v>73</v>
      </c>
      <c r="S21" s="1" t="s">
        <v>73</v>
      </c>
      <c r="T21" s="1" t="s">
        <v>73</v>
      </c>
      <c r="U21" s="1" t="s">
        <v>73</v>
      </c>
      <c r="V21" s="1" t="s">
        <v>73</v>
      </c>
      <c r="W21" s="1" t="s">
        <v>73</v>
      </c>
      <c r="X21" s="1" t="s">
        <v>73</v>
      </c>
      <c r="Y21" s="1" t="s">
        <v>73</v>
      </c>
      <c r="Z21" s="1" t="s">
        <v>73</v>
      </c>
      <c r="AA21" s="1" t="s">
        <v>73</v>
      </c>
      <c r="AB21" s="1" t="s">
        <v>73</v>
      </c>
      <c r="AC21" s="1" t="s">
        <v>73</v>
      </c>
      <c r="AD21" s="1" t="s">
        <v>73</v>
      </c>
      <c r="AE21" s="1" t="s">
        <v>73</v>
      </c>
      <c r="AF21" s="1" t="s">
        <v>73</v>
      </c>
      <c r="AG21" s="1" t="s">
        <v>73</v>
      </c>
      <c r="AH21" s="1" t="s">
        <v>73</v>
      </c>
      <c r="AI21" s="1" t="s">
        <v>73</v>
      </c>
      <c r="AJ21" s="1" t="s">
        <v>73</v>
      </c>
      <c r="AK21" s="1" t="s">
        <v>73</v>
      </c>
      <c r="AL21" s="1" t="s">
        <v>73</v>
      </c>
      <c r="AM21" s="1" t="s">
        <v>73</v>
      </c>
      <c r="AN21" s="1" t="s">
        <v>73</v>
      </c>
      <c r="AO21" s="1" t="s">
        <v>73</v>
      </c>
      <c r="AP21" s="1" t="s">
        <v>73</v>
      </c>
      <c r="AQ21" s="97" t="str">
        <f>IF(ISNONTEXT('Movimentação de Alunos'!B22),"   ",(IF(ISBLANK('Movimentação de Alunos'!E22),(IF((COUNTIF(C21:AP21,"F"))=0,"0",(COUNTIF(C21:AP21,"F")))),"---")))</f>
        <v xml:space="preserve">   </v>
      </c>
      <c r="AR21" s="38"/>
      <c r="AS21" s="379"/>
      <c r="AT21" s="379"/>
      <c r="AU21" s="379"/>
      <c r="AV21" s="379"/>
      <c r="AW21" s="379"/>
      <c r="AX21" s="379"/>
      <c r="AY21" s="379"/>
      <c r="AZ21" s="38"/>
    </row>
    <row r="22" spans="1:52" ht="15" customHeight="1" x14ac:dyDescent="0.25">
      <c r="A22" s="83">
        <v>15</v>
      </c>
      <c r="B22" s="61">
        <f>'Movimentação de Alunos'!B23</f>
        <v>0</v>
      </c>
      <c r="C22" s="1" t="s">
        <v>73</v>
      </c>
      <c r="D22" s="1" t="s">
        <v>73</v>
      </c>
      <c r="E22" s="1" t="s">
        <v>73</v>
      </c>
      <c r="F22" s="1" t="s">
        <v>73</v>
      </c>
      <c r="G22" s="1" t="s">
        <v>73</v>
      </c>
      <c r="H22" s="1" t="s">
        <v>73</v>
      </c>
      <c r="I22" s="1" t="s">
        <v>73</v>
      </c>
      <c r="J22" s="1" t="s">
        <v>73</v>
      </c>
      <c r="K22" s="1" t="s">
        <v>73</v>
      </c>
      <c r="L22" s="1" t="s">
        <v>73</v>
      </c>
      <c r="M22" s="1" t="s">
        <v>73</v>
      </c>
      <c r="N22" s="1" t="s">
        <v>73</v>
      </c>
      <c r="O22" s="1" t="s">
        <v>73</v>
      </c>
      <c r="P22" s="1" t="s">
        <v>73</v>
      </c>
      <c r="Q22" s="1" t="s">
        <v>73</v>
      </c>
      <c r="R22" s="1" t="s">
        <v>73</v>
      </c>
      <c r="S22" s="1" t="s">
        <v>73</v>
      </c>
      <c r="T22" s="1" t="s">
        <v>73</v>
      </c>
      <c r="U22" s="1" t="s">
        <v>73</v>
      </c>
      <c r="V22" s="1" t="s">
        <v>73</v>
      </c>
      <c r="W22" s="1" t="s">
        <v>73</v>
      </c>
      <c r="X22" s="1" t="s">
        <v>73</v>
      </c>
      <c r="Y22" s="1" t="s">
        <v>73</v>
      </c>
      <c r="Z22" s="1" t="s">
        <v>73</v>
      </c>
      <c r="AA22" s="1" t="s">
        <v>73</v>
      </c>
      <c r="AB22" s="1" t="s">
        <v>73</v>
      </c>
      <c r="AC22" s="1" t="s">
        <v>73</v>
      </c>
      <c r="AD22" s="1" t="s">
        <v>73</v>
      </c>
      <c r="AE22" s="1" t="s">
        <v>73</v>
      </c>
      <c r="AF22" s="1" t="s">
        <v>73</v>
      </c>
      <c r="AG22" s="1" t="s">
        <v>73</v>
      </c>
      <c r="AH22" s="1" t="s">
        <v>73</v>
      </c>
      <c r="AI22" s="1" t="s">
        <v>73</v>
      </c>
      <c r="AJ22" s="1" t="s">
        <v>73</v>
      </c>
      <c r="AK22" s="1" t="s">
        <v>73</v>
      </c>
      <c r="AL22" s="1" t="s">
        <v>73</v>
      </c>
      <c r="AM22" s="1" t="s">
        <v>73</v>
      </c>
      <c r="AN22" s="1" t="s">
        <v>73</v>
      </c>
      <c r="AO22" s="1" t="s">
        <v>73</v>
      </c>
      <c r="AP22" s="1" t="s">
        <v>73</v>
      </c>
      <c r="AQ22" s="97" t="str">
        <f>IF(ISNONTEXT('Movimentação de Alunos'!B23),"   ",(IF(ISBLANK('Movimentação de Alunos'!E23),(IF((COUNTIF(C22:AP22,"F"))=0,"0",(COUNTIF(C22:AP22,"F")))),"---")))</f>
        <v xml:space="preserve">   </v>
      </c>
      <c r="AR22" s="38"/>
      <c r="AS22" s="379"/>
      <c r="AT22" s="379"/>
      <c r="AU22" s="379"/>
      <c r="AV22" s="379"/>
      <c r="AW22" s="379"/>
      <c r="AX22" s="379"/>
      <c r="AY22" s="379"/>
      <c r="AZ22" s="38"/>
    </row>
    <row r="23" spans="1:52" ht="15" customHeight="1" x14ac:dyDescent="0.25">
      <c r="A23" s="83">
        <v>16</v>
      </c>
      <c r="B23" s="61">
        <f>'Movimentação de Alunos'!B24</f>
        <v>0</v>
      </c>
      <c r="C23" s="1" t="s">
        <v>73</v>
      </c>
      <c r="D23" s="1" t="s">
        <v>73</v>
      </c>
      <c r="E23" s="1" t="s">
        <v>73</v>
      </c>
      <c r="F23" s="1" t="s">
        <v>73</v>
      </c>
      <c r="G23" s="1" t="s">
        <v>73</v>
      </c>
      <c r="H23" s="1" t="s">
        <v>73</v>
      </c>
      <c r="I23" s="1" t="s">
        <v>73</v>
      </c>
      <c r="J23" s="1" t="s">
        <v>73</v>
      </c>
      <c r="K23" s="1" t="s">
        <v>73</v>
      </c>
      <c r="L23" s="1" t="s">
        <v>73</v>
      </c>
      <c r="M23" s="1" t="s">
        <v>73</v>
      </c>
      <c r="N23" s="1" t="s">
        <v>73</v>
      </c>
      <c r="O23" s="1" t="s">
        <v>73</v>
      </c>
      <c r="P23" s="1" t="s">
        <v>73</v>
      </c>
      <c r="Q23" s="1" t="s">
        <v>73</v>
      </c>
      <c r="R23" s="1" t="s">
        <v>73</v>
      </c>
      <c r="S23" s="1" t="s">
        <v>73</v>
      </c>
      <c r="T23" s="1" t="s">
        <v>73</v>
      </c>
      <c r="U23" s="1" t="s">
        <v>73</v>
      </c>
      <c r="V23" s="1" t="s">
        <v>73</v>
      </c>
      <c r="W23" s="1" t="s">
        <v>73</v>
      </c>
      <c r="X23" s="1" t="s">
        <v>73</v>
      </c>
      <c r="Y23" s="1" t="s">
        <v>73</v>
      </c>
      <c r="Z23" s="1" t="s">
        <v>73</v>
      </c>
      <c r="AA23" s="1" t="s">
        <v>73</v>
      </c>
      <c r="AB23" s="1" t="s">
        <v>73</v>
      </c>
      <c r="AC23" s="1" t="s">
        <v>73</v>
      </c>
      <c r="AD23" s="1" t="s">
        <v>73</v>
      </c>
      <c r="AE23" s="1" t="s">
        <v>73</v>
      </c>
      <c r="AF23" s="1" t="s">
        <v>73</v>
      </c>
      <c r="AG23" s="1" t="s">
        <v>73</v>
      </c>
      <c r="AH23" s="1" t="s">
        <v>73</v>
      </c>
      <c r="AI23" s="1" t="s">
        <v>73</v>
      </c>
      <c r="AJ23" s="1" t="s">
        <v>73</v>
      </c>
      <c r="AK23" s="1" t="s">
        <v>73</v>
      </c>
      <c r="AL23" s="1" t="s">
        <v>73</v>
      </c>
      <c r="AM23" s="1" t="s">
        <v>73</v>
      </c>
      <c r="AN23" s="1" t="s">
        <v>73</v>
      </c>
      <c r="AO23" s="1" t="s">
        <v>73</v>
      </c>
      <c r="AP23" s="1" t="s">
        <v>73</v>
      </c>
      <c r="AQ23" s="97" t="str">
        <f>IF(ISNONTEXT('Movimentação de Alunos'!B24),"   ",(IF(ISBLANK('Movimentação de Alunos'!E24),(IF((COUNTIF(C23:AP23,"F"))=0,"0",(COUNTIF(C23:AP23,"F")))),"---")))</f>
        <v xml:space="preserve">   </v>
      </c>
      <c r="AR23" s="38"/>
      <c r="AS23" s="379"/>
      <c r="AT23" s="379"/>
      <c r="AU23" s="379"/>
      <c r="AV23" s="379"/>
      <c r="AW23" s="379"/>
      <c r="AX23" s="379"/>
      <c r="AY23" s="379"/>
      <c r="AZ23" s="38"/>
    </row>
    <row r="24" spans="1:52" ht="15" customHeight="1" x14ac:dyDescent="0.25">
      <c r="A24" s="83">
        <v>17</v>
      </c>
      <c r="B24" s="61">
        <f>'Movimentação de Alunos'!B25</f>
        <v>0</v>
      </c>
      <c r="C24" s="1" t="s">
        <v>73</v>
      </c>
      <c r="D24" s="1" t="s">
        <v>73</v>
      </c>
      <c r="E24" s="1" t="s">
        <v>73</v>
      </c>
      <c r="F24" s="1" t="s">
        <v>73</v>
      </c>
      <c r="G24" s="1" t="s">
        <v>73</v>
      </c>
      <c r="H24" s="1" t="s">
        <v>73</v>
      </c>
      <c r="I24" s="1" t="s">
        <v>73</v>
      </c>
      <c r="J24" s="1" t="s">
        <v>73</v>
      </c>
      <c r="K24" s="1" t="s">
        <v>73</v>
      </c>
      <c r="L24" s="1" t="s">
        <v>73</v>
      </c>
      <c r="M24" s="1" t="s">
        <v>73</v>
      </c>
      <c r="N24" s="1" t="s">
        <v>73</v>
      </c>
      <c r="O24" s="1" t="s">
        <v>73</v>
      </c>
      <c r="P24" s="1" t="s">
        <v>73</v>
      </c>
      <c r="Q24" s="1" t="s">
        <v>73</v>
      </c>
      <c r="R24" s="1" t="s">
        <v>73</v>
      </c>
      <c r="S24" s="1" t="s">
        <v>73</v>
      </c>
      <c r="T24" s="1" t="s">
        <v>73</v>
      </c>
      <c r="U24" s="1" t="s">
        <v>73</v>
      </c>
      <c r="V24" s="1" t="s">
        <v>73</v>
      </c>
      <c r="W24" s="1" t="s">
        <v>73</v>
      </c>
      <c r="X24" s="1" t="s">
        <v>73</v>
      </c>
      <c r="Y24" s="1" t="s">
        <v>73</v>
      </c>
      <c r="Z24" s="1" t="s">
        <v>73</v>
      </c>
      <c r="AA24" s="1" t="s">
        <v>73</v>
      </c>
      <c r="AB24" s="1" t="s">
        <v>73</v>
      </c>
      <c r="AC24" s="1" t="s">
        <v>73</v>
      </c>
      <c r="AD24" s="1" t="s">
        <v>73</v>
      </c>
      <c r="AE24" s="1" t="s">
        <v>73</v>
      </c>
      <c r="AF24" s="1" t="s">
        <v>73</v>
      </c>
      <c r="AG24" s="1" t="s">
        <v>73</v>
      </c>
      <c r="AH24" s="1" t="s">
        <v>73</v>
      </c>
      <c r="AI24" s="1" t="s">
        <v>73</v>
      </c>
      <c r="AJ24" s="1" t="s">
        <v>73</v>
      </c>
      <c r="AK24" s="1" t="s">
        <v>73</v>
      </c>
      <c r="AL24" s="1" t="s">
        <v>73</v>
      </c>
      <c r="AM24" s="1" t="s">
        <v>73</v>
      </c>
      <c r="AN24" s="1" t="s">
        <v>73</v>
      </c>
      <c r="AO24" s="1" t="s">
        <v>73</v>
      </c>
      <c r="AP24" s="1" t="s">
        <v>73</v>
      </c>
      <c r="AQ24" s="97" t="str">
        <f>IF(ISNONTEXT('Movimentação de Alunos'!B25),"   ",(IF(ISBLANK('Movimentação de Alunos'!E25),(IF((COUNTIF(C24:AP24,"F"))=0,"0",(COUNTIF(C24:AP24,"F")))),"---")))</f>
        <v xml:space="preserve">   </v>
      </c>
      <c r="AR24" s="38"/>
      <c r="AS24" s="379"/>
      <c r="AT24" s="379"/>
      <c r="AU24" s="379"/>
      <c r="AV24" s="379"/>
      <c r="AW24" s="379"/>
      <c r="AX24" s="379"/>
      <c r="AY24" s="379"/>
      <c r="AZ24" s="38"/>
    </row>
    <row r="25" spans="1:52" ht="15" customHeight="1" x14ac:dyDescent="0.25">
      <c r="A25" s="83">
        <v>18</v>
      </c>
      <c r="B25" s="61">
        <f>'Movimentação de Alunos'!B26</f>
        <v>0</v>
      </c>
      <c r="C25" s="1" t="s">
        <v>73</v>
      </c>
      <c r="D25" s="1" t="s">
        <v>73</v>
      </c>
      <c r="E25" s="1" t="s">
        <v>73</v>
      </c>
      <c r="F25" s="1" t="s">
        <v>73</v>
      </c>
      <c r="G25" s="1" t="s">
        <v>73</v>
      </c>
      <c r="H25" s="1" t="s">
        <v>73</v>
      </c>
      <c r="I25" s="1" t="s">
        <v>73</v>
      </c>
      <c r="J25" s="1" t="s">
        <v>73</v>
      </c>
      <c r="K25" s="1" t="s">
        <v>73</v>
      </c>
      <c r="L25" s="1" t="s">
        <v>73</v>
      </c>
      <c r="M25" s="1" t="s">
        <v>73</v>
      </c>
      <c r="N25" s="1" t="s">
        <v>73</v>
      </c>
      <c r="O25" s="1" t="s">
        <v>73</v>
      </c>
      <c r="P25" s="1" t="s">
        <v>73</v>
      </c>
      <c r="Q25" s="1" t="s">
        <v>73</v>
      </c>
      <c r="R25" s="1" t="s">
        <v>73</v>
      </c>
      <c r="S25" s="1" t="s">
        <v>73</v>
      </c>
      <c r="T25" s="1" t="s">
        <v>73</v>
      </c>
      <c r="U25" s="1" t="s">
        <v>73</v>
      </c>
      <c r="V25" s="1" t="s">
        <v>73</v>
      </c>
      <c r="W25" s="1" t="s">
        <v>73</v>
      </c>
      <c r="X25" s="1" t="s">
        <v>73</v>
      </c>
      <c r="Y25" s="1" t="s">
        <v>73</v>
      </c>
      <c r="Z25" s="1" t="s">
        <v>73</v>
      </c>
      <c r="AA25" s="1" t="s">
        <v>73</v>
      </c>
      <c r="AB25" s="1" t="s">
        <v>73</v>
      </c>
      <c r="AC25" s="1" t="s">
        <v>73</v>
      </c>
      <c r="AD25" s="1" t="s">
        <v>73</v>
      </c>
      <c r="AE25" s="1" t="s">
        <v>73</v>
      </c>
      <c r="AF25" s="1" t="s">
        <v>73</v>
      </c>
      <c r="AG25" s="1" t="s">
        <v>73</v>
      </c>
      <c r="AH25" s="1" t="s">
        <v>73</v>
      </c>
      <c r="AI25" s="1" t="s">
        <v>73</v>
      </c>
      <c r="AJ25" s="1" t="s">
        <v>73</v>
      </c>
      <c r="AK25" s="1" t="s">
        <v>73</v>
      </c>
      <c r="AL25" s="1" t="s">
        <v>73</v>
      </c>
      <c r="AM25" s="1" t="s">
        <v>73</v>
      </c>
      <c r="AN25" s="1" t="s">
        <v>73</v>
      </c>
      <c r="AO25" s="1" t="s">
        <v>73</v>
      </c>
      <c r="AP25" s="1" t="s">
        <v>73</v>
      </c>
      <c r="AQ25" s="97" t="str">
        <f>IF(ISNONTEXT('Movimentação de Alunos'!B26),"   ",(IF(ISBLANK('Movimentação de Alunos'!E26),(IF((COUNTIF(C25:AP25,"F"))=0,"0",(COUNTIF(C25:AP25,"F")))),"---")))</f>
        <v xml:space="preserve">   </v>
      </c>
      <c r="AR25" s="38"/>
      <c r="AS25" s="379"/>
      <c r="AT25" s="379"/>
      <c r="AU25" s="379"/>
      <c r="AV25" s="379"/>
      <c r="AW25" s="379"/>
      <c r="AX25" s="379"/>
      <c r="AY25" s="379"/>
      <c r="AZ25" s="38"/>
    </row>
    <row r="26" spans="1:52" ht="15" customHeight="1" x14ac:dyDescent="0.25">
      <c r="A26" s="83">
        <v>19</v>
      </c>
      <c r="B26" s="61">
        <f>'Movimentação de Alunos'!B27</f>
        <v>0</v>
      </c>
      <c r="C26" s="1" t="s">
        <v>73</v>
      </c>
      <c r="D26" s="1" t="s">
        <v>73</v>
      </c>
      <c r="E26" s="1" t="s">
        <v>73</v>
      </c>
      <c r="F26" s="1" t="s">
        <v>73</v>
      </c>
      <c r="G26" s="1" t="s">
        <v>73</v>
      </c>
      <c r="H26" s="1" t="s">
        <v>73</v>
      </c>
      <c r="I26" s="1" t="s">
        <v>73</v>
      </c>
      <c r="J26" s="1" t="s">
        <v>73</v>
      </c>
      <c r="K26" s="1" t="s">
        <v>73</v>
      </c>
      <c r="L26" s="1" t="s">
        <v>73</v>
      </c>
      <c r="M26" s="1" t="s">
        <v>73</v>
      </c>
      <c r="N26" s="1" t="s">
        <v>73</v>
      </c>
      <c r="O26" s="1" t="s">
        <v>73</v>
      </c>
      <c r="P26" s="1" t="s">
        <v>73</v>
      </c>
      <c r="Q26" s="1" t="s">
        <v>73</v>
      </c>
      <c r="R26" s="1" t="s">
        <v>73</v>
      </c>
      <c r="S26" s="1" t="s">
        <v>73</v>
      </c>
      <c r="T26" s="1" t="s">
        <v>73</v>
      </c>
      <c r="U26" s="1" t="s">
        <v>73</v>
      </c>
      <c r="V26" s="1" t="s">
        <v>73</v>
      </c>
      <c r="W26" s="1" t="s">
        <v>73</v>
      </c>
      <c r="X26" s="1" t="s">
        <v>73</v>
      </c>
      <c r="Y26" s="1" t="s">
        <v>73</v>
      </c>
      <c r="Z26" s="1" t="s">
        <v>73</v>
      </c>
      <c r="AA26" s="1" t="s">
        <v>73</v>
      </c>
      <c r="AB26" s="1" t="s">
        <v>73</v>
      </c>
      <c r="AC26" s="1" t="s">
        <v>73</v>
      </c>
      <c r="AD26" s="1" t="s">
        <v>73</v>
      </c>
      <c r="AE26" s="1" t="s">
        <v>73</v>
      </c>
      <c r="AF26" s="1" t="s">
        <v>73</v>
      </c>
      <c r="AG26" s="1" t="s">
        <v>73</v>
      </c>
      <c r="AH26" s="1" t="s">
        <v>73</v>
      </c>
      <c r="AI26" s="1" t="s">
        <v>73</v>
      </c>
      <c r="AJ26" s="1" t="s">
        <v>73</v>
      </c>
      <c r="AK26" s="1" t="s">
        <v>73</v>
      </c>
      <c r="AL26" s="1" t="s">
        <v>73</v>
      </c>
      <c r="AM26" s="1" t="s">
        <v>73</v>
      </c>
      <c r="AN26" s="1" t="s">
        <v>73</v>
      </c>
      <c r="AO26" s="1" t="s">
        <v>73</v>
      </c>
      <c r="AP26" s="1" t="s">
        <v>73</v>
      </c>
      <c r="AQ26" s="97" t="str">
        <f>IF(ISNONTEXT('Movimentação de Alunos'!B27),"   ",(IF(ISBLANK('Movimentação de Alunos'!E27),(IF((COUNTIF(C26:AP26,"F"))=0,"0",(COUNTIF(C26:AP26,"F")))),"---")))</f>
        <v xml:space="preserve">   </v>
      </c>
      <c r="AR26" s="38"/>
      <c r="AS26" s="38"/>
      <c r="AT26" s="38"/>
      <c r="AU26" s="38"/>
      <c r="AV26" s="38"/>
      <c r="AW26" s="38"/>
      <c r="AX26" s="38"/>
      <c r="AY26" s="38"/>
      <c r="AZ26" s="38"/>
    </row>
    <row r="27" spans="1:52" ht="15" customHeight="1" x14ac:dyDescent="0.25">
      <c r="A27" s="83">
        <v>20</v>
      </c>
      <c r="B27" s="61">
        <f>'Movimentação de Alunos'!B28</f>
        <v>0</v>
      </c>
      <c r="C27" s="1" t="s">
        <v>73</v>
      </c>
      <c r="D27" s="1" t="s">
        <v>73</v>
      </c>
      <c r="E27" s="1" t="s">
        <v>73</v>
      </c>
      <c r="F27" s="1" t="s">
        <v>73</v>
      </c>
      <c r="G27" s="1" t="s">
        <v>73</v>
      </c>
      <c r="H27" s="1" t="s">
        <v>73</v>
      </c>
      <c r="I27" s="1" t="s">
        <v>73</v>
      </c>
      <c r="J27" s="1" t="s">
        <v>73</v>
      </c>
      <c r="K27" s="1" t="s">
        <v>73</v>
      </c>
      <c r="L27" s="1" t="s">
        <v>73</v>
      </c>
      <c r="M27" s="1" t="s">
        <v>73</v>
      </c>
      <c r="N27" s="1" t="s">
        <v>73</v>
      </c>
      <c r="O27" s="1" t="s">
        <v>73</v>
      </c>
      <c r="P27" s="1" t="s">
        <v>73</v>
      </c>
      <c r="Q27" s="1" t="s">
        <v>73</v>
      </c>
      <c r="R27" s="1" t="s">
        <v>73</v>
      </c>
      <c r="S27" s="1" t="s">
        <v>73</v>
      </c>
      <c r="T27" s="1" t="s">
        <v>73</v>
      </c>
      <c r="U27" s="1" t="s">
        <v>73</v>
      </c>
      <c r="V27" s="1" t="s">
        <v>73</v>
      </c>
      <c r="W27" s="1" t="s">
        <v>73</v>
      </c>
      <c r="X27" s="1" t="s">
        <v>73</v>
      </c>
      <c r="Y27" s="1" t="s">
        <v>73</v>
      </c>
      <c r="Z27" s="1" t="s">
        <v>73</v>
      </c>
      <c r="AA27" s="1" t="s">
        <v>73</v>
      </c>
      <c r="AB27" s="1" t="s">
        <v>73</v>
      </c>
      <c r="AC27" s="1" t="s">
        <v>73</v>
      </c>
      <c r="AD27" s="1" t="s">
        <v>73</v>
      </c>
      <c r="AE27" s="1" t="s">
        <v>73</v>
      </c>
      <c r="AF27" s="1" t="s">
        <v>73</v>
      </c>
      <c r="AG27" s="1" t="s">
        <v>73</v>
      </c>
      <c r="AH27" s="1" t="s">
        <v>73</v>
      </c>
      <c r="AI27" s="1" t="s">
        <v>73</v>
      </c>
      <c r="AJ27" s="1" t="s">
        <v>73</v>
      </c>
      <c r="AK27" s="1" t="s">
        <v>73</v>
      </c>
      <c r="AL27" s="1" t="s">
        <v>73</v>
      </c>
      <c r="AM27" s="1" t="s">
        <v>73</v>
      </c>
      <c r="AN27" s="1" t="s">
        <v>73</v>
      </c>
      <c r="AO27" s="1" t="s">
        <v>73</v>
      </c>
      <c r="AP27" s="1" t="s">
        <v>73</v>
      </c>
      <c r="AQ27" s="97" t="str">
        <f>IF(ISNONTEXT('Movimentação de Alunos'!B28),"   ",(IF(ISBLANK('Movimentação de Alunos'!E28),(IF((COUNTIF(C27:AP27,"F"))=0,"0",(COUNTIF(C27:AP27,"F")))),"---")))</f>
        <v xml:space="preserve">   </v>
      </c>
      <c r="AR27" s="38"/>
      <c r="AS27" s="38"/>
      <c r="AT27" s="38"/>
      <c r="AU27" s="38"/>
      <c r="AV27" s="38"/>
      <c r="AW27" s="38"/>
      <c r="AX27" s="38"/>
      <c r="AY27" s="38"/>
      <c r="AZ27" s="38"/>
    </row>
    <row r="28" spans="1:52" ht="15" customHeight="1" x14ac:dyDescent="0.25">
      <c r="A28" s="83">
        <v>21</v>
      </c>
      <c r="B28" s="61">
        <f>'Movimentação de Alunos'!B29</f>
        <v>0</v>
      </c>
      <c r="C28" s="1" t="s">
        <v>73</v>
      </c>
      <c r="D28" s="1" t="s">
        <v>73</v>
      </c>
      <c r="E28" s="1" t="s">
        <v>73</v>
      </c>
      <c r="F28" s="1" t="s">
        <v>73</v>
      </c>
      <c r="G28" s="1" t="s">
        <v>73</v>
      </c>
      <c r="H28" s="1" t="s">
        <v>73</v>
      </c>
      <c r="I28" s="1" t="s">
        <v>73</v>
      </c>
      <c r="J28" s="1" t="s">
        <v>73</v>
      </c>
      <c r="K28" s="1" t="s">
        <v>73</v>
      </c>
      <c r="L28" s="1" t="s">
        <v>73</v>
      </c>
      <c r="M28" s="1" t="s">
        <v>73</v>
      </c>
      <c r="N28" s="1" t="s">
        <v>73</v>
      </c>
      <c r="O28" s="1" t="s">
        <v>73</v>
      </c>
      <c r="P28" s="1" t="s">
        <v>73</v>
      </c>
      <c r="Q28" s="1" t="s">
        <v>73</v>
      </c>
      <c r="R28" s="1" t="s">
        <v>73</v>
      </c>
      <c r="S28" s="1" t="s">
        <v>73</v>
      </c>
      <c r="T28" s="1" t="s">
        <v>73</v>
      </c>
      <c r="U28" s="1" t="s">
        <v>73</v>
      </c>
      <c r="V28" s="1" t="s">
        <v>73</v>
      </c>
      <c r="W28" s="1" t="s">
        <v>73</v>
      </c>
      <c r="X28" s="1" t="s">
        <v>73</v>
      </c>
      <c r="Y28" s="1" t="s">
        <v>73</v>
      </c>
      <c r="Z28" s="1" t="s">
        <v>73</v>
      </c>
      <c r="AA28" s="1" t="s">
        <v>73</v>
      </c>
      <c r="AB28" s="1" t="s">
        <v>73</v>
      </c>
      <c r="AC28" s="1" t="s">
        <v>73</v>
      </c>
      <c r="AD28" s="1" t="s">
        <v>73</v>
      </c>
      <c r="AE28" s="1" t="s">
        <v>73</v>
      </c>
      <c r="AF28" s="1" t="s">
        <v>73</v>
      </c>
      <c r="AG28" s="1" t="s">
        <v>73</v>
      </c>
      <c r="AH28" s="1" t="s">
        <v>73</v>
      </c>
      <c r="AI28" s="1" t="s">
        <v>73</v>
      </c>
      <c r="AJ28" s="1" t="s">
        <v>73</v>
      </c>
      <c r="AK28" s="1" t="s">
        <v>73</v>
      </c>
      <c r="AL28" s="1" t="s">
        <v>73</v>
      </c>
      <c r="AM28" s="1" t="s">
        <v>73</v>
      </c>
      <c r="AN28" s="1" t="s">
        <v>73</v>
      </c>
      <c r="AO28" s="1" t="s">
        <v>73</v>
      </c>
      <c r="AP28" s="1" t="s">
        <v>73</v>
      </c>
      <c r="AQ28" s="97" t="str">
        <f>IF(ISNONTEXT('Movimentação de Alunos'!B29),"   ",(IF(ISBLANK('Movimentação de Alunos'!E29),(IF((COUNTIF(C28:AP28,"F"))=0,"0",(COUNTIF(C28:AP28,"F")))),"---")))</f>
        <v xml:space="preserve">   </v>
      </c>
      <c r="AR28" s="38"/>
      <c r="AS28" s="38"/>
      <c r="AT28" s="38"/>
      <c r="AU28" s="38"/>
      <c r="AV28" s="38"/>
      <c r="AW28" s="38"/>
      <c r="AX28" s="38"/>
      <c r="AY28" s="38"/>
      <c r="AZ28" s="38"/>
    </row>
    <row r="29" spans="1:52" ht="15" customHeight="1" x14ac:dyDescent="0.25">
      <c r="A29" s="83">
        <v>22</v>
      </c>
      <c r="B29" s="61">
        <f>'Movimentação de Alunos'!B30</f>
        <v>0</v>
      </c>
      <c r="C29" s="1" t="s">
        <v>73</v>
      </c>
      <c r="D29" s="1" t="s">
        <v>73</v>
      </c>
      <c r="E29" s="1" t="s">
        <v>73</v>
      </c>
      <c r="F29" s="1" t="s">
        <v>73</v>
      </c>
      <c r="G29" s="1" t="s">
        <v>73</v>
      </c>
      <c r="H29" s="1" t="s">
        <v>73</v>
      </c>
      <c r="I29" s="1" t="s">
        <v>73</v>
      </c>
      <c r="J29" s="1" t="s">
        <v>73</v>
      </c>
      <c r="K29" s="1" t="s">
        <v>73</v>
      </c>
      <c r="L29" s="1" t="s">
        <v>73</v>
      </c>
      <c r="M29" s="1" t="s">
        <v>73</v>
      </c>
      <c r="N29" s="1" t="s">
        <v>73</v>
      </c>
      <c r="O29" s="1" t="s">
        <v>73</v>
      </c>
      <c r="P29" s="1" t="s">
        <v>73</v>
      </c>
      <c r="Q29" s="1" t="s">
        <v>73</v>
      </c>
      <c r="R29" s="1" t="s">
        <v>73</v>
      </c>
      <c r="S29" s="1" t="s">
        <v>73</v>
      </c>
      <c r="T29" s="1" t="s">
        <v>73</v>
      </c>
      <c r="U29" s="1" t="s">
        <v>73</v>
      </c>
      <c r="V29" s="1" t="s">
        <v>73</v>
      </c>
      <c r="W29" s="1" t="s">
        <v>73</v>
      </c>
      <c r="X29" s="1" t="s">
        <v>73</v>
      </c>
      <c r="Y29" s="1" t="s">
        <v>73</v>
      </c>
      <c r="Z29" s="1" t="s">
        <v>73</v>
      </c>
      <c r="AA29" s="1" t="s">
        <v>73</v>
      </c>
      <c r="AB29" s="1" t="s">
        <v>73</v>
      </c>
      <c r="AC29" s="1" t="s">
        <v>73</v>
      </c>
      <c r="AD29" s="1" t="s">
        <v>73</v>
      </c>
      <c r="AE29" s="1" t="s">
        <v>73</v>
      </c>
      <c r="AF29" s="1" t="s">
        <v>73</v>
      </c>
      <c r="AG29" s="1" t="s">
        <v>73</v>
      </c>
      <c r="AH29" s="1" t="s">
        <v>73</v>
      </c>
      <c r="AI29" s="1" t="s">
        <v>73</v>
      </c>
      <c r="AJ29" s="1" t="s">
        <v>73</v>
      </c>
      <c r="AK29" s="1" t="s">
        <v>73</v>
      </c>
      <c r="AL29" s="1" t="s">
        <v>73</v>
      </c>
      <c r="AM29" s="1" t="s">
        <v>73</v>
      </c>
      <c r="AN29" s="1" t="s">
        <v>73</v>
      </c>
      <c r="AO29" s="1" t="s">
        <v>73</v>
      </c>
      <c r="AP29" s="1" t="s">
        <v>73</v>
      </c>
      <c r="AQ29" s="97" t="str">
        <f>IF(ISNONTEXT('Movimentação de Alunos'!B30),"   ",(IF(ISBLANK('Movimentação de Alunos'!E30),(IF((COUNTIF(C29:AP29,"F"))=0,"0",(COUNTIF(C29:AP29,"F")))),"---")))</f>
        <v xml:space="preserve">   </v>
      </c>
      <c r="AR29" s="38"/>
      <c r="AS29" s="38"/>
      <c r="AT29" s="38"/>
      <c r="AU29" s="38"/>
      <c r="AV29" s="38"/>
      <c r="AW29" s="38"/>
      <c r="AX29" s="38"/>
      <c r="AY29" s="38"/>
      <c r="AZ29" s="38"/>
    </row>
    <row r="30" spans="1:52" ht="15" customHeight="1" x14ac:dyDescent="0.25">
      <c r="A30" s="83">
        <v>23</v>
      </c>
      <c r="B30" s="61">
        <f>'Movimentação de Alunos'!B31</f>
        <v>0</v>
      </c>
      <c r="C30" s="1" t="s">
        <v>73</v>
      </c>
      <c r="D30" s="1" t="s">
        <v>73</v>
      </c>
      <c r="E30" s="1" t="s">
        <v>73</v>
      </c>
      <c r="F30" s="1" t="s">
        <v>73</v>
      </c>
      <c r="G30" s="1" t="s">
        <v>73</v>
      </c>
      <c r="H30" s="1" t="s">
        <v>73</v>
      </c>
      <c r="I30" s="1" t="s">
        <v>73</v>
      </c>
      <c r="J30" s="1" t="s">
        <v>73</v>
      </c>
      <c r="K30" s="1" t="s">
        <v>73</v>
      </c>
      <c r="L30" s="1" t="s">
        <v>73</v>
      </c>
      <c r="M30" s="1" t="s">
        <v>73</v>
      </c>
      <c r="N30" s="1" t="s">
        <v>73</v>
      </c>
      <c r="O30" s="1" t="s">
        <v>73</v>
      </c>
      <c r="P30" s="1" t="s">
        <v>73</v>
      </c>
      <c r="Q30" s="1" t="s">
        <v>73</v>
      </c>
      <c r="R30" s="1" t="s">
        <v>73</v>
      </c>
      <c r="S30" s="1" t="s">
        <v>73</v>
      </c>
      <c r="T30" s="1" t="s">
        <v>73</v>
      </c>
      <c r="U30" s="1" t="s">
        <v>73</v>
      </c>
      <c r="V30" s="1" t="s">
        <v>73</v>
      </c>
      <c r="W30" s="1" t="s">
        <v>73</v>
      </c>
      <c r="X30" s="1" t="s">
        <v>73</v>
      </c>
      <c r="Y30" s="1" t="s">
        <v>73</v>
      </c>
      <c r="Z30" s="1" t="s">
        <v>73</v>
      </c>
      <c r="AA30" s="1" t="s">
        <v>73</v>
      </c>
      <c r="AB30" s="1" t="s">
        <v>73</v>
      </c>
      <c r="AC30" s="1" t="s">
        <v>73</v>
      </c>
      <c r="AD30" s="1" t="s">
        <v>73</v>
      </c>
      <c r="AE30" s="1" t="s">
        <v>73</v>
      </c>
      <c r="AF30" s="1" t="s">
        <v>73</v>
      </c>
      <c r="AG30" s="1" t="s">
        <v>73</v>
      </c>
      <c r="AH30" s="1" t="s">
        <v>73</v>
      </c>
      <c r="AI30" s="1" t="s">
        <v>73</v>
      </c>
      <c r="AJ30" s="1" t="s">
        <v>73</v>
      </c>
      <c r="AK30" s="1" t="s">
        <v>73</v>
      </c>
      <c r="AL30" s="1" t="s">
        <v>73</v>
      </c>
      <c r="AM30" s="1" t="s">
        <v>73</v>
      </c>
      <c r="AN30" s="1" t="s">
        <v>73</v>
      </c>
      <c r="AO30" s="1" t="s">
        <v>73</v>
      </c>
      <c r="AP30" s="1" t="s">
        <v>73</v>
      </c>
      <c r="AQ30" s="97" t="str">
        <f>IF(ISNONTEXT('Movimentação de Alunos'!B31),"   ",(IF(ISBLANK('Movimentação de Alunos'!E31),(IF((COUNTIF(C30:AP30,"F"))=0,"0",(COUNTIF(C30:AP30,"F")))),"---")))</f>
        <v xml:space="preserve">   </v>
      </c>
      <c r="AR30" s="38"/>
      <c r="AS30" s="38"/>
      <c r="AT30" s="38"/>
      <c r="AU30" s="38"/>
      <c r="AV30" s="38"/>
      <c r="AW30" s="38"/>
      <c r="AX30" s="38"/>
      <c r="AY30" s="38"/>
      <c r="AZ30" s="38"/>
    </row>
    <row r="31" spans="1:52" ht="15" customHeight="1" x14ac:dyDescent="0.25">
      <c r="A31" s="83">
        <v>24</v>
      </c>
      <c r="B31" s="61">
        <f>'Movimentação de Alunos'!B32</f>
        <v>0</v>
      </c>
      <c r="C31" s="1" t="s">
        <v>73</v>
      </c>
      <c r="D31" s="1" t="s">
        <v>73</v>
      </c>
      <c r="E31" s="1" t="s">
        <v>73</v>
      </c>
      <c r="F31" s="1" t="s">
        <v>73</v>
      </c>
      <c r="G31" s="1" t="s">
        <v>73</v>
      </c>
      <c r="H31" s="1" t="s">
        <v>73</v>
      </c>
      <c r="I31" s="1" t="s">
        <v>73</v>
      </c>
      <c r="J31" s="1" t="s">
        <v>73</v>
      </c>
      <c r="K31" s="1" t="s">
        <v>73</v>
      </c>
      <c r="L31" s="1" t="s">
        <v>73</v>
      </c>
      <c r="M31" s="1" t="s">
        <v>73</v>
      </c>
      <c r="N31" s="1" t="s">
        <v>73</v>
      </c>
      <c r="O31" s="1" t="s">
        <v>73</v>
      </c>
      <c r="P31" s="1" t="s">
        <v>73</v>
      </c>
      <c r="Q31" s="1" t="s">
        <v>73</v>
      </c>
      <c r="R31" s="1" t="s">
        <v>73</v>
      </c>
      <c r="S31" s="1" t="s">
        <v>73</v>
      </c>
      <c r="T31" s="1" t="s">
        <v>73</v>
      </c>
      <c r="U31" s="1" t="s">
        <v>73</v>
      </c>
      <c r="V31" s="1" t="s">
        <v>73</v>
      </c>
      <c r="W31" s="1" t="s">
        <v>73</v>
      </c>
      <c r="X31" s="1" t="s">
        <v>73</v>
      </c>
      <c r="Y31" s="1" t="s">
        <v>73</v>
      </c>
      <c r="Z31" s="1" t="s">
        <v>73</v>
      </c>
      <c r="AA31" s="1" t="s">
        <v>73</v>
      </c>
      <c r="AB31" s="1" t="s">
        <v>73</v>
      </c>
      <c r="AC31" s="1" t="s">
        <v>73</v>
      </c>
      <c r="AD31" s="1" t="s">
        <v>73</v>
      </c>
      <c r="AE31" s="1" t="s">
        <v>73</v>
      </c>
      <c r="AF31" s="1" t="s">
        <v>73</v>
      </c>
      <c r="AG31" s="1" t="s">
        <v>73</v>
      </c>
      <c r="AH31" s="1" t="s">
        <v>73</v>
      </c>
      <c r="AI31" s="1" t="s">
        <v>73</v>
      </c>
      <c r="AJ31" s="1" t="s">
        <v>73</v>
      </c>
      <c r="AK31" s="1" t="s">
        <v>73</v>
      </c>
      <c r="AL31" s="1" t="s">
        <v>73</v>
      </c>
      <c r="AM31" s="1" t="s">
        <v>73</v>
      </c>
      <c r="AN31" s="1" t="s">
        <v>73</v>
      </c>
      <c r="AO31" s="1" t="s">
        <v>73</v>
      </c>
      <c r="AP31" s="1" t="s">
        <v>73</v>
      </c>
      <c r="AQ31" s="97" t="str">
        <f>IF(ISNONTEXT('Movimentação de Alunos'!B32),"   ",(IF(ISBLANK('Movimentação de Alunos'!E32),(IF((COUNTIF(C31:AP31,"F"))=0,"0",(COUNTIF(C31:AP31,"F")))),"---")))</f>
        <v xml:space="preserve">   </v>
      </c>
      <c r="AR31" s="38"/>
      <c r="AS31" s="38"/>
      <c r="AT31" s="38"/>
      <c r="AU31" s="38"/>
      <c r="AV31" s="38"/>
      <c r="AW31" s="38"/>
      <c r="AX31" s="38"/>
      <c r="AY31" s="38"/>
      <c r="AZ31" s="38"/>
    </row>
    <row r="32" spans="1:52" ht="15" customHeight="1" x14ac:dyDescent="0.25">
      <c r="A32" s="83">
        <v>25</v>
      </c>
      <c r="B32" s="61">
        <f>'Movimentação de Alunos'!B33</f>
        <v>0</v>
      </c>
      <c r="C32" s="1" t="s">
        <v>73</v>
      </c>
      <c r="D32" s="1" t="s">
        <v>73</v>
      </c>
      <c r="E32" s="1" t="s">
        <v>73</v>
      </c>
      <c r="F32" s="1" t="s">
        <v>73</v>
      </c>
      <c r="G32" s="1" t="s">
        <v>73</v>
      </c>
      <c r="H32" s="1" t="s">
        <v>73</v>
      </c>
      <c r="I32" s="1" t="s">
        <v>73</v>
      </c>
      <c r="J32" s="1" t="s">
        <v>73</v>
      </c>
      <c r="K32" s="1" t="s">
        <v>73</v>
      </c>
      <c r="L32" s="1" t="s">
        <v>73</v>
      </c>
      <c r="M32" s="1" t="s">
        <v>73</v>
      </c>
      <c r="N32" s="1" t="s">
        <v>73</v>
      </c>
      <c r="O32" s="1" t="s">
        <v>73</v>
      </c>
      <c r="P32" s="1" t="s">
        <v>73</v>
      </c>
      <c r="Q32" s="1" t="s">
        <v>73</v>
      </c>
      <c r="R32" s="1" t="s">
        <v>73</v>
      </c>
      <c r="S32" s="1" t="s">
        <v>73</v>
      </c>
      <c r="T32" s="1" t="s">
        <v>73</v>
      </c>
      <c r="U32" s="1" t="s">
        <v>73</v>
      </c>
      <c r="V32" s="1" t="s">
        <v>73</v>
      </c>
      <c r="W32" s="1" t="s">
        <v>73</v>
      </c>
      <c r="X32" s="1" t="s">
        <v>73</v>
      </c>
      <c r="Y32" s="1" t="s">
        <v>73</v>
      </c>
      <c r="Z32" s="1" t="s">
        <v>73</v>
      </c>
      <c r="AA32" s="1" t="s">
        <v>73</v>
      </c>
      <c r="AB32" s="1" t="s">
        <v>73</v>
      </c>
      <c r="AC32" s="1" t="s">
        <v>73</v>
      </c>
      <c r="AD32" s="1" t="s">
        <v>73</v>
      </c>
      <c r="AE32" s="1" t="s">
        <v>73</v>
      </c>
      <c r="AF32" s="1" t="s">
        <v>73</v>
      </c>
      <c r="AG32" s="1" t="s">
        <v>73</v>
      </c>
      <c r="AH32" s="1" t="s">
        <v>73</v>
      </c>
      <c r="AI32" s="1" t="s">
        <v>73</v>
      </c>
      <c r="AJ32" s="1" t="s">
        <v>73</v>
      </c>
      <c r="AK32" s="1" t="s">
        <v>73</v>
      </c>
      <c r="AL32" s="1" t="s">
        <v>73</v>
      </c>
      <c r="AM32" s="1" t="s">
        <v>73</v>
      </c>
      <c r="AN32" s="1" t="s">
        <v>73</v>
      </c>
      <c r="AO32" s="1" t="s">
        <v>73</v>
      </c>
      <c r="AP32" s="1" t="s">
        <v>73</v>
      </c>
      <c r="AQ32" s="97" t="str">
        <f>IF(ISNONTEXT('Movimentação de Alunos'!B33),"   ",(IF(ISBLANK('Movimentação de Alunos'!E33),(IF((COUNTIF(C32:AP32,"F"))=0,"0",(COUNTIF(C32:AP32,"F")))),"---")))</f>
        <v xml:space="preserve">   </v>
      </c>
      <c r="AR32" s="38"/>
      <c r="AS32" s="38"/>
      <c r="AT32" s="38"/>
      <c r="AU32" s="38"/>
      <c r="AV32" s="38"/>
      <c r="AW32" s="38"/>
      <c r="AX32" s="38"/>
      <c r="AY32" s="38"/>
      <c r="AZ32" s="38"/>
    </row>
    <row r="33" spans="1:52" ht="15" customHeight="1" x14ac:dyDescent="0.25">
      <c r="A33" s="83">
        <v>26</v>
      </c>
      <c r="B33" s="61">
        <f>'Movimentação de Alunos'!B34</f>
        <v>0</v>
      </c>
      <c r="C33" s="1" t="s">
        <v>73</v>
      </c>
      <c r="D33" s="1" t="s">
        <v>73</v>
      </c>
      <c r="E33" s="1" t="s">
        <v>73</v>
      </c>
      <c r="F33" s="1" t="s">
        <v>73</v>
      </c>
      <c r="G33" s="1" t="s">
        <v>73</v>
      </c>
      <c r="H33" s="1" t="s">
        <v>73</v>
      </c>
      <c r="I33" s="1" t="s">
        <v>73</v>
      </c>
      <c r="J33" s="1" t="s">
        <v>73</v>
      </c>
      <c r="K33" s="1" t="s">
        <v>73</v>
      </c>
      <c r="L33" s="1" t="s">
        <v>73</v>
      </c>
      <c r="M33" s="1" t="s">
        <v>73</v>
      </c>
      <c r="N33" s="1" t="s">
        <v>73</v>
      </c>
      <c r="O33" s="1" t="s">
        <v>73</v>
      </c>
      <c r="P33" s="1" t="s">
        <v>73</v>
      </c>
      <c r="Q33" s="1" t="s">
        <v>73</v>
      </c>
      <c r="R33" s="1" t="s">
        <v>73</v>
      </c>
      <c r="S33" s="1" t="s">
        <v>73</v>
      </c>
      <c r="T33" s="1" t="s">
        <v>73</v>
      </c>
      <c r="U33" s="1" t="s">
        <v>73</v>
      </c>
      <c r="V33" s="1" t="s">
        <v>73</v>
      </c>
      <c r="W33" s="1" t="s">
        <v>73</v>
      </c>
      <c r="X33" s="1" t="s">
        <v>73</v>
      </c>
      <c r="Y33" s="1" t="s">
        <v>73</v>
      </c>
      <c r="Z33" s="1" t="s">
        <v>73</v>
      </c>
      <c r="AA33" s="1" t="s">
        <v>73</v>
      </c>
      <c r="AB33" s="1" t="s">
        <v>73</v>
      </c>
      <c r="AC33" s="1" t="s">
        <v>73</v>
      </c>
      <c r="AD33" s="1" t="s">
        <v>73</v>
      </c>
      <c r="AE33" s="1" t="s">
        <v>73</v>
      </c>
      <c r="AF33" s="1" t="s">
        <v>73</v>
      </c>
      <c r="AG33" s="1" t="s">
        <v>73</v>
      </c>
      <c r="AH33" s="1" t="s">
        <v>73</v>
      </c>
      <c r="AI33" s="1" t="s">
        <v>73</v>
      </c>
      <c r="AJ33" s="1" t="s">
        <v>73</v>
      </c>
      <c r="AK33" s="1" t="s">
        <v>73</v>
      </c>
      <c r="AL33" s="1" t="s">
        <v>73</v>
      </c>
      <c r="AM33" s="1" t="s">
        <v>73</v>
      </c>
      <c r="AN33" s="1" t="s">
        <v>73</v>
      </c>
      <c r="AO33" s="1" t="s">
        <v>73</v>
      </c>
      <c r="AP33" s="1" t="s">
        <v>73</v>
      </c>
      <c r="AQ33" s="97" t="str">
        <f>IF(ISNONTEXT('Movimentação de Alunos'!B34),"   ",(IF(ISBLANK('Movimentação de Alunos'!E34),(IF((COUNTIF(C33:AP33,"F"))=0,"0",(COUNTIF(C33:AP33,"F")))),"---")))</f>
        <v xml:space="preserve">   </v>
      </c>
      <c r="AR33" s="38"/>
      <c r="AS33" s="38"/>
      <c r="AT33" s="38"/>
      <c r="AU33" s="38"/>
      <c r="AV33" s="38"/>
      <c r="AW33" s="38"/>
      <c r="AX33" s="38"/>
      <c r="AY33" s="38"/>
      <c r="AZ33" s="38"/>
    </row>
    <row r="34" spans="1:52" ht="15" customHeight="1" x14ac:dyDescent="0.25">
      <c r="A34" s="83">
        <v>27</v>
      </c>
      <c r="B34" s="61">
        <f>'Movimentação de Alunos'!B35</f>
        <v>0</v>
      </c>
      <c r="C34" s="1" t="s">
        <v>73</v>
      </c>
      <c r="D34" s="1" t="s">
        <v>73</v>
      </c>
      <c r="E34" s="1" t="s">
        <v>73</v>
      </c>
      <c r="F34" s="1" t="s">
        <v>73</v>
      </c>
      <c r="G34" s="1" t="s">
        <v>73</v>
      </c>
      <c r="H34" s="1" t="s">
        <v>73</v>
      </c>
      <c r="I34" s="1" t="s">
        <v>73</v>
      </c>
      <c r="J34" s="1" t="s">
        <v>73</v>
      </c>
      <c r="K34" s="1" t="s">
        <v>73</v>
      </c>
      <c r="L34" s="1" t="s">
        <v>73</v>
      </c>
      <c r="M34" s="1" t="s">
        <v>73</v>
      </c>
      <c r="N34" s="1" t="s">
        <v>73</v>
      </c>
      <c r="O34" s="1" t="s">
        <v>73</v>
      </c>
      <c r="P34" s="1" t="s">
        <v>73</v>
      </c>
      <c r="Q34" s="1" t="s">
        <v>73</v>
      </c>
      <c r="R34" s="1" t="s">
        <v>73</v>
      </c>
      <c r="S34" s="1" t="s">
        <v>73</v>
      </c>
      <c r="T34" s="1" t="s">
        <v>73</v>
      </c>
      <c r="U34" s="1" t="s">
        <v>73</v>
      </c>
      <c r="V34" s="1" t="s">
        <v>73</v>
      </c>
      <c r="W34" s="1" t="s">
        <v>73</v>
      </c>
      <c r="X34" s="1" t="s">
        <v>73</v>
      </c>
      <c r="Y34" s="1" t="s">
        <v>73</v>
      </c>
      <c r="Z34" s="1" t="s">
        <v>73</v>
      </c>
      <c r="AA34" s="1" t="s">
        <v>73</v>
      </c>
      <c r="AB34" s="1" t="s">
        <v>73</v>
      </c>
      <c r="AC34" s="1" t="s">
        <v>73</v>
      </c>
      <c r="AD34" s="1" t="s">
        <v>73</v>
      </c>
      <c r="AE34" s="1" t="s">
        <v>73</v>
      </c>
      <c r="AF34" s="1" t="s">
        <v>73</v>
      </c>
      <c r="AG34" s="1" t="s">
        <v>73</v>
      </c>
      <c r="AH34" s="1" t="s">
        <v>73</v>
      </c>
      <c r="AI34" s="1" t="s">
        <v>73</v>
      </c>
      <c r="AJ34" s="1" t="s">
        <v>73</v>
      </c>
      <c r="AK34" s="1" t="s">
        <v>73</v>
      </c>
      <c r="AL34" s="1" t="s">
        <v>73</v>
      </c>
      <c r="AM34" s="1" t="s">
        <v>73</v>
      </c>
      <c r="AN34" s="1" t="s">
        <v>73</v>
      </c>
      <c r="AO34" s="1" t="s">
        <v>73</v>
      </c>
      <c r="AP34" s="1" t="s">
        <v>73</v>
      </c>
      <c r="AQ34" s="97" t="str">
        <f>IF(ISNONTEXT('Movimentação de Alunos'!B35),"   ",(IF(ISBLANK('Movimentação de Alunos'!E35),(IF((COUNTIF(C34:AP34,"F"))=0,"0",(COUNTIF(C34:AP34,"F")))),"---")))</f>
        <v xml:space="preserve">   </v>
      </c>
      <c r="AR34" s="38"/>
      <c r="AS34" s="38"/>
      <c r="AT34" s="38"/>
      <c r="AU34" s="38"/>
      <c r="AV34" s="38"/>
      <c r="AW34" s="38"/>
      <c r="AX34" s="38"/>
      <c r="AY34" s="38"/>
      <c r="AZ34" s="38"/>
    </row>
    <row r="35" spans="1:52" ht="15" customHeight="1" x14ac:dyDescent="0.25">
      <c r="A35" s="83">
        <v>28</v>
      </c>
      <c r="B35" s="61">
        <f>'Movimentação de Alunos'!B36</f>
        <v>0</v>
      </c>
      <c r="C35" s="1" t="s">
        <v>73</v>
      </c>
      <c r="D35" s="1" t="s">
        <v>73</v>
      </c>
      <c r="E35" s="1" t="s">
        <v>73</v>
      </c>
      <c r="F35" s="1" t="s">
        <v>73</v>
      </c>
      <c r="G35" s="1" t="s">
        <v>73</v>
      </c>
      <c r="H35" s="1" t="s">
        <v>73</v>
      </c>
      <c r="I35" s="1" t="s">
        <v>73</v>
      </c>
      <c r="J35" s="1" t="s">
        <v>73</v>
      </c>
      <c r="K35" s="1" t="s">
        <v>73</v>
      </c>
      <c r="L35" s="1" t="s">
        <v>73</v>
      </c>
      <c r="M35" s="1" t="s">
        <v>73</v>
      </c>
      <c r="N35" s="1" t="s">
        <v>73</v>
      </c>
      <c r="O35" s="1" t="s">
        <v>73</v>
      </c>
      <c r="P35" s="1" t="s">
        <v>73</v>
      </c>
      <c r="Q35" s="1" t="s">
        <v>73</v>
      </c>
      <c r="R35" s="1" t="s">
        <v>73</v>
      </c>
      <c r="S35" s="1" t="s">
        <v>73</v>
      </c>
      <c r="T35" s="1" t="s">
        <v>73</v>
      </c>
      <c r="U35" s="1" t="s">
        <v>73</v>
      </c>
      <c r="V35" s="1" t="s">
        <v>73</v>
      </c>
      <c r="W35" s="1" t="s">
        <v>73</v>
      </c>
      <c r="X35" s="1" t="s">
        <v>73</v>
      </c>
      <c r="Y35" s="1" t="s">
        <v>73</v>
      </c>
      <c r="Z35" s="1" t="s">
        <v>73</v>
      </c>
      <c r="AA35" s="1" t="s">
        <v>73</v>
      </c>
      <c r="AB35" s="1" t="s">
        <v>73</v>
      </c>
      <c r="AC35" s="1" t="s">
        <v>73</v>
      </c>
      <c r="AD35" s="1" t="s">
        <v>73</v>
      </c>
      <c r="AE35" s="1" t="s">
        <v>73</v>
      </c>
      <c r="AF35" s="1" t="s">
        <v>73</v>
      </c>
      <c r="AG35" s="1" t="s">
        <v>73</v>
      </c>
      <c r="AH35" s="1" t="s">
        <v>73</v>
      </c>
      <c r="AI35" s="1" t="s">
        <v>73</v>
      </c>
      <c r="AJ35" s="1" t="s">
        <v>73</v>
      </c>
      <c r="AK35" s="1" t="s">
        <v>73</v>
      </c>
      <c r="AL35" s="1" t="s">
        <v>73</v>
      </c>
      <c r="AM35" s="1" t="s">
        <v>73</v>
      </c>
      <c r="AN35" s="1" t="s">
        <v>73</v>
      </c>
      <c r="AO35" s="1" t="s">
        <v>73</v>
      </c>
      <c r="AP35" s="1" t="s">
        <v>73</v>
      </c>
      <c r="AQ35" s="97" t="str">
        <f>IF(ISNONTEXT('Movimentação de Alunos'!B36),"   ",(IF(ISBLANK('Movimentação de Alunos'!E36),(IF((COUNTIF(C35:AP35,"F"))=0,"0",(COUNTIF(C35:AP35,"F")))),"---")))</f>
        <v xml:space="preserve">   </v>
      </c>
      <c r="AR35" s="38"/>
      <c r="AS35" s="38"/>
      <c r="AT35" s="38"/>
      <c r="AU35" s="38"/>
      <c r="AV35" s="38"/>
      <c r="AW35" s="38"/>
      <c r="AX35" s="38"/>
      <c r="AY35" s="38"/>
      <c r="AZ35" s="38"/>
    </row>
    <row r="36" spans="1:52" ht="15" customHeight="1" x14ac:dyDescent="0.25">
      <c r="A36" s="83">
        <v>29</v>
      </c>
      <c r="B36" s="61">
        <f>'Movimentação de Alunos'!B37</f>
        <v>0</v>
      </c>
      <c r="C36" s="1" t="s">
        <v>73</v>
      </c>
      <c r="D36" s="1" t="s">
        <v>73</v>
      </c>
      <c r="E36" s="1" t="s">
        <v>73</v>
      </c>
      <c r="F36" s="1" t="s">
        <v>73</v>
      </c>
      <c r="G36" s="1" t="s">
        <v>73</v>
      </c>
      <c r="H36" s="1" t="s">
        <v>73</v>
      </c>
      <c r="I36" s="1" t="s">
        <v>73</v>
      </c>
      <c r="J36" s="1" t="s">
        <v>73</v>
      </c>
      <c r="K36" s="1" t="s">
        <v>73</v>
      </c>
      <c r="L36" s="1" t="s">
        <v>73</v>
      </c>
      <c r="M36" s="1" t="s">
        <v>73</v>
      </c>
      <c r="N36" s="1" t="s">
        <v>73</v>
      </c>
      <c r="O36" s="1" t="s">
        <v>73</v>
      </c>
      <c r="P36" s="1" t="s">
        <v>73</v>
      </c>
      <c r="Q36" s="1" t="s">
        <v>73</v>
      </c>
      <c r="R36" s="1" t="s">
        <v>73</v>
      </c>
      <c r="S36" s="1" t="s">
        <v>73</v>
      </c>
      <c r="T36" s="1" t="s">
        <v>73</v>
      </c>
      <c r="U36" s="1" t="s">
        <v>73</v>
      </c>
      <c r="V36" s="1" t="s">
        <v>73</v>
      </c>
      <c r="W36" s="1" t="s">
        <v>73</v>
      </c>
      <c r="X36" s="1" t="s">
        <v>73</v>
      </c>
      <c r="Y36" s="1" t="s">
        <v>73</v>
      </c>
      <c r="Z36" s="1" t="s">
        <v>73</v>
      </c>
      <c r="AA36" s="1" t="s">
        <v>73</v>
      </c>
      <c r="AB36" s="1" t="s">
        <v>73</v>
      </c>
      <c r="AC36" s="1" t="s">
        <v>73</v>
      </c>
      <c r="AD36" s="1" t="s">
        <v>73</v>
      </c>
      <c r="AE36" s="1" t="s">
        <v>73</v>
      </c>
      <c r="AF36" s="1" t="s">
        <v>73</v>
      </c>
      <c r="AG36" s="1" t="s">
        <v>73</v>
      </c>
      <c r="AH36" s="1" t="s">
        <v>73</v>
      </c>
      <c r="AI36" s="1" t="s">
        <v>73</v>
      </c>
      <c r="AJ36" s="1" t="s">
        <v>73</v>
      </c>
      <c r="AK36" s="1" t="s">
        <v>73</v>
      </c>
      <c r="AL36" s="1" t="s">
        <v>73</v>
      </c>
      <c r="AM36" s="1" t="s">
        <v>73</v>
      </c>
      <c r="AN36" s="1" t="s">
        <v>73</v>
      </c>
      <c r="AO36" s="1" t="s">
        <v>73</v>
      </c>
      <c r="AP36" s="1" t="s">
        <v>73</v>
      </c>
      <c r="AQ36" s="97" t="str">
        <f>IF(ISNONTEXT('Movimentação de Alunos'!B37),"   ",(IF(ISBLANK('Movimentação de Alunos'!E37),(IF((COUNTIF(C36:AP36,"F"))=0,"0",(COUNTIF(C36:AP36,"F")))),"---")))</f>
        <v xml:space="preserve">   </v>
      </c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52" ht="15" customHeight="1" x14ac:dyDescent="0.25">
      <c r="A37" s="83">
        <v>30</v>
      </c>
      <c r="B37" s="61">
        <f>'Movimentação de Alunos'!B38</f>
        <v>0</v>
      </c>
      <c r="C37" s="1" t="s">
        <v>73</v>
      </c>
      <c r="D37" s="1" t="s">
        <v>73</v>
      </c>
      <c r="E37" s="1" t="s">
        <v>73</v>
      </c>
      <c r="F37" s="1" t="s">
        <v>73</v>
      </c>
      <c r="G37" s="1" t="s">
        <v>73</v>
      </c>
      <c r="H37" s="1" t="s">
        <v>73</v>
      </c>
      <c r="I37" s="1" t="s">
        <v>73</v>
      </c>
      <c r="J37" s="1" t="s">
        <v>73</v>
      </c>
      <c r="K37" s="1" t="s">
        <v>73</v>
      </c>
      <c r="L37" s="1" t="s">
        <v>73</v>
      </c>
      <c r="M37" s="1" t="s">
        <v>73</v>
      </c>
      <c r="N37" s="1" t="s">
        <v>73</v>
      </c>
      <c r="O37" s="1" t="s">
        <v>73</v>
      </c>
      <c r="P37" s="1" t="s">
        <v>73</v>
      </c>
      <c r="Q37" s="1" t="s">
        <v>73</v>
      </c>
      <c r="R37" s="1" t="s">
        <v>73</v>
      </c>
      <c r="S37" s="1" t="s">
        <v>73</v>
      </c>
      <c r="T37" s="1" t="s">
        <v>73</v>
      </c>
      <c r="U37" s="1" t="s">
        <v>73</v>
      </c>
      <c r="V37" s="1" t="s">
        <v>73</v>
      </c>
      <c r="W37" s="1" t="s">
        <v>73</v>
      </c>
      <c r="X37" s="1" t="s">
        <v>73</v>
      </c>
      <c r="Y37" s="1" t="s">
        <v>73</v>
      </c>
      <c r="Z37" s="1" t="s">
        <v>73</v>
      </c>
      <c r="AA37" s="1" t="s">
        <v>73</v>
      </c>
      <c r="AB37" s="1" t="s">
        <v>73</v>
      </c>
      <c r="AC37" s="1" t="s">
        <v>73</v>
      </c>
      <c r="AD37" s="1" t="s">
        <v>73</v>
      </c>
      <c r="AE37" s="1" t="s">
        <v>73</v>
      </c>
      <c r="AF37" s="1" t="s">
        <v>73</v>
      </c>
      <c r="AG37" s="1" t="s">
        <v>73</v>
      </c>
      <c r="AH37" s="1" t="s">
        <v>73</v>
      </c>
      <c r="AI37" s="1" t="s">
        <v>73</v>
      </c>
      <c r="AJ37" s="1" t="s">
        <v>73</v>
      </c>
      <c r="AK37" s="1" t="s">
        <v>73</v>
      </c>
      <c r="AL37" s="1" t="s">
        <v>73</v>
      </c>
      <c r="AM37" s="1" t="s">
        <v>73</v>
      </c>
      <c r="AN37" s="1" t="s">
        <v>73</v>
      </c>
      <c r="AO37" s="1" t="s">
        <v>73</v>
      </c>
      <c r="AP37" s="1" t="s">
        <v>73</v>
      </c>
      <c r="AQ37" s="97" t="str">
        <f>IF(ISNONTEXT('Movimentação de Alunos'!B38),"   ",(IF(ISBLANK('Movimentação de Alunos'!E38),(IF((COUNTIF(C37:AP37,"F"))=0,"0",(COUNTIF(C37:AP37,"F")))),"---")))</f>
        <v xml:space="preserve">   </v>
      </c>
      <c r="AR37" s="38"/>
      <c r="AS37" s="38"/>
      <c r="AT37" s="38"/>
      <c r="AU37" s="38"/>
      <c r="AV37" s="38"/>
      <c r="AW37" s="38"/>
      <c r="AX37" s="38"/>
      <c r="AY37" s="38"/>
      <c r="AZ37" s="38"/>
    </row>
    <row r="38" spans="1:52" ht="15" customHeight="1" x14ac:dyDescent="0.25">
      <c r="A38" s="83">
        <v>31</v>
      </c>
      <c r="B38" s="61">
        <f>'Movimentação de Alunos'!B39</f>
        <v>0</v>
      </c>
      <c r="C38" s="1" t="s">
        <v>73</v>
      </c>
      <c r="D38" s="1" t="s">
        <v>73</v>
      </c>
      <c r="E38" s="1" t="s">
        <v>73</v>
      </c>
      <c r="F38" s="1" t="s">
        <v>73</v>
      </c>
      <c r="G38" s="1" t="s">
        <v>73</v>
      </c>
      <c r="H38" s="1" t="s">
        <v>73</v>
      </c>
      <c r="I38" s="1" t="s">
        <v>73</v>
      </c>
      <c r="J38" s="1" t="s">
        <v>73</v>
      </c>
      <c r="K38" s="1" t="s">
        <v>73</v>
      </c>
      <c r="L38" s="1" t="s">
        <v>73</v>
      </c>
      <c r="M38" s="1" t="s">
        <v>73</v>
      </c>
      <c r="N38" s="1" t="s">
        <v>73</v>
      </c>
      <c r="O38" s="1" t="s">
        <v>73</v>
      </c>
      <c r="P38" s="1" t="s">
        <v>73</v>
      </c>
      <c r="Q38" s="1" t="s">
        <v>73</v>
      </c>
      <c r="R38" s="1" t="s">
        <v>73</v>
      </c>
      <c r="S38" s="1" t="s">
        <v>73</v>
      </c>
      <c r="T38" s="1" t="s">
        <v>73</v>
      </c>
      <c r="U38" s="1" t="s">
        <v>73</v>
      </c>
      <c r="V38" s="1" t="s">
        <v>73</v>
      </c>
      <c r="W38" s="1" t="s">
        <v>73</v>
      </c>
      <c r="X38" s="1" t="s">
        <v>73</v>
      </c>
      <c r="Y38" s="1" t="s">
        <v>73</v>
      </c>
      <c r="Z38" s="1" t="s">
        <v>73</v>
      </c>
      <c r="AA38" s="1" t="s">
        <v>73</v>
      </c>
      <c r="AB38" s="1" t="s">
        <v>73</v>
      </c>
      <c r="AC38" s="1" t="s">
        <v>73</v>
      </c>
      <c r="AD38" s="1" t="s">
        <v>73</v>
      </c>
      <c r="AE38" s="1" t="s">
        <v>73</v>
      </c>
      <c r="AF38" s="1" t="s">
        <v>73</v>
      </c>
      <c r="AG38" s="1" t="s">
        <v>73</v>
      </c>
      <c r="AH38" s="1" t="s">
        <v>73</v>
      </c>
      <c r="AI38" s="1" t="s">
        <v>73</v>
      </c>
      <c r="AJ38" s="1" t="s">
        <v>73</v>
      </c>
      <c r="AK38" s="1" t="s">
        <v>73</v>
      </c>
      <c r="AL38" s="1" t="s">
        <v>73</v>
      </c>
      <c r="AM38" s="1" t="s">
        <v>73</v>
      </c>
      <c r="AN38" s="1" t="s">
        <v>73</v>
      </c>
      <c r="AO38" s="1" t="s">
        <v>73</v>
      </c>
      <c r="AP38" s="1" t="s">
        <v>73</v>
      </c>
      <c r="AQ38" s="97" t="str">
        <f>IF(ISNONTEXT('Movimentação de Alunos'!B39),"   ",(IF(ISBLANK('Movimentação de Alunos'!E39),(IF((COUNTIF(C38:AP38,"F"))=0,"0",(COUNTIF(C38:AP38,"F")))),"---")))</f>
        <v xml:space="preserve">   </v>
      </c>
      <c r="AR38" s="38"/>
      <c r="AS38" s="38"/>
      <c r="AT38" s="38"/>
      <c r="AU38" s="38"/>
      <c r="AV38" s="38"/>
      <c r="AW38" s="38"/>
      <c r="AX38" s="38"/>
      <c r="AY38" s="38"/>
      <c r="AZ38" s="38"/>
    </row>
    <row r="39" spans="1:52" ht="15" customHeight="1" x14ac:dyDescent="0.25">
      <c r="A39" s="83">
        <v>32</v>
      </c>
      <c r="B39" s="61">
        <f>'Movimentação de Alunos'!B40</f>
        <v>0</v>
      </c>
      <c r="C39" s="1" t="s">
        <v>73</v>
      </c>
      <c r="D39" s="1" t="s">
        <v>73</v>
      </c>
      <c r="E39" s="1" t="s">
        <v>73</v>
      </c>
      <c r="F39" s="1" t="s">
        <v>73</v>
      </c>
      <c r="G39" s="1" t="s">
        <v>73</v>
      </c>
      <c r="H39" s="1" t="s">
        <v>73</v>
      </c>
      <c r="I39" s="1" t="s">
        <v>73</v>
      </c>
      <c r="J39" s="1" t="s">
        <v>73</v>
      </c>
      <c r="K39" s="1" t="s">
        <v>73</v>
      </c>
      <c r="L39" s="1" t="s">
        <v>73</v>
      </c>
      <c r="M39" s="1" t="s">
        <v>73</v>
      </c>
      <c r="N39" s="1" t="s">
        <v>73</v>
      </c>
      <c r="O39" s="1" t="s">
        <v>73</v>
      </c>
      <c r="P39" s="1" t="s">
        <v>73</v>
      </c>
      <c r="Q39" s="1" t="s">
        <v>73</v>
      </c>
      <c r="R39" s="1" t="s">
        <v>73</v>
      </c>
      <c r="S39" s="1" t="s">
        <v>73</v>
      </c>
      <c r="T39" s="1" t="s">
        <v>73</v>
      </c>
      <c r="U39" s="1" t="s">
        <v>73</v>
      </c>
      <c r="V39" s="1" t="s">
        <v>73</v>
      </c>
      <c r="W39" s="1" t="s">
        <v>73</v>
      </c>
      <c r="X39" s="1" t="s">
        <v>73</v>
      </c>
      <c r="Y39" s="1" t="s">
        <v>73</v>
      </c>
      <c r="Z39" s="1" t="s">
        <v>73</v>
      </c>
      <c r="AA39" s="1" t="s">
        <v>73</v>
      </c>
      <c r="AB39" s="1" t="s">
        <v>73</v>
      </c>
      <c r="AC39" s="1" t="s">
        <v>73</v>
      </c>
      <c r="AD39" s="1" t="s">
        <v>73</v>
      </c>
      <c r="AE39" s="1" t="s">
        <v>73</v>
      </c>
      <c r="AF39" s="1" t="s">
        <v>73</v>
      </c>
      <c r="AG39" s="1" t="s">
        <v>73</v>
      </c>
      <c r="AH39" s="1" t="s">
        <v>73</v>
      </c>
      <c r="AI39" s="1" t="s">
        <v>73</v>
      </c>
      <c r="AJ39" s="1" t="s">
        <v>73</v>
      </c>
      <c r="AK39" s="1" t="s">
        <v>73</v>
      </c>
      <c r="AL39" s="1" t="s">
        <v>73</v>
      </c>
      <c r="AM39" s="1" t="s">
        <v>73</v>
      </c>
      <c r="AN39" s="1" t="s">
        <v>73</v>
      </c>
      <c r="AO39" s="1" t="s">
        <v>73</v>
      </c>
      <c r="AP39" s="1" t="s">
        <v>73</v>
      </c>
      <c r="AQ39" s="97" t="str">
        <f>IF(ISNONTEXT('Movimentação de Alunos'!B40),"   ",(IF(ISBLANK('Movimentação de Alunos'!E40),(IF((COUNTIF(C39:AP39,"F"))=0,"0",(COUNTIF(C39:AP39,"F")))),"---")))</f>
        <v xml:space="preserve">   </v>
      </c>
      <c r="AR39" s="38"/>
      <c r="AS39" s="38"/>
      <c r="AT39" s="38"/>
      <c r="AU39" s="38"/>
      <c r="AV39" s="38"/>
      <c r="AW39" s="38"/>
      <c r="AX39" s="38"/>
      <c r="AY39" s="38"/>
      <c r="AZ39" s="38"/>
    </row>
    <row r="40" spans="1:52" ht="15" customHeight="1" x14ac:dyDescent="0.25">
      <c r="A40" s="83">
        <v>33</v>
      </c>
      <c r="B40" s="61">
        <f>'Movimentação de Alunos'!B41</f>
        <v>0</v>
      </c>
      <c r="C40" s="1" t="s">
        <v>73</v>
      </c>
      <c r="D40" s="1" t="s">
        <v>73</v>
      </c>
      <c r="E40" s="1" t="s">
        <v>73</v>
      </c>
      <c r="F40" s="1" t="s">
        <v>73</v>
      </c>
      <c r="G40" s="1" t="s">
        <v>73</v>
      </c>
      <c r="H40" s="1" t="s">
        <v>73</v>
      </c>
      <c r="I40" s="1" t="s">
        <v>73</v>
      </c>
      <c r="J40" s="1" t="s">
        <v>73</v>
      </c>
      <c r="K40" s="1" t="s">
        <v>73</v>
      </c>
      <c r="L40" s="1" t="s">
        <v>73</v>
      </c>
      <c r="M40" s="1" t="s">
        <v>73</v>
      </c>
      <c r="N40" s="1" t="s">
        <v>73</v>
      </c>
      <c r="O40" s="1" t="s">
        <v>73</v>
      </c>
      <c r="P40" s="1" t="s">
        <v>73</v>
      </c>
      <c r="Q40" s="1" t="s">
        <v>73</v>
      </c>
      <c r="R40" s="1" t="s">
        <v>73</v>
      </c>
      <c r="S40" s="1" t="s">
        <v>73</v>
      </c>
      <c r="T40" s="1" t="s">
        <v>73</v>
      </c>
      <c r="U40" s="1" t="s">
        <v>73</v>
      </c>
      <c r="V40" s="1" t="s">
        <v>73</v>
      </c>
      <c r="W40" s="1" t="s">
        <v>73</v>
      </c>
      <c r="X40" s="1" t="s">
        <v>73</v>
      </c>
      <c r="Y40" s="1" t="s">
        <v>73</v>
      </c>
      <c r="Z40" s="1" t="s">
        <v>73</v>
      </c>
      <c r="AA40" s="1" t="s">
        <v>73</v>
      </c>
      <c r="AB40" s="1" t="s">
        <v>73</v>
      </c>
      <c r="AC40" s="1" t="s">
        <v>73</v>
      </c>
      <c r="AD40" s="1" t="s">
        <v>73</v>
      </c>
      <c r="AE40" s="1" t="s">
        <v>73</v>
      </c>
      <c r="AF40" s="1" t="s">
        <v>73</v>
      </c>
      <c r="AG40" s="1" t="s">
        <v>73</v>
      </c>
      <c r="AH40" s="1" t="s">
        <v>73</v>
      </c>
      <c r="AI40" s="1" t="s">
        <v>73</v>
      </c>
      <c r="AJ40" s="1" t="s">
        <v>73</v>
      </c>
      <c r="AK40" s="1" t="s">
        <v>73</v>
      </c>
      <c r="AL40" s="1" t="s">
        <v>73</v>
      </c>
      <c r="AM40" s="1" t="s">
        <v>73</v>
      </c>
      <c r="AN40" s="1" t="s">
        <v>73</v>
      </c>
      <c r="AO40" s="1" t="s">
        <v>73</v>
      </c>
      <c r="AP40" s="1" t="s">
        <v>73</v>
      </c>
      <c r="AQ40" s="97" t="str">
        <f>IF(ISNONTEXT('Movimentação de Alunos'!B41),"   ",(IF(ISBLANK('Movimentação de Alunos'!E41),(IF((COUNTIF(C40:AP40,"F"))=0,"0",(COUNTIF(C40:AP40,"F")))),"---")))</f>
        <v xml:space="preserve">   </v>
      </c>
      <c r="AR40" s="38"/>
      <c r="AS40" s="38"/>
      <c r="AT40" s="38"/>
      <c r="AU40" s="38"/>
      <c r="AV40" s="38"/>
      <c r="AW40" s="38"/>
      <c r="AX40" s="38"/>
      <c r="AY40" s="38"/>
      <c r="AZ40" s="38"/>
    </row>
    <row r="41" spans="1:52" ht="15" customHeight="1" x14ac:dyDescent="0.25">
      <c r="A41" s="83">
        <v>34</v>
      </c>
      <c r="B41" s="61">
        <f>'Movimentação de Alunos'!B42</f>
        <v>0</v>
      </c>
      <c r="C41" s="1" t="s">
        <v>73</v>
      </c>
      <c r="D41" s="1" t="s">
        <v>73</v>
      </c>
      <c r="E41" s="1" t="s">
        <v>73</v>
      </c>
      <c r="F41" s="1" t="s">
        <v>73</v>
      </c>
      <c r="G41" s="1" t="s">
        <v>73</v>
      </c>
      <c r="H41" s="1" t="s">
        <v>73</v>
      </c>
      <c r="I41" s="1" t="s">
        <v>73</v>
      </c>
      <c r="J41" s="1" t="s">
        <v>73</v>
      </c>
      <c r="K41" s="1" t="s">
        <v>73</v>
      </c>
      <c r="L41" s="1" t="s">
        <v>73</v>
      </c>
      <c r="M41" s="1" t="s">
        <v>73</v>
      </c>
      <c r="N41" s="1" t="s">
        <v>73</v>
      </c>
      <c r="O41" s="1" t="s">
        <v>73</v>
      </c>
      <c r="P41" s="1" t="s">
        <v>73</v>
      </c>
      <c r="Q41" s="1" t="s">
        <v>73</v>
      </c>
      <c r="R41" s="1" t="s">
        <v>73</v>
      </c>
      <c r="S41" s="1" t="s">
        <v>73</v>
      </c>
      <c r="T41" s="1" t="s">
        <v>73</v>
      </c>
      <c r="U41" s="1" t="s">
        <v>73</v>
      </c>
      <c r="V41" s="1" t="s">
        <v>73</v>
      </c>
      <c r="W41" s="1" t="s">
        <v>73</v>
      </c>
      <c r="X41" s="1" t="s">
        <v>73</v>
      </c>
      <c r="Y41" s="1" t="s">
        <v>73</v>
      </c>
      <c r="Z41" s="1" t="s">
        <v>73</v>
      </c>
      <c r="AA41" s="1" t="s">
        <v>73</v>
      </c>
      <c r="AB41" s="1" t="s">
        <v>73</v>
      </c>
      <c r="AC41" s="1" t="s">
        <v>73</v>
      </c>
      <c r="AD41" s="1" t="s">
        <v>73</v>
      </c>
      <c r="AE41" s="1" t="s">
        <v>73</v>
      </c>
      <c r="AF41" s="1" t="s">
        <v>73</v>
      </c>
      <c r="AG41" s="1" t="s">
        <v>73</v>
      </c>
      <c r="AH41" s="1" t="s">
        <v>73</v>
      </c>
      <c r="AI41" s="1" t="s">
        <v>73</v>
      </c>
      <c r="AJ41" s="1" t="s">
        <v>73</v>
      </c>
      <c r="AK41" s="1" t="s">
        <v>73</v>
      </c>
      <c r="AL41" s="1" t="s">
        <v>73</v>
      </c>
      <c r="AM41" s="1" t="s">
        <v>73</v>
      </c>
      <c r="AN41" s="1" t="s">
        <v>73</v>
      </c>
      <c r="AO41" s="1" t="s">
        <v>73</v>
      </c>
      <c r="AP41" s="1" t="s">
        <v>73</v>
      </c>
      <c r="AQ41" s="97" t="str">
        <f>IF(ISNONTEXT('Movimentação de Alunos'!B42),"   ",(IF(ISBLANK('Movimentação de Alunos'!E42),(IF((COUNTIF(C41:AP41,"F"))=0,"0",(COUNTIF(C41:AP41,"F")))),"---")))</f>
        <v xml:space="preserve">   </v>
      </c>
      <c r="AR41" s="38"/>
      <c r="AS41" s="38"/>
      <c r="AT41" s="38"/>
      <c r="AU41" s="38"/>
      <c r="AV41" s="38"/>
      <c r="AW41" s="38"/>
      <c r="AX41" s="38"/>
      <c r="AY41" s="38"/>
      <c r="AZ41" s="38"/>
    </row>
    <row r="42" spans="1:52" ht="15" customHeight="1" x14ac:dyDescent="0.25">
      <c r="A42" s="83">
        <v>35</v>
      </c>
      <c r="B42" s="61">
        <f>'Movimentação de Alunos'!B43</f>
        <v>0</v>
      </c>
      <c r="C42" s="1" t="s">
        <v>73</v>
      </c>
      <c r="D42" s="1" t="s">
        <v>73</v>
      </c>
      <c r="E42" s="1" t="s">
        <v>73</v>
      </c>
      <c r="F42" s="1" t="s">
        <v>73</v>
      </c>
      <c r="G42" s="1" t="s">
        <v>73</v>
      </c>
      <c r="H42" s="1" t="s">
        <v>73</v>
      </c>
      <c r="I42" s="1" t="s">
        <v>73</v>
      </c>
      <c r="J42" s="1" t="s">
        <v>73</v>
      </c>
      <c r="K42" s="1" t="s">
        <v>73</v>
      </c>
      <c r="L42" s="1" t="s">
        <v>73</v>
      </c>
      <c r="M42" s="1" t="s">
        <v>73</v>
      </c>
      <c r="N42" s="1" t="s">
        <v>73</v>
      </c>
      <c r="O42" s="1" t="s">
        <v>73</v>
      </c>
      <c r="P42" s="1" t="s">
        <v>73</v>
      </c>
      <c r="Q42" s="1" t="s">
        <v>73</v>
      </c>
      <c r="R42" s="1" t="s">
        <v>73</v>
      </c>
      <c r="S42" s="1" t="s">
        <v>73</v>
      </c>
      <c r="T42" s="1" t="s">
        <v>73</v>
      </c>
      <c r="U42" s="1" t="s">
        <v>73</v>
      </c>
      <c r="V42" s="1" t="s">
        <v>73</v>
      </c>
      <c r="W42" s="1" t="s">
        <v>73</v>
      </c>
      <c r="X42" s="1" t="s">
        <v>73</v>
      </c>
      <c r="Y42" s="1" t="s">
        <v>73</v>
      </c>
      <c r="Z42" s="1" t="s">
        <v>73</v>
      </c>
      <c r="AA42" s="1" t="s">
        <v>73</v>
      </c>
      <c r="AB42" s="1" t="s">
        <v>73</v>
      </c>
      <c r="AC42" s="1" t="s">
        <v>73</v>
      </c>
      <c r="AD42" s="1" t="s">
        <v>73</v>
      </c>
      <c r="AE42" s="1" t="s">
        <v>73</v>
      </c>
      <c r="AF42" s="1" t="s">
        <v>73</v>
      </c>
      <c r="AG42" s="1" t="s">
        <v>73</v>
      </c>
      <c r="AH42" s="1" t="s">
        <v>73</v>
      </c>
      <c r="AI42" s="1" t="s">
        <v>73</v>
      </c>
      <c r="AJ42" s="1" t="s">
        <v>73</v>
      </c>
      <c r="AK42" s="1" t="s">
        <v>73</v>
      </c>
      <c r="AL42" s="1" t="s">
        <v>73</v>
      </c>
      <c r="AM42" s="1" t="s">
        <v>73</v>
      </c>
      <c r="AN42" s="1" t="s">
        <v>73</v>
      </c>
      <c r="AO42" s="1" t="s">
        <v>73</v>
      </c>
      <c r="AP42" s="1" t="s">
        <v>73</v>
      </c>
      <c r="AQ42" s="97" t="str">
        <f>IF(ISNONTEXT('Movimentação de Alunos'!B43),"   ",(IF(ISBLANK('Movimentação de Alunos'!E43),(IF((COUNTIF(C42:AP42,"F"))=0,"0",(COUNTIF(C42:AP42,"F")))),"---")))</f>
        <v xml:space="preserve">   </v>
      </c>
      <c r="AR42" s="38"/>
      <c r="AS42" s="38"/>
      <c r="AT42" s="38"/>
      <c r="AU42" s="38"/>
      <c r="AV42" s="38"/>
      <c r="AW42" s="38"/>
      <c r="AX42" s="38"/>
      <c r="AY42" s="38"/>
      <c r="AZ42" s="38"/>
    </row>
    <row r="43" spans="1:52" ht="15" customHeight="1" x14ac:dyDescent="0.25">
      <c r="A43" s="83">
        <v>36</v>
      </c>
      <c r="B43" s="61">
        <f>'Movimentação de Alunos'!B44</f>
        <v>0</v>
      </c>
      <c r="C43" s="1" t="s">
        <v>73</v>
      </c>
      <c r="D43" s="1" t="s">
        <v>73</v>
      </c>
      <c r="E43" s="1" t="s">
        <v>73</v>
      </c>
      <c r="F43" s="1" t="s">
        <v>73</v>
      </c>
      <c r="G43" s="1" t="s">
        <v>73</v>
      </c>
      <c r="H43" s="1" t="s">
        <v>73</v>
      </c>
      <c r="I43" s="1" t="s">
        <v>73</v>
      </c>
      <c r="J43" s="1" t="s">
        <v>73</v>
      </c>
      <c r="K43" s="1" t="s">
        <v>73</v>
      </c>
      <c r="L43" s="1" t="s">
        <v>73</v>
      </c>
      <c r="M43" s="1" t="s">
        <v>73</v>
      </c>
      <c r="N43" s="1" t="s">
        <v>73</v>
      </c>
      <c r="O43" s="1" t="s">
        <v>73</v>
      </c>
      <c r="P43" s="1" t="s">
        <v>73</v>
      </c>
      <c r="Q43" s="1" t="s">
        <v>73</v>
      </c>
      <c r="R43" s="1" t="s">
        <v>73</v>
      </c>
      <c r="S43" s="1" t="s">
        <v>73</v>
      </c>
      <c r="T43" s="1" t="s">
        <v>73</v>
      </c>
      <c r="U43" s="1" t="s">
        <v>73</v>
      </c>
      <c r="V43" s="1" t="s">
        <v>73</v>
      </c>
      <c r="W43" s="1" t="s">
        <v>73</v>
      </c>
      <c r="X43" s="1" t="s">
        <v>73</v>
      </c>
      <c r="Y43" s="1" t="s">
        <v>73</v>
      </c>
      <c r="Z43" s="1" t="s">
        <v>73</v>
      </c>
      <c r="AA43" s="1" t="s">
        <v>73</v>
      </c>
      <c r="AB43" s="1" t="s">
        <v>73</v>
      </c>
      <c r="AC43" s="1" t="s">
        <v>73</v>
      </c>
      <c r="AD43" s="1" t="s">
        <v>73</v>
      </c>
      <c r="AE43" s="1" t="s">
        <v>73</v>
      </c>
      <c r="AF43" s="1" t="s">
        <v>73</v>
      </c>
      <c r="AG43" s="1" t="s">
        <v>73</v>
      </c>
      <c r="AH43" s="1" t="s">
        <v>73</v>
      </c>
      <c r="AI43" s="1" t="s">
        <v>73</v>
      </c>
      <c r="AJ43" s="1" t="s">
        <v>73</v>
      </c>
      <c r="AK43" s="1" t="s">
        <v>73</v>
      </c>
      <c r="AL43" s="1" t="s">
        <v>73</v>
      </c>
      <c r="AM43" s="1" t="s">
        <v>73</v>
      </c>
      <c r="AN43" s="1" t="s">
        <v>73</v>
      </c>
      <c r="AO43" s="1" t="s">
        <v>73</v>
      </c>
      <c r="AP43" s="1" t="s">
        <v>73</v>
      </c>
      <c r="AQ43" s="97" t="str">
        <f>IF(ISNONTEXT('Movimentação de Alunos'!B44),"   ",(IF(ISBLANK('Movimentação de Alunos'!E44),(IF((COUNTIF(C43:AP43,"F"))=0,"0",(COUNTIF(C43:AP43,"F")))),"---")))</f>
        <v xml:space="preserve">   </v>
      </c>
      <c r="AR43" s="38"/>
      <c r="AS43" s="38"/>
      <c r="AT43" s="38"/>
      <c r="AU43" s="38"/>
      <c r="AV43" s="38"/>
      <c r="AW43" s="38"/>
      <c r="AX43" s="38"/>
      <c r="AY43" s="38"/>
      <c r="AZ43" s="38"/>
    </row>
    <row r="44" spans="1:52" ht="15" customHeight="1" x14ac:dyDescent="0.25">
      <c r="A44" s="83">
        <v>37</v>
      </c>
      <c r="B44" s="61">
        <f>'Movimentação de Alunos'!B45</f>
        <v>0</v>
      </c>
      <c r="C44" s="1" t="s">
        <v>73</v>
      </c>
      <c r="D44" s="1" t="s">
        <v>73</v>
      </c>
      <c r="E44" s="1" t="s">
        <v>73</v>
      </c>
      <c r="F44" s="1" t="s">
        <v>73</v>
      </c>
      <c r="G44" s="1" t="s">
        <v>73</v>
      </c>
      <c r="H44" s="1" t="s">
        <v>73</v>
      </c>
      <c r="I44" s="1" t="s">
        <v>73</v>
      </c>
      <c r="J44" s="1" t="s">
        <v>73</v>
      </c>
      <c r="K44" s="1" t="s">
        <v>73</v>
      </c>
      <c r="L44" s="1" t="s">
        <v>73</v>
      </c>
      <c r="M44" s="1" t="s">
        <v>73</v>
      </c>
      <c r="N44" s="1" t="s">
        <v>73</v>
      </c>
      <c r="O44" s="1" t="s">
        <v>73</v>
      </c>
      <c r="P44" s="1" t="s">
        <v>73</v>
      </c>
      <c r="Q44" s="1" t="s">
        <v>73</v>
      </c>
      <c r="R44" s="1" t="s">
        <v>73</v>
      </c>
      <c r="S44" s="1" t="s">
        <v>73</v>
      </c>
      <c r="T44" s="1" t="s">
        <v>73</v>
      </c>
      <c r="U44" s="1" t="s">
        <v>73</v>
      </c>
      <c r="V44" s="1" t="s">
        <v>73</v>
      </c>
      <c r="W44" s="1" t="s">
        <v>73</v>
      </c>
      <c r="X44" s="1" t="s">
        <v>73</v>
      </c>
      <c r="Y44" s="1" t="s">
        <v>73</v>
      </c>
      <c r="Z44" s="1" t="s">
        <v>73</v>
      </c>
      <c r="AA44" s="1" t="s">
        <v>73</v>
      </c>
      <c r="AB44" s="1" t="s">
        <v>73</v>
      </c>
      <c r="AC44" s="1" t="s">
        <v>73</v>
      </c>
      <c r="AD44" s="1" t="s">
        <v>73</v>
      </c>
      <c r="AE44" s="1" t="s">
        <v>73</v>
      </c>
      <c r="AF44" s="1" t="s">
        <v>73</v>
      </c>
      <c r="AG44" s="1" t="s">
        <v>73</v>
      </c>
      <c r="AH44" s="1" t="s">
        <v>73</v>
      </c>
      <c r="AI44" s="1" t="s">
        <v>73</v>
      </c>
      <c r="AJ44" s="1" t="s">
        <v>73</v>
      </c>
      <c r="AK44" s="1" t="s">
        <v>73</v>
      </c>
      <c r="AL44" s="1" t="s">
        <v>73</v>
      </c>
      <c r="AM44" s="1" t="s">
        <v>73</v>
      </c>
      <c r="AN44" s="1" t="s">
        <v>73</v>
      </c>
      <c r="AO44" s="1" t="s">
        <v>73</v>
      </c>
      <c r="AP44" s="1" t="s">
        <v>73</v>
      </c>
      <c r="AQ44" s="97" t="str">
        <f>IF(ISNONTEXT('Movimentação de Alunos'!B45),"   ",(IF(ISBLANK('Movimentação de Alunos'!E45),(IF((COUNTIF(C44:AP44,"F"))=0,"0",(COUNTIF(C44:AP44,"F")))),"---")))</f>
        <v xml:space="preserve">   </v>
      </c>
      <c r="AR44" s="38"/>
      <c r="AS44" s="38"/>
      <c r="AT44" s="38"/>
      <c r="AU44" s="38"/>
      <c r="AV44" s="38"/>
      <c r="AW44" s="38"/>
      <c r="AX44" s="38"/>
      <c r="AY44" s="38"/>
      <c r="AZ44" s="38"/>
    </row>
    <row r="45" spans="1:52" ht="15" customHeight="1" x14ac:dyDescent="0.25">
      <c r="A45" s="83">
        <v>38</v>
      </c>
      <c r="B45" s="61">
        <f>'Movimentação de Alunos'!B46</f>
        <v>0</v>
      </c>
      <c r="C45" s="1" t="s">
        <v>73</v>
      </c>
      <c r="D45" s="1" t="s">
        <v>73</v>
      </c>
      <c r="E45" s="1" t="s">
        <v>73</v>
      </c>
      <c r="F45" s="1" t="s">
        <v>73</v>
      </c>
      <c r="G45" s="1" t="s">
        <v>73</v>
      </c>
      <c r="H45" s="1" t="s">
        <v>73</v>
      </c>
      <c r="I45" s="1" t="s">
        <v>73</v>
      </c>
      <c r="J45" s="1" t="s">
        <v>73</v>
      </c>
      <c r="K45" s="1" t="s">
        <v>73</v>
      </c>
      <c r="L45" s="1" t="s">
        <v>73</v>
      </c>
      <c r="M45" s="1" t="s">
        <v>73</v>
      </c>
      <c r="N45" s="1" t="s">
        <v>73</v>
      </c>
      <c r="O45" s="1" t="s">
        <v>73</v>
      </c>
      <c r="P45" s="1" t="s">
        <v>73</v>
      </c>
      <c r="Q45" s="1" t="s">
        <v>73</v>
      </c>
      <c r="R45" s="1" t="s">
        <v>73</v>
      </c>
      <c r="S45" s="1" t="s">
        <v>73</v>
      </c>
      <c r="T45" s="1" t="s">
        <v>73</v>
      </c>
      <c r="U45" s="1" t="s">
        <v>73</v>
      </c>
      <c r="V45" s="1" t="s">
        <v>73</v>
      </c>
      <c r="W45" s="1" t="s">
        <v>73</v>
      </c>
      <c r="X45" s="1" t="s">
        <v>73</v>
      </c>
      <c r="Y45" s="1" t="s">
        <v>73</v>
      </c>
      <c r="Z45" s="1" t="s">
        <v>73</v>
      </c>
      <c r="AA45" s="1" t="s">
        <v>73</v>
      </c>
      <c r="AB45" s="1" t="s">
        <v>73</v>
      </c>
      <c r="AC45" s="1" t="s">
        <v>73</v>
      </c>
      <c r="AD45" s="1" t="s">
        <v>73</v>
      </c>
      <c r="AE45" s="1" t="s">
        <v>73</v>
      </c>
      <c r="AF45" s="1" t="s">
        <v>73</v>
      </c>
      <c r="AG45" s="1" t="s">
        <v>73</v>
      </c>
      <c r="AH45" s="1" t="s">
        <v>73</v>
      </c>
      <c r="AI45" s="1" t="s">
        <v>73</v>
      </c>
      <c r="AJ45" s="1" t="s">
        <v>73</v>
      </c>
      <c r="AK45" s="1" t="s">
        <v>73</v>
      </c>
      <c r="AL45" s="1" t="s">
        <v>73</v>
      </c>
      <c r="AM45" s="1" t="s">
        <v>73</v>
      </c>
      <c r="AN45" s="1" t="s">
        <v>73</v>
      </c>
      <c r="AO45" s="1" t="s">
        <v>73</v>
      </c>
      <c r="AP45" s="1" t="s">
        <v>73</v>
      </c>
      <c r="AQ45" s="97" t="str">
        <f>IF(ISNONTEXT('Movimentação de Alunos'!B46),"   ",(IF(ISBLANK('Movimentação de Alunos'!E46),(IF((COUNTIF(C45:AP45,"F"))=0,"0",(COUNTIF(C45:AP45,"F")))),"---")))</f>
        <v xml:space="preserve">   </v>
      </c>
      <c r="AR45" s="38"/>
      <c r="AS45" s="38"/>
      <c r="AT45" s="38"/>
      <c r="AU45" s="38"/>
      <c r="AV45" s="38"/>
      <c r="AW45" s="38"/>
      <c r="AX45" s="38"/>
      <c r="AY45" s="38"/>
      <c r="AZ45" s="38"/>
    </row>
    <row r="46" spans="1:52" ht="15" customHeight="1" x14ac:dyDescent="0.25">
      <c r="A46" s="83">
        <v>39</v>
      </c>
      <c r="B46" s="61">
        <f>'Movimentação de Alunos'!B47</f>
        <v>0</v>
      </c>
      <c r="C46" s="1" t="s">
        <v>73</v>
      </c>
      <c r="D46" s="1" t="s">
        <v>73</v>
      </c>
      <c r="E46" s="1" t="s">
        <v>73</v>
      </c>
      <c r="F46" s="1" t="s">
        <v>73</v>
      </c>
      <c r="G46" s="1" t="s">
        <v>73</v>
      </c>
      <c r="H46" s="1" t="s">
        <v>73</v>
      </c>
      <c r="I46" s="1" t="s">
        <v>73</v>
      </c>
      <c r="J46" s="1" t="s">
        <v>73</v>
      </c>
      <c r="K46" s="1" t="s">
        <v>73</v>
      </c>
      <c r="L46" s="1" t="s">
        <v>73</v>
      </c>
      <c r="M46" s="1" t="s">
        <v>73</v>
      </c>
      <c r="N46" s="1" t="s">
        <v>73</v>
      </c>
      <c r="O46" s="1" t="s">
        <v>73</v>
      </c>
      <c r="P46" s="1" t="s">
        <v>73</v>
      </c>
      <c r="Q46" s="1" t="s">
        <v>73</v>
      </c>
      <c r="R46" s="1" t="s">
        <v>73</v>
      </c>
      <c r="S46" s="1" t="s">
        <v>73</v>
      </c>
      <c r="T46" s="1" t="s">
        <v>73</v>
      </c>
      <c r="U46" s="1" t="s">
        <v>73</v>
      </c>
      <c r="V46" s="1" t="s">
        <v>73</v>
      </c>
      <c r="W46" s="1" t="s">
        <v>73</v>
      </c>
      <c r="X46" s="1" t="s">
        <v>73</v>
      </c>
      <c r="Y46" s="1" t="s">
        <v>73</v>
      </c>
      <c r="Z46" s="1" t="s">
        <v>73</v>
      </c>
      <c r="AA46" s="1" t="s">
        <v>73</v>
      </c>
      <c r="AB46" s="1" t="s">
        <v>73</v>
      </c>
      <c r="AC46" s="1" t="s">
        <v>73</v>
      </c>
      <c r="AD46" s="1" t="s">
        <v>73</v>
      </c>
      <c r="AE46" s="1" t="s">
        <v>73</v>
      </c>
      <c r="AF46" s="1" t="s">
        <v>73</v>
      </c>
      <c r="AG46" s="1" t="s">
        <v>73</v>
      </c>
      <c r="AH46" s="1" t="s">
        <v>73</v>
      </c>
      <c r="AI46" s="1" t="s">
        <v>73</v>
      </c>
      <c r="AJ46" s="1" t="s">
        <v>73</v>
      </c>
      <c r="AK46" s="1" t="s">
        <v>73</v>
      </c>
      <c r="AL46" s="1" t="s">
        <v>73</v>
      </c>
      <c r="AM46" s="1" t="s">
        <v>73</v>
      </c>
      <c r="AN46" s="1" t="s">
        <v>73</v>
      </c>
      <c r="AO46" s="1" t="s">
        <v>73</v>
      </c>
      <c r="AP46" s="1" t="s">
        <v>73</v>
      </c>
      <c r="AQ46" s="97" t="str">
        <f>IF(ISNONTEXT('Movimentação de Alunos'!B47),"   ",(IF(ISBLANK('Movimentação de Alunos'!E47),(IF((COUNTIF(C46:AP46,"F"))=0,"0",(COUNTIF(C46:AP46,"F")))),"---")))</f>
        <v xml:space="preserve">   </v>
      </c>
      <c r="AR46" s="38"/>
      <c r="AS46" s="38"/>
      <c r="AT46" s="38"/>
      <c r="AU46" s="38"/>
      <c r="AV46" s="38"/>
      <c r="AW46" s="38"/>
      <c r="AX46" s="38"/>
      <c r="AY46" s="38"/>
      <c r="AZ46" s="38"/>
    </row>
    <row r="47" spans="1:52" ht="15" customHeight="1" x14ac:dyDescent="0.25">
      <c r="A47" s="83">
        <v>40</v>
      </c>
      <c r="B47" s="61">
        <f>'Movimentação de Alunos'!B48</f>
        <v>0</v>
      </c>
      <c r="C47" s="1" t="s">
        <v>73</v>
      </c>
      <c r="D47" s="1" t="s">
        <v>73</v>
      </c>
      <c r="E47" s="1" t="s">
        <v>73</v>
      </c>
      <c r="F47" s="1" t="s">
        <v>73</v>
      </c>
      <c r="G47" s="1" t="s">
        <v>73</v>
      </c>
      <c r="H47" s="1" t="s">
        <v>73</v>
      </c>
      <c r="I47" s="1" t="s">
        <v>73</v>
      </c>
      <c r="J47" s="1" t="s">
        <v>73</v>
      </c>
      <c r="K47" s="1" t="s">
        <v>73</v>
      </c>
      <c r="L47" s="1" t="s">
        <v>73</v>
      </c>
      <c r="M47" s="1" t="s">
        <v>73</v>
      </c>
      <c r="N47" s="1" t="s">
        <v>73</v>
      </c>
      <c r="O47" s="1" t="s">
        <v>73</v>
      </c>
      <c r="P47" s="1" t="s">
        <v>73</v>
      </c>
      <c r="Q47" s="1" t="s">
        <v>73</v>
      </c>
      <c r="R47" s="1" t="s">
        <v>73</v>
      </c>
      <c r="S47" s="1" t="s">
        <v>73</v>
      </c>
      <c r="T47" s="1" t="s">
        <v>73</v>
      </c>
      <c r="U47" s="1" t="s">
        <v>73</v>
      </c>
      <c r="V47" s="1" t="s">
        <v>73</v>
      </c>
      <c r="W47" s="1" t="s">
        <v>73</v>
      </c>
      <c r="X47" s="1" t="s">
        <v>73</v>
      </c>
      <c r="Y47" s="1" t="s">
        <v>73</v>
      </c>
      <c r="Z47" s="1" t="s">
        <v>73</v>
      </c>
      <c r="AA47" s="1" t="s">
        <v>73</v>
      </c>
      <c r="AB47" s="1" t="s">
        <v>73</v>
      </c>
      <c r="AC47" s="1" t="s">
        <v>73</v>
      </c>
      <c r="AD47" s="1" t="s">
        <v>73</v>
      </c>
      <c r="AE47" s="1" t="s">
        <v>73</v>
      </c>
      <c r="AF47" s="1" t="s">
        <v>73</v>
      </c>
      <c r="AG47" s="1" t="s">
        <v>73</v>
      </c>
      <c r="AH47" s="1" t="s">
        <v>73</v>
      </c>
      <c r="AI47" s="1" t="s">
        <v>73</v>
      </c>
      <c r="AJ47" s="1" t="s">
        <v>73</v>
      </c>
      <c r="AK47" s="1" t="s">
        <v>73</v>
      </c>
      <c r="AL47" s="1" t="s">
        <v>73</v>
      </c>
      <c r="AM47" s="1" t="s">
        <v>73</v>
      </c>
      <c r="AN47" s="1" t="s">
        <v>73</v>
      </c>
      <c r="AO47" s="1" t="s">
        <v>73</v>
      </c>
      <c r="AP47" s="1" t="s">
        <v>73</v>
      </c>
      <c r="AQ47" s="97" t="str">
        <f>IF(ISNONTEXT('Movimentação de Alunos'!B48),"   ",(IF(ISBLANK('Movimentação de Alunos'!E48),(IF((COUNTIF(C47:AP47,"F"))=0,"0",(COUNTIF(C47:AP47,"F")))),"---")))</f>
        <v xml:space="preserve">   </v>
      </c>
      <c r="AR47" s="38"/>
      <c r="AS47" s="38"/>
      <c r="AT47" s="38"/>
      <c r="AU47" s="38"/>
      <c r="AV47" s="38"/>
      <c r="AW47" s="38"/>
      <c r="AX47" s="38"/>
      <c r="AY47" s="38"/>
      <c r="AZ47" s="38"/>
    </row>
    <row r="48" spans="1:52" ht="15" customHeight="1" x14ac:dyDescent="0.25">
      <c r="A48" s="83">
        <v>41</v>
      </c>
      <c r="B48" s="61">
        <f>'Movimentação de Alunos'!B49</f>
        <v>0</v>
      </c>
      <c r="C48" s="1" t="s">
        <v>73</v>
      </c>
      <c r="D48" s="1" t="s">
        <v>73</v>
      </c>
      <c r="E48" s="1" t="s">
        <v>73</v>
      </c>
      <c r="F48" s="1" t="s">
        <v>73</v>
      </c>
      <c r="G48" s="1" t="s">
        <v>73</v>
      </c>
      <c r="H48" s="1" t="s">
        <v>73</v>
      </c>
      <c r="I48" s="1" t="s">
        <v>73</v>
      </c>
      <c r="J48" s="1" t="s">
        <v>73</v>
      </c>
      <c r="K48" s="1" t="s">
        <v>73</v>
      </c>
      <c r="L48" s="1" t="s">
        <v>73</v>
      </c>
      <c r="M48" s="1" t="s">
        <v>73</v>
      </c>
      <c r="N48" s="1" t="s">
        <v>73</v>
      </c>
      <c r="O48" s="1" t="s">
        <v>73</v>
      </c>
      <c r="P48" s="1" t="s">
        <v>73</v>
      </c>
      <c r="Q48" s="1" t="s">
        <v>73</v>
      </c>
      <c r="R48" s="1" t="s">
        <v>73</v>
      </c>
      <c r="S48" s="1" t="s">
        <v>73</v>
      </c>
      <c r="T48" s="1" t="s">
        <v>73</v>
      </c>
      <c r="U48" s="1" t="s">
        <v>73</v>
      </c>
      <c r="V48" s="1" t="s">
        <v>73</v>
      </c>
      <c r="W48" s="1" t="s">
        <v>73</v>
      </c>
      <c r="X48" s="1" t="s">
        <v>73</v>
      </c>
      <c r="Y48" s="1" t="s">
        <v>73</v>
      </c>
      <c r="Z48" s="1" t="s">
        <v>73</v>
      </c>
      <c r="AA48" s="1" t="s">
        <v>73</v>
      </c>
      <c r="AB48" s="1" t="s">
        <v>73</v>
      </c>
      <c r="AC48" s="1" t="s">
        <v>73</v>
      </c>
      <c r="AD48" s="1" t="s">
        <v>73</v>
      </c>
      <c r="AE48" s="1" t="s">
        <v>73</v>
      </c>
      <c r="AF48" s="1" t="s">
        <v>73</v>
      </c>
      <c r="AG48" s="1" t="s">
        <v>73</v>
      </c>
      <c r="AH48" s="1" t="s">
        <v>73</v>
      </c>
      <c r="AI48" s="1" t="s">
        <v>73</v>
      </c>
      <c r="AJ48" s="1" t="s">
        <v>73</v>
      </c>
      <c r="AK48" s="1" t="s">
        <v>73</v>
      </c>
      <c r="AL48" s="1" t="s">
        <v>73</v>
      </c>
      <c r="AM48" s="1" t="s">
        <v>73</v>
      </c>
      <c r="AN48" s="1" t="s">
        <v>73</v>
      </c>
      <c r="AO48" s="1" t="s">
        <v>73</v>
      </c>
      <c r="AP48" s="1" t="s">
        <v>73</v>
      </c>
      <c r="AQ48" s="97" t="str">
        <f>IF(ISNONTEXT('Movimentação de Alunos'!B49),"   ",(IF(ISBLANK('Movimentação de Alunos'!E49),(IF((COUNTIF(C48:AP48,"F"))=0,"0",(COUNTIF(C48:AP48,"F")))),"---")))</f>
        <v xml:space="preserve">   </v>
      </c>
      <c r="AR48" s="38"/>
      <c r="AS48" s="38"/>
      <c r="AT48" s="38"/>
      <c r="AU48" s="38"/>
      <c r="AV48" s="38"/>
      <c r="AW48" s="38"/>
      <c r="AX48" s="38"/>
      <c r="AY48" s="38"/>
      <c r="AZ48" s="38"/>
    </row>
    <row r="49" spans="1:52" ht="15" customHeight="1" x14ac:dyDescent="0.25">
      <c r="A49" s="83">
        <v>42</v>
      </c>
      <c r="B49" s="61">
        <f>'Movimentação de Alunos'!B50</f>
        <v>0</v>
      </c>
      <c r="C49" s="1" t="s">
        <v>73</v>
      </c>
      <c r="D49" s="1" t="s">
        <v>73</v>
      </c>
      <c r="E49" s="1" t="s">
        <v>73</v>
      </c>
      <c r="F49" s="1" t="s">
        <v>73</v>
      </c>
      <c r="G49" s="1" t="s">
        <v>73</v>
      </c>
      <c r="H49" s="1" t="s">
        <v>73</v>
      </c>
      <c r="I49" s="1" t="s">
        <v>73</v>
      </c>
      <c r="J49" s="1" t="s">
        <v>73</v>
      </c>
      <c r="K49" s="1" t="s">
        <v>73</v>
      </c>
      <c r="L49" s="1" t="s">
        <v>73</v>
      </c>
      <c r="M49" s="1" t="s">
        <v>73</v>
      </c>
      <c r="N49" s="1" t="s">
        <v>73</v>
      </c>
      <c r="O49" s="1" t="s">
        <v>73</v>
      </c>
      <c r="P49" s="1" t="s">
        <v>73</v>
      </c>
      <c r="Q49" s="1" t="s">
        <v>73</v>
      </c>
      <c r="R49" s="1" t="s">
        <v>73</v>
      </c>
      <c r="S49" s="1" t="s">
        <v>73</v>
      </c>
      <c r="T49" s="1" t="s">
        <v>73</v>
      </c>
      <c r="U49" s="1" t="s">
        <v>73</v>
      </c>
      <c r="V49" s="1" t="s">
        <v>73</v>
      </c>
      <c r="W49" s="1" t="s">
        <v>73</v>
      </c>
      <c r="X49" s="1" t="s">
        <v>73</v>
      </c>
      <c r="Y49" s="1" t="s">
        <v>73</v>
      </c>
      <c r="Z49" s="1" t="s">
        <v>73</v>
      </c>
      <c r="AA49" s="1" t="s">
        <v>73</v>
      </c>
      <c r="AB49" s="1" t="s">
        <v>73</v>
      </c>
      <c r="AC49" s="1" t="s">
        <v>73</v>
      </c>
      <c r="AD49" s="1" t="s">
        <v>73</v>
      </c>
      <c r="AE49" s="1" t="s">
        <v>73</v>
      </c>
      <c r="AF49" s="1" t="s">
        <v>73</v>
      </c>
      <c r="AG49" s="1" t="s">
        <v>73</v>
      </c>
      <c r="AH49" s="1" t="s">
        <v>73</v>
      </c>
      <c r="AI49" s="1" t="s">
        <v>73</v>
      </c>
      <c r="AJ49" s="1" t="s">
        <v>73</v>
      </c>
      <c r="AK49" s="1" t="s">
        <v>73</v>
      </c>
      <c r="AL49" s="1" t="s">
        <v>73</v>
      </c>
      <c r="AM49" s="1" t="s">
        <v>73</v>
      </c>
      <c r="AN49" s="1" t="s">
        <v>73</v>
      </c>
      <c r="AO49" s="1" t="s">
        <v>73</v>
      </c>
      <c r="AP49" s="1" t="s">
        <v>73</v>
      </c>
      <c r="AQ49" s="97" t="str">
        <f>IF(ISNONTEXT('Movimentação de Alunos'!B50),"   ",(IF(ISBLANK('Movimentação de Alunos'!E50),(IF((COUNTIF(C49:AP49,"F"))=0,"0",(COUNTIF(C49:AP49,"F")))),"---")))</f>
        <v xml:space="preserve">   </v>
      </c>
      <c r="AR49" s="38"/>
      <c r="AS49" s="38"/>
      <c r="AT49" s="38"/>
      <c r="AU49" s="38"/>
      <c r="AV49" s="38"/>
      <c r="AW49" s="38"/>
      <c r="AX49" s="38"/>
      <c r="AY49" s="38"/>
      <c r="AZ49" s="38"/>
    </row>
    <row r="50" spans="1:52" ht="15" customHeight="1" x14ac:dyDescent="0.25">
      <c r="A50" s="83">
        <v>43</v>
      </c>
      <c r="B50" s="61">
        <f>'Movimentação de Alunos'!B51</f>
        <v>0</v>
      </c>
      <c r="C50" s="1" t="s">
        <v>73</v>
      </c>
      <c r="D50" s="1" t="s">
        <v>73</v>
      </c>
      <c r="E50" s="1" t="s">
        <v>73</v>
      </c>
      <c r="F50" s="1" t="s">
        <v>73</v>
      </c>
      <c r="G50" s="1" t="s">
        <v>73</v>
      </c>
      <c r="H50" s="1" t="s">
        <v>73</v>
      </c>
      <c r="I50" s="1" t="s">
        <v>73</v>
      </c>
      <c r="J50" s="1" t="s">
        <v>73</v>
      </c>
      <c r="K50" s="1" t="s">
        <v>73</v>
      </c>
      <c r="L50" s="1" t="s">
        <v>73</v>
      </c>
      <c r="M50" s="1" t="s">
        <v>73</v>
      </c>
      <c r="N50" s="1" t="s">
        <v>73</v>
      </c>
      <c r="O50" s="1" t="s">
        <v>73</v>
      </c>
      <c r="P50" s="1" t="s">
        <v>73</v>
      </c>
      <c r="Q50" s="1" t="s">
        <v>73</v>
      </c>
      <c r="R50" s="1" t="s">
        <v>73</v>
      </c>
      <c r="S50" s="1" t="s">
        <v>73</v>
      </c>
      <c r="T50" s="1" t="s">
        <v>73</v>
      </c>
      <c r="U50" s="1" t="s">
        <v>73</v>
      </c>
      <c r="V50" s="1" t="s">
        <v>73</v>
      </c>
      <c r="W50" s="1" t="s">
        <v>73</v>
      </c>
      <c r="X50" s="1" t="s">
        <v>73</v>
      </c>
      <c r="Y50" s="1" t="s">
        <v>73</v>
      </c>
      <c r="Z50" s="1" t="s">
        <v>73</v>
      </c>
      <c r="AA50" s="1" t="s">
        <v>73</v>
      </c>
      <c r="AB50" s="1" t="s">
        <v>73</v>
      </c>
      <c r="AC50" s="1" t="s">
        <v>73</v>
      </c>
      <c r="AD50" s="1" t="s">
        <v>73</v>
      </c>
      <c r="AE50" s="1" t="s">
        <v>73</v>
      </c>
      <c r="AF50" s="1" t="s">
        <v>73</v>
      </c>
      <c r="AG50" s="1" t="s">
        <v>73</v>
      </c>
      <c r="AH50" s="1" t="s">
        <v>73</v>
      </c>
      <c r="AI50" s="1" t="s">
        <v>73</v>
      </c>
      <c r="AJ50" s="1" t="s">
        <v>73</v>
      </c>
      <c r="AK50" s="1" t="s">
        <v>73</v>
      </c>
      <c r="AL50" s="1" t="s">
        <v>73</v>
      </c>
      <c r="AM50" s="1" t="s">
        <v>73</v>
      </c>
      <c r="AN50" s="1" t="s">
        <v>73</v>
      </c>
      <c r="AO50" s="1" t="s">
        <v>73</v>
      </c>
      <c r="AP50" s="1" t="s">
        <v>73</v>
      </c>
      <c r="AQ50" s="97" t="str">
        <f>IF(ISNONTEXT('Movimentação de Alunos'!B51),"   ",(IF(ISBLANK('Movimentação de Alunos'!E51),(IF((COUNTIF(C50:AP50,"F"))=0,"0",(COUNTIF(C50:AP50,"F")))),"---")))</f>
        <v xml:space="preserve">   </v>
      </c>
      <c r="AR50" s="38"/>
      <c r="AS50" s="38"/>
      <c r="AT50" s="38"/>
      <c r="AU50" s="38"/>
      <c r="AV50" s="38"/>
      <c r="AW50" s="38"/>
      <c r="AX50" s="38"/>
      <c r="AY50" s="38"/>
      <c r="AZ50" s="38"/>
    </row>
    <row r="51" spans="1:52" ht="15" customHeight="1" x14ac:dyDescent="0.25">
      <c r="A51" s="83">
        <v>44</v>
      </c>
      <c r="B51" s="61">
        <f>'Movimentação de Alunos'!B52</f>
        <v>0</v>
      </c>
      <c r="C51" s="1" t="s">
        <v>73</v>
      </c>
      <c r="D51" s="1" t="s">
        <v>73</v>
      </c>
      <c r="E51" s="1" t="s">
        <v>73</v>
      </c>
      <c r="F51" s="1" t="s">
        <v>73</v>
      </c>
      <c r="G51" s="1" t="s">
        <v>73</v>
      </c>
      <c r="H51" s="1" t="s">
        <v>73</v>
      </c>
      <c r="I51" s="1" t="s">
        <v>73</v>
      </c>
      <c r="J51" s="1" t="s">
        <v>73</v>
      </c>
      <c r="K51" s="1" t="s">
        <v>73</v>
      </c>
      <c r="L51" s="1" t="s">
        <v>73</v>
      </c>
      <c r="M51" s="1" t="s">
        <v>73</v>
      </c>
      <c r="N51" s="1" t="s">
        <v>73</v>
      </c>
      <c r="O51" s="1" t="s">
        <v>73</v>
      </c>
      <c r="P51" s="1" t="s">
        <v>73</v>
      </c>
      <c r="Q51" s="1" t="s">
        <v>73</v>
      </c>
      <c r="R51" s="1" t="s">
        <v>73</v>
      </c>
      <c r="S51" s="1" t="s">
        <v>73</v>
      </c>
      <c r="T51" s="1" t="s">
        <v>73</v>
      </c>
      <c r="U51" s="1" t="s">
        <v>73</v>
      </c>
      <c r="V51" s="1" t="s">
        <v>73</v>
      </c>
      <c r="W51" s="1" t="s">
        <v>73</v>
      </c>
      <c r="X51" s="1" t="s">
        <v>73</v>
      </c>
      <c r="Y51" s="1" t="s">
        <v>73</v>
      </c>
      <c r="Z51" s="1" t="s">
        <v>73</v>
      </c>
      <c r="AA51" s="1" t="s">
        <v>73</v>
      </c>
      <c r="AB51" s="1" t="s">
        <v>73</v>
      </c>
      <c r="AC51" s="1" t="s">
        <v>73</v>
      </c>
      <c r="AD51" s="1" t="s">
        <v>73</v>
      </c>
      <c r="AE51" s="1" t="s">
        <v>73</v>
      </c>
      <c r="AF51" s="1" t="s">
        <v>73</v>
      </c>
      <c r="AG51" s="1" t="s">
        <v>73</v>
      </c>
      <c r="AH51" s="1" t="s">
        <v>73</v>
      </c>
      <c r="AI51" s="1" t="s">
        <v>73</v>
      </c>
      <c r="AJ51" s="1" t="s">
        <v>73</v>
      </c>
      <c r="AK51" s="1" t="s">
        <v>73</v>
      </c>
      <c r="AL51" s="1" t="s">
        <v>73</v>
      </c>
      <c r="AM51" s="1" t="s">
        <v>73</v>
      </c>
      <c r="AN51" s="1" t="s">
        <v>73</v>
      </c>
      <c r="AO51" s="1" t="s">
        <v>73</v>
      </c>
      <c r="AP51" s="1" t="s">
        <v>73</v>
      </c>
      <c r="AQ51" s="97" t="str">
        <f>IF(ISNONTEXT('Movimentação de Alunos'!B52),"   ",(IF(ISBLANK('Movimentação de Alunos'!E52),(IF((COUNTIF(C51:AP51,"F"))=0,"0",(COUNTIF(C51:AP51,"F")))),"---")))</f>
        <v xml:space="preserve">   </v>
      </c>
      <c r="AR51" s="38"/>
      <c r="AS51" s="38"/>
      <c r="AT51" s="38"/>
      <c r="AU51" s="38"/>
      <c r="AV51" s="38"/>
      <c r="AW51" s="38"/>
      <c r="AX51" s="38"/>
      <c r="AY51" s="38"/>
      <c r="AZ51" s="38"/>
    </row>
    <row r="52" spans="1:52" ht="15" customHeight="1" x14ac:dyDescent="0.25">
      <c r="A52" s="83">
        <v>45</v>
      </c>
      <c r="B52" s="61">
        <f>'Movimentação de Alunos'!B53</f>
        <v>0</v>
      </c>
      <c r="C52" s="1" t="s">
        <v>73</v>
      </c>
      <c r="D52" s="1" t="s">
        <v>73</v>
      </c>
      <c r="E52" s="1" t="s">
        <v>73</v>
      </c>
      <c r="F52" s="1" t="s">
        <v>73</v>
      </c>
      <c r="G52" s="1" t="s">
        <v>73</v>
      </c>
      <c r="H52" s="1" t="s">
        <v>73</v>
      </c>
      <c r="I52" s="1" t="s">
        <v>73</v>
      </c>
      <c r="J52" s="1" t="s">
        <v>73</v>
      </c>
      <c r="K52" s="1" t="s">
        <v>73</v>
      </c>
      <c r="L52" s="1" t="s">
        <v>73</v>
      </c>
      <c r="M52" s="1" t="s">
        <v>73</v>
      </c>
      <c r="N52" s="1" t="s">
        <v>73</v>
      </c>
      <c r="O52" s="1" t="s">
        <v>73</v>
      </c>
      <c r="P52" s="1" t="s">
        <v>73</v>
      </c>
      <c r="Q52" s="1" t="s">
        <v>73</v>
      </c>
      <c r="R52" s="1" t="s">
        <v>73</v>
      </c>
      <c r="S52" s="1" t="s">
        <v>73</v>
      </c>
      <c r="T52" s="1" t="s">
        <v>73</v>
      </c>
      <c r="U52" s="1" t="s">
        <v>73</v>
      </c>
      <c r="V52" s="1" t="s">
        <v>73</v>
      </c>
      <c r="W52" s="1" t="s">
        <v>73</v>
      </c>
      <c r="X52" s="1" t="s">
        <v>73</v>
      </c>
      <c r="Y52" s="1" t="s">
        <v>73</v>
      </c>
      <c r="Z52" s="1" t="s">
        <v>73</v>
      </c>
      <c r="AA52" s="1" t="s">
        <v>73</v>
      </c>
      <c r="AB52" s="1" t="s">
        <v>73</v>
      </c>
      <c r="AC52" s="1" t="s">
        <v>73</v>
      </c>
      <c r="AD52" s="1" t="s">
        <v>73</v>
      </c>
      <c r="AE52" s="1" t="s">
        <v>73</v>
      </c>
      <c r="AF52" s="1" t="s">
        <v>73</v>
      </c>
      <c r="AG52" s="1" t="s">
        <v>73</v>
      </c>
      <c r="AH52" s="1" t="s">
        <v>73</v>
      </c>
      <c r="AI52" s="1" t="s">
        <v>73</v>
      </c>
      <c r="AJ52" s="1" t="s">
        <v>73</v>
      </c>
      <c r="AK52" s="1" t="s">
        <v>73</v>
      </c>
      <c r="AL52" s="1" t="s">
        <v>73</v>
      </c>
      <c r="AM52" s="1" t="s">
        <v>73</v>
      </c>
      <c r="AN52" s="1" t="s">
        <v>73</v>
      </c>
      <c r="AO52" s="1" t="s">
        <v>73</v>
      </c>
      <c r="AP52" s="1" t="s">
        <v>73</v>
      </c>
      <c r="AQ52" s="97" t="str">
        <f>IF(ISNONTEXT('Movimentação de Alunos'!B53),"   ",(IF(ISBLANK('Movimentação de Alunos'!E53),(IF((COUNTIF(C52:AP52,"F"))=0,"0",(COUNTIF(C52:AP52,"F")))),"---")))</f>
        <v xml:space="preserve">   </v>
      </c>
      <c r="AR52" s="38"/>
      <c r="AS52" s="38"/>
      <c r="AT52" s="38"/>
      <c r="AU52" s="38"/>
      <c r="AV52" s="38"/>
      <c r="AW52" s="38"/>
      <c r="AX52" s="38"/>
      <c r="AY52" s="38"/>
      <c r="AZ52" s="38"/>
    </row>
    <row r="53" spans="1:52" ht="15" customHeight="1" x14ac:dyDescent="0.25">
      <c r="A53" s="83">
        <v>46</v>
      </c>
      <c r="B53" s="61">
        <f>'Movimentação de Alunos'!B54</f>
        <v>0</v>
      </c>
      <c r="C53" s="1" t="s">
        <v>73</v>
      </c>
      <c r="D53" s="1" t="s">
        <v>73</v>
      </c>
      <c r="E53" s="1" t="s">
        <v>73</v>
      </c>
      <c r="F53" s="1" t="s">
        <v>73</v>
      </c>
      <c r="G53" s="1" t="s">
        <v>73</v>
      </c>
      <c r="H53" s="1" t="s">
        <v>73</v>
      </c>
      <c r="I53" s="1" t="s">
        <v>73</v>
      </c>
      <c r="J53" s="1" t="s">
        <v>73</v>
      </c>
      <c r="K53" s="1" t="s">
        <v>73</v>
      </c>
      <c r="L53" s="1" t="s">
        <v>73</v>
      </c>
      <c r="M53" s="1" t="s">
        <v>73</v>
      </c>
      <c r="N53" s="1" t="s">
        <v>73</v>
      </c>
      <c r="O53" s="1" t="s">
        <v>73</v>
      </c>
      <c r="P53" s="1" t="s">
        <v>73</v>
      </c>
      <c r="Q53" s="1" t="s">
        <v>73</v>
      </c>
      <c r="R53" s="1" t="s">
        <v>73</v>
      </c>
      <c r="S53" s="1" t="s">
        <v>73</v>
      </c>
      <c r="T53" s="1" t="s">
        <v>73</v>
      </c>
      <c r="U53" s="1" t="s">
        <v>73</v>
      </c>
      <c r="V53" s="1" t="s">
        <v>73</v>
      </c>
      <c r="W53" s="1" t="s">
        <v>73</v>
      </c>
      <c r="X53" s="1" t="s">
        <v>73</v>
      </c>
      <c r="Y53" s="1" t="s">
        <v>73</v>
      </c>
      <c r="Z53" s="1" t="s">
        <v>73</v>
      </c>
      <c r="AA53" s="1" t="s">
        <v>73</v>
      </c>
      <c r="AB53" s="1" t="s">
        <v>73</v>
      </c>
      <c r="AC53" s="1" t="s">
        <v>73</v>
      </c>
      <c r="AD53" s="1" t="s">
        <v>73</v>
      </c>
      <c r="AE53" s="1" t="s">
        <v>73</v>
      </c>
      <c r="AF53" s="1" t="s">
        <v>73</v>
      </c>
      <c r="AG53" s="1" t="s">
        <v>73</v>
      </c>
      <c r="AH53" s="1" t="s">
        <v>73</v>
      </c>
      <c r="AI53" s="1" t="s">
        <v>73</v>
      </c>
      <c r="AJ53" s="1" t="s">
        <v>73</v>
      </c>
      <c r="AK53" s="1" t="s">
        <v>73</v>
      </c>
      <c r="AL53" s="1" t="s">
        <v>73</v>
      </c>
      <c r="AM53" s="1" t="s">
        <v>73</v>
      </c>
      <c r="AN53" s="1" t="s">
        <v>73</v>
      </c>
      <c r="AO53" s="1" t="s">
        <v>73</v>
      </c>
      <c r="AP53" s="1" t="s">
        <v>73</v>
      </c>
      <c r="AQ53" s="97" t="str">
        <f>IF(ISNONTEXT('Movimentação de Alunos'!B54),"   ",(IF(ISBLANK('Movimentação de Alunos'!E54),(IF((COUNTIF(C53:AP53,"F"))=0,"0",(COUNTIF(C53:AP53,"F")))),"---")))</f>
        <v xml:space="preserve">   </v>
      </c>
      <c r="AR53" s="38"/>
      <c r="AS53" s="38"/>
      <c r="AT53" s="38"/>
      <c r="AU53" s="38"/>
      <c r="AV53" s="38"/>
      <c r="AW53" s="38"/>
      <c r="AX53" s="38"/>
      <c r="AY53" s="38"/>
      <c r="AZ53" s="38"/>
    </row>
    <row r="54" spans="1:52" ht="15" customHeight="1" x14ac:dyDescent="0.25">
      <c r="A54" s="83">
        <v>47</v>
      </c>
      <c r="B54" s="61">
        <f>'Movimentação de Alunos'!B55</f>
        <v>0</v>
      </c>
      <c r="C54" s="1" t="s">
        <v>73</v>
      </c>
      <c r="D54" s="1" t="s">
        <v>73</v>
      </c>
      <c r="E54" s="1" t="s">
        <v>73</v>
      </c>
      <c r="F54" s="1" t="s">
        <v>73</v>
      </c>
      <c r="G54" s="1" t="s">
        <v>73</v>
      </c>
      <c r="H54" s="1" t="s">
        <v>73</v>
      </c>
      <c r="I54" s="1" t="s">
        <v>73</v>
      </c>
      <c r="J54" s="1" t="s">
        <v>73</v>
      </c>
      <c r="K54" s="1" t="s">
        <v>73</v>
      </c>
      <c r="L54" s="1" t="s">
        <v>73</v>
      </c>
      <c r="M54" s="1" t="s">
        <v>73</v>
      </c>
      <c r="N54" s="1" t="s">
        <v>73</v>
      </c>
      <c r="O54" s="1" t="s">
        <v>73</v>
      </c>
      <c r="P54" s="1" t="s">
        <v>73</v>
      </c>
      <c r="Q54" s="1" t="s">
        <v>73</v>
      </c>
      <c r="R54" s="1" t="s">
        <v>73</v>
      </c>
      <c r="S54" s="1" t="s">
        <v>73</v>
      </c>
      <c r="T54" s="1" t="s">
        <v>73</v>
      </c>
      <c r="U54" s="1" t="s">
        <v>73</v>
      </c>
      <c r="V54" s="1" t="s">
        <v>73</v>
      </c>
      <c r="W54" s="1" t="s">
        <v>73</v>
      </c>
      <c r="X54" s="1" t="s">
        <v>73</v>
      </c>
      <c r="Y54" s="1" t="s">
        <v>73</v>
      </c>
      <c r="Z54" s="1" t="s">
        <v>73</v>
      </c>
      <c r="AA54" s="1" t="s">
        <v>73</v>
      </c>
      <c r="AB54" s="1" t="s">
        <v>73</v>
      </c>
      <c r="AC54" s="1" t="s">
        <v>73</v>
      </c>
      <c r="AD54" s="1" t="s">
        <v>73</v>
      </c>
      <c r="AE54" s="1" t="s">
        <v>73</v>
      </c>
      <c r="AF54" s="1" t="s">
        <v>73</v>
      </c>
      <c r="AG54" s="1" t="s">
        <v>73</v>
      </c>
      <c r="AH54" s="1" t="s">
        <v>73</v>
      </c>
      <c r="AI54" s="1" t="s">
        <v>73</v>
      </c>
      <c r="AJ54" s="1" t="s">
        <v>73</v>
      </c>
      <c r="AK54" s="1" t="s">
        <v>73</v>
      </c>
      <c r="AL54" s="1" t="s">
        <v>73</v>
      </c>
      <c r="AM54" s="1" t="s">
        <v>73</v>
      </c>
      <c r="AN54" s="1" t="s">
        <v>73</v>
      </c>
      <c r="AO54" s="1" t="s">
        <v>73</v>
      </c>
      <c r="AP54" s="1" t="s">
        <v>73</v>
      </c>
      <c r="AQ54" s="97" t="str">
        <f>IF(ISNONTEXT('Movimentação de Alunos'!B55),"   ",(IF(ISBLANK('Movimentação de Alunos'!E55),(IF((COUNTIF(C54:AP54,"F"))=0,"0",(COUNTIF(C54:AP54,"F")))),"---")))</f>
        <v xml:space="preserve">   </v>
      </c>
      <c r="AR54" s="38"/>
      <c r="AS54" s="38"/>
      <c r="AT54" s="38"/>
      <c r="AU54" s="38"/>
      <c r="AV54" s="38"/>
      <c r="AW54" s="38"/>
      <c r="AX54" s="38"/>
      <c r="AY54" s="38"/>
      <c r="AZ54" s="38"/>
    </row>
    <row r="55" spans="1:52" ht="15" customHeight="1" x14ac:dyDescent="0.25">
      <c r="A55" s="83">
        <v>48</v>
      </c>
      <c r="B55" s="61">
        <f>'Movimentação de Alunos'!B56</f>
        <v>0</v>
      </c>
      <c r="C55" s="1" t="s">
        <v>73</v>
      </c>
      <c r="D55" s="1" t="s">
        <v>73</v>
      </c>
      <c r="E55" s="1" t="s">
        <v>73</v>
      </c>
      <c r="F55" s="1" t="s">
        <v>73</v>
      </c>
      <c r="G55" s="1" t="s">
        <v>73</v>
      </c>
      <c r="H55" s="1" t="s">
        <v>73</v>
      </c>
      <c r="I55" s="1" t="s">
        <v>73</v>
      </c>
      <c r="J55" s="1" t="s">
        <v>73</v>
      </c>
      <c r="K55" s="1" t="s">
        <v>73</v>
      </c>
      <c r="L55" s="1" t="s">
        <v>73</v>
      </c>
      <c r="M55" s="1" t="s">
        <v>73</v>
      </c>
      <c r="N55" s="1" t="s">
        <v>73</v>
      </c>
      <c r="O55" s="1" t="s">
        <v>73</v>
      </c>
      <c r="P55" s="1" t="s">
        <v>73</v>
      </c>
      <c r="Q55" s="1" t="s">
        <v>73</v>
      </c>
      <c r="R55" s="1" t="s">
        <v>73</v>
      </c>
      <c r="S55" s="1" t="s">
        <v>73</v>
      </c>
      <c r="T55" s="1" t="s">
        <v>73</v>
      </c>
      <c r="U55" s="1" t="s">
        <v>73</v>
      </c>
      <c r="V55" s="1" t="s">
        <v>73</v>
      </c>
      <c r="W55" s="1" t="s">
        <v>73</v>
      </c>
      <c r="X55" s="1" t="s">
        <v>73</v>
      </c>
      <c r="Y55" s="1" t="s">
        <v>73</v>
      </c>
      <c r="Z55" s="1" t="s">
        <v>73</v>
      </c>
      <c r="AA55" s="1" t="s">
        <v>73</v>
      </c>
      <c r="AB55" s="1" t="s">
        <v>73</v>
      </c>
      <c r="AC55" s="1" t="s">
        <v>73</v>
      </c>
      <c r="AD55" s="1" t="s">
        <v>73</v>
      </c>
      <c r="AE55" s="1" t="s">
        <v>73</v>
      </c>
      <c r="AF55" s="1" t="s">
        <v>73</v>
      </c>
      <c r="AG55" s="1" t="s">
        <v>73</v>
      </c>
      <c r="AH55" s="1" t="s">
        <v>73</v>
      </c>
      <c r="AI55" s="1" t="s">
        <v>73</v>
      </c>
      <c r="AJ55" s="1" t="s">
        <v>73</v>
      </c>
      <c r="AK55" s="1" t="s">
        <v>73</v>
      </c>
      <c r="AL55" s="1" t="s">
        <v>73</v>
      </c>
      <c r="AM55" s="1" t="s">
        <v>73</v>
      </c>
      <c r="AN55" s="1" t="s">
        <v>73</v>
      </c>
      <c r="AO55" s="1" t="s">
        <v>73</v>
      </c>
      <c r="AP55" s="1" t="s">
        <v>73</v>
      </c>
      <c r="AQ55" s="97" t="str">
        <f>IF(ISNONTEXT('Movimentação de Alunos'!B56),"   ",(IF(ISBLANK('Movimentação de Alunos'!E56),(IF((COUNTIF(C55:AP55,"F"))=0,"0",(COUNTIF(C55:AP55,"F")))),"---")))</f>
        <v xml:space="preserve">   </v>
      </c>
      <c r="AR55" s="38"/>
      <c r="AS55" s="38"/>
      <c r="AT55" s="38"/>
      <c r="AU55" s="38"/>
      <c r="AV55" s="38"/>
      <c r="AW55" s="38"/>
      <c r="AX55" s="38"/>
      <c r="AY55" s="38"/>
      <c r="AZ55" s="38"/>
    </row>
    <row r="56" spans="1:52" ht="15" customHeight="1" x14ac:dyDescent="0.25">
      <c r="A56" s="83">
        <v>49</v>
      </c>
      <c r="B56" s="61">
        <f>'Movimentação de Alunos'!B57</f>
        <v>0</v>
      </c>
      <c r="C56" s="1" t="s">
        <v>73</v>
      </c>
      <c r="D56" s="1" t="s">
        <v>73</v>
      </c>
      <c r="E56" s="1" t="s">
        <v>73</v>
      </c>
      <c r="F56" s="1" t="s">
        <v>73</v>
      </c>
      <c r="G56" s="1" t="s">
        <v>73</v>
      </c>
      <c r="H56" s="1" t="s">
        <v>73</v>
      </c>
      <c r="I56" s="1" t="s">
        <v>73</v>
      </c>
      <c r="J56" s="1" t="s">
        <v>73</v>
      </c>
      <c r="K56" s="1" t="s">
        <v>73</v>
      </c>
      <c r="L56" s="1" t="s">
        <v>73</v>
      </c>
      <c r="M56" s="1" t="s">
        <v>73</v>
      </c>
      <c r="N56" s="1" t="s">
        <v>73</v>
      </c>
      <c r="O56" s="1" t="s">
        <v>73</v>
      </c>
      <c r="P56" s="1" t="s">
        <v>73</v>
      </c>
      <c r="Q56" s="1" t="s">
        <v>73</v>
      </c>
      <c r="R56" s="1" t="s">
        <v>73</v>
      </c>
      <c r="S56" s="1" t="s">
        <v>73</v>
      </c>
      <c r="T56" s="1" t="s">
        <v>73</v>
      </c>
      <c r="U56" s="1" t="s">
        <v>73</v>
      </c>
      <c r="V56" s="1" t="s">
        <v>73</v>
      </c>
      <c r="W56" s="1" t="s">
        <v>73</v>
      </c>
      <c r="X56" s="1" t="s">
        <v>73</v>
      </c>
      <c r="Y56" s="1" t="s">
        <v>73</v>
      </c>
      <c r="Z56" s="1" t="s">
        <v>73</v>
      </c>
      <c r="AA56" s="1" t="s">
        <v>73</v>
      </c>
      <c r="AB56" s="1" t="s">
        <v>73</v>
      </c>
      <c r="AC56" s="1" t="s">
        <v>73</v>
      </c>
      <c r="AD56" s="1" t="s">
        <v>73</v>
      </c>
      <c r="AE56" s="1" t="s">
        <v>73</v>
      </c>
      <c r="AF56" s="1" t="s">
        <v>73</v>
      </c>
      <c r="AG56" s="1" t="s">
        <v>73</v>
      </c>
      <c r="AH56" s="1" t="s">
        <v>73</v>
      </c>
      <c r="AI56" s="1" t="s">
        <v>73</v>
      </c>
      <c r="AJ56" s="1" t="s">
        <v>73</v>
      </c>
      <c r="AK56" s="1" t="s">
        <v>73</v>
      </c>
      <c r="AL56" s="1" t="s">
        <v>73</v>
      </c>
      <c r="AM56" s="1" t="s">
        <v>73</v>
      </c>
      <c r="AN56" s="1" t="s">
        <v>73</v>
      </c>
      <c r="AO56" s="1" t="s">
        <v>73</v>
      </c>
      <c r="AP56" s="1" t="s">
        <v>73</v>
      </c>
      <c r="AQ56" s="97" t="str">
        <f>IF(ISNONTEXT('Movimentação de Alunos'!B57),"   ",(IF(ISBLANK('Movimentação de Alunos'!E57),(IF((COUNTIF(C56:AP56,"F"))=0,"0",(COUNTIF(C56:AP56,"F")))),"---")))</f>
        <v xml:space="preserve">   </v>
      </c>
      <c r="AR56" s="38"/>
      <c r="AS56" s="38"/>
      <c r="AT56" s="38"/>
      <c r="AU56" s="38"/>
      <c r="AV56" s="38"/>
      <c r="AW56" s="38"/>
      <c r="AX56" s="38"/>
      <c r="AY56" s="38"/>
      <c r="AZ56" s="38"/>
    </row>
    <row r="57" spans="1:52" ht="15" customHeight="1" x14ac:dyDescent="0.25">
      <c r="A57" s="83">
        <v>50</v>
      </c>
      <c r="B57" s="61">
        <f>'Movimentação de Alunos'!B58</f>
        <v>0</v>
      </c>
      <c r="C57" s="1" t="s">
        <v>73</v>
      </c>
      <c r="D57" s="1" t="s">
        <v>73</v>
      </c>
      <c r="E57" s="1" t="s">
        <v>73</v>
      </c>
      <c r="F57" s="1" t="s">
        <v>73</v>
      </c>
      <c r="G57" s="1" t="s">
        <v>73</v>
      </c>
      <c r="H57" s="1" t="s">
        <v>73</v>
      </c>
      <c r="I57" s="1" t="s">
        <v>73</v>
      </c>
      <c r="J57" s="1" t="s">
        <v>73</v>
      </c>
      <c r="K57" s="1" t="s">
        <v>73</v>
      </c>
      <c r="L57" s="1" t="s">
        <v>73</v>
      </c>
      <c r="M57" s="1" t="s">
        <v>73</v>
      </c>
      <c r="N57" s="1" t="s">
        <v>73</v>
      </c>
      <c r="O57" s="1" t="s">
        <v>73</v>
      </c>
      <c r="P57" s="1" t="s">
        <v>73</v>
      </c>
      <c r="Q57" s="1" t="s">
        <v>73</v>
      </c>
      <c r="R57" s="1" t="s">
        <v>73</v>
      </c>
      <c r="S57" s="1" t="s">
        <v>73</v>
      </c>
      <c r="T57" s="1" t="s">
        <v>73</v>
      </c>
      <c r="U57" s="1" t="s">
        <v>73</v>
      </c>
      <c r="V57" s="1" t="s">
        <v>73</v>
      </c>
      <c r="W57" s="1" t="s">
        <v>73</v>
      </c>
      <c r="X57" s="1" t="s">
        <v>73</v>
      </c>
      <c r="Y57" s="1" t="s">
        <v>73</v>
      </c>
      <c r="Z57" s="1" t="s">
        <v>73</v>
      </c>
      <c r="AA57" s="1" t="s">
        <v>73</v>
      </c>
      <c r="AB57" s="1" t="s">
        <v>73</v>
      </c>
      <c r="AC57" s="1" t="s">
        <v>73</v>
      </c>
      <c r="AD57" s="1" t="s">
        <v>73</v>
      </c>
      <c r="AE57" s="1" t="s">
        <v>73</v>
      </c>
      <c r="AF57" s="1" t="s">
        <v>73</v>
      </c>
      <c r="AG57" s="1" t="s">
        <v>73</v>
      </c>
      <c r="AH57" s="1" t="s">
        <v>73</v>
      </c>
      <c r="AI57" s="1" t="s">
        <v>73</v>
      </c>
      <c r="AJ57" s="1" t="s">
        <v>73</v>
      </c>
      <c r="AK57" s="1" t="s">
        <v>73</v>
      </c>
      <c r="AL57" s="1" t="s">
        <v>73</v>
      </c>
      <c r="AM57" s="1" t="s">
        <v>73</v>
      </c>
      <c r="AN57" s="1" t="s">
        <v>73</v>
      </c>
      <c r="AO57" s="1" t="s">
        <v>73</v>
      </c>
      <c r="AP57" s="1" t="s">
        <v>73</v>
      </c>
      <c r="AQ57" s="97" t="str">
        <f>IF(ISNONTEXT('Movimentação de Alunos'!B58),"   ",(IF(ISBLANK('Movimentação de Alunos'!E58),(IF((COUNTIF(C57:AP57,"F"))=0,"0",(COUNTIF(C57:AP57,"F")))),"---")))</f>
        <v xml:space="preserve">   </v>
      </c>
      <c r="AR57" s="38"/>
      <c r="AS57" s="38"/>
      <c r="AT57" s="38"/>
      <c r="AU57" s="38"/>
      <c r="AV57" s="38"/>
      <c r="AW57" s="38"/>
      <c r="AX57" s="38"/>
      <c r="AY57" s="38"/>
      <c r="AZ57" s="38"/>
    </row>
    <row r="58" spans="1:52" ht="15" customHeight="1" x14ac:dyDescent="0.25">
      <c r="A58" s="83">
        <v>51</v>
      </c>
      <c r="B58" s="61">
        <f>'Movimentação de Alunos'!B59</f>
        <v>0</v>
      </c>
      <c r="C58" s="1" t="s">
        <v>73</v>
      </c>
      <c r="D58" s="1" t="s">
        <v>73</v>
      </c>
      <c r="E58" s="1" t="s">
        <v>73</v>
      </c>
      <c r="F58" s="1" t="s">
        <v>73</v>
      </c>
      <c r="G58" s="1" t="s">
        <v>73</v>
      </c>
      <c r="H58" s="1" t="s">
        <v>73</v>
      </c>
      <c r="I58" s="1" t="s">
        <v>73</v>
      </c>
      <c r="J58" s="1" t="s">
        <v>73</v>
      </c>
      <c r="K58" s="1" t="s">
        <v>73</v>
      </c>
      <c r="L58" s="1" t="s">
        <v>73</v>
      </c>
      <c r="M58" s="1" t="s">
        <v>73</v>
      </c>
      <c r="N58" s="1" t="s">
        <v>73</v>
      </c>
      <c r="O58" s="1" t="s">
        <v>73</v>
      </c>
      <c r="P58" s="1" t="s">
        <v>73</v>
      </c>
      <c r="Q58" s="1" t="s">
        <v>73</v>
      </c>
      <c r="R58" s="1" t="s">
        <v>73</v>
      </c>
      <c r="S58" s="1" t="s">
        <v>73</v>
      </c>
      <c r="T58" s="1" t="s">
        <v>73</v>
      </c>
      <c r="U58" s="1" t="s">
        <v>73</v>
      </c>
      <c r="V58" s="1" t="s">
        <v>73</v>
      </c>
      <c r="W58" s="1" t="s">
        <v>73</v>
      </c>
      <c r="X58" s="1" t="s">
        <v>73</v>
      </c>
      <c r="Y58" s="1" t="s">
        <v>73</v>
      </c>
      <c r="Z58" s="1" t="s">
        <v>73</v>
      </c>
      <c r="AA58" s="1" t="s">
        <v>73</v>
      </c>
      <c r="AB58" s="1" t="s">
        <v>73</v>
      </c>
      <c r="AC58" s="1" t="s">
        <v>73</v>
      </c>
      <c r="AD58" s="1" t="s">
        <v>73</v>
      </c>
      <c r="AE58" s="1" t="s">
        <v>73</v>
      </c>
      <c r="AF58" s="1" t="s">
        <v>73</v>
      </c>
      <c r="AG58" s="1" t="s">
        <v>73</v>
      </c>
      <c r="AH58" s="1" t="s">
        <v>73</v>
      </c>
      <c r="AI58" s="1" t="s">
        <v>73</v>
      </c>
      <c r="AJ58" s="1" t="s">
        <v>73</v>
      </c>
      <c r="AK58" s="1" t="s">
        <v>73</v>
      </c>
      <c r="AL58" s="1" t="s">
        <v>73</v>
      </c>
      <c r="AM58" s="1" t="s">
        <v>73</v>
      </c>
      <c r="AN58" s="1" t="s">
        <v>73</v>
      </c>
      <c r="AO58" s="1" t="s">
        <v>73</v>
      </c>
      <c r="AP58" s="1" t="s">
        <v>73</v>
      </c>
      <c r="AQ58" s="97" t="str">
        <f>IF(ISNONTEXT('Movimentação de Alunos'!B59),"   ",(IF(ISBLANK('Movimentação de Alunos'!E59),(IF((COUNTIF(C58:AP58,"F"))=0,"0",(COUNTIF(C58:AP58,"F")))),"---")))</f>
        <v xml:space="preserve">   </v>
      </c>
      <c r="AR58" s="38"/>
      <c r="AS58" s="38"/>
      <c r="AT58" s="38"/>
      <c r="AU58" s="38"/>
      <c r="AV58" s="38"/>
      <c r="AW58" s="38"/>
      <c r="AX58" s="38"/>
      <c r="AY58" s="38"/>
      <c r="AZ58" s="38"/>
    </row>
    <row r="59" spans="1:52" ht="15" customHeight="1" x14ac:dyDescent="0.25">
      <c r="A59" s="83">
        <v>52</v>
      </c>
      <c r="B59" s="61">
        <f>'Movimentação de Alunos'!B60</f>
        <v>0</v>
      </c>
      <c r="C59" s="1" t="s">
        <v>73</v>
      </c>
      <c r="D59" s="1" t="s">
        <v>73</v>
      </c>
      <c r="E59" s="1" t="s">
        <v>73</v>
      </c>
      <c r="F59" s="1" t="s">
        <v>73</v>
      </c>
      <c r="G59" s="1" t="s">
        <v>73</v>
      </c>
      <c r="H59" s="1" t="s">
        <v>73</v>
      </c>
      <c r="I59" s="1" t="s">
        <v>73</v>
      </c>
      <c r="J59" s="1" t="s">
        <v>73</v>
      </c>
      <c r="K59" s="1" t="s">
        <v>73</v>
      </c>
      <c r="L59" s="1" t="s">
        <v>73</v>
      </c>
      <c r="M59" s="1" t="s">
        <v>73</v>
      </c>
      <c r="N59" s="1" t="s">
        <v>73</v>
      </c>
      <c r="O59" s="1" t="s">
        <v>73</v>
      </c>
      <c r="P59" s="1" t="s">
        <v>73</v>
      </c>
      <c r="Q59" s="1" t="s">
        <v>73</v>
      </c>
      <c r="R59" s="1" t="s">
        <v>73</v>
      </c>
      <c r="S59" s="1" t="s">
        <v>73</v>
      </c>
      <c r="T59" s="1" t="s">
        <v>73</v>
      </c>
      <c r="U59" s="1" t="s">
        <v>73</v>
      </c>
      <c r="V59" s="1" t="s">
        <v>73</v>
      </c>
      <c r="W59" s="1" t="s">
        <v>73</v>
      </c>
      <c r="X59" s="1" t="s">
        <v>73</v>
      </c>
      <c r="Y59" s="1" t="s">
        <v>73</v>
      </c>
      <c r="Z59" s="1" t="s">
        <v>73</v>
      </c>
      <c r="AA59" s="1" t="s">
        <v>73</v>
      </c>
      <c r="AB59" s="1" t="s">
        <v>73</v>
      </c>
      <c r="AC59" s="1" t="s">
        <v>73</v>
      </c>
      <c r="AD59" s="1" t="s">
        <v>73</v>
      </c>
      <c r="AE59" s="1" t="s">
        <v>73</v>
      </c>
      <c r="AF59" s="1" t="s">
        <v>73</v>
      </c>
      <c r="AG59" s="1" t="s">
        <v>73</v>
      </c>
      <c r="AH59" s="1" t="s">
        <v>73</v>
      </c>
      <c r="AI59" s="1" t="s">
        <v>73</v>
      </c>
      <c r="AJ59" s="1" t="s">
        <v>73</v>
      </c>
      <c r="AK59" s="1" t="s">
        <v>73</v>
      </c>
      <c r="AL59" s="1" t="s">
        <v>73</v>
      </c>
      <c r="AM59" s="1" t="s">
        <v>73</v>
      </c>
      <c r="AN59" s="1" t="s">
        <v>73</v>
      </c>
      <c r="AO59" s="1" t="s">
        <v>73</v>
      </c>
      <c r="AP59" s="1" t="s">
        <v>73</v>
      </c>
      <c r="AQ59" s="97" t="str">
        <f>IF(ISNONTEXT('Movimentação de Alunos'!B60),"   ",(IF(ISBLANK('Movimentação de Alunos'!E60),(IF((COUNTIF(C59:AP59,"F"))=0,"0",(COUNTIF(C59:AP59,"F")))),"---")))</f>
        <v xml:space="preserve">   </v>
      </c>
      <c r="AR59" s="38"/>
      <c r="AS59" s="38"/>
      <c r="AT59" s="38"/>
      <c r="AU59" s="38"/>
      <c r="AV59" s="38"/>
      <c r="AW59" s="38"/>
      <c r="AX59" s="38"/>
      <c r="AY59" s="38"/>
      <c r="AZ59" s="38"/>
    </row>
    <row r="60" spans="1:52" ht="15" customHeight="1" x14ac:dyDescent="0.25">
      <c r="A60" s="83">
        <v>53</v>
      </c>
      <c r="B60" s="61">
        <f>'Movimentação de Alunos'!B61</f>
        <v>0</v>
      </c>
      <c r="C60" s="1" t="s">
        <v>73</v>
      </c>
      <c r="D60" s="1" t="s">
        <v>73</v>
      </c>
      <c r="E60" s="1" t="s">
        <v>73</v>
      </c>
      <c r="F60" s="1" t="s">
        <v>73</v>
      </c>
      <c r="G60" s="1" t="s">
        <v>73</v>
      </c>
      <c r="H60" s="1" t="s">
        <v>73</v>
      </c>
      <c r="I60" s="1" t="s">
        <v>73</v>
      </c>
      <c r="J60" s="1" t="s">
        <v>73</v>
      </c>
      <c r="K60" s="1" t="s">
        <v>73</v>
      </c>
      <c r="L60" s="1" t="s">
        <v>73</v>
      </c>
      <c r="M60" s="1" t="s">
        <v>73</v>
      </c>
      <c r="N60" s="1" t="s">
        <v>73</v>
      </c>
      <c r="O60" s="1" t="s">
        <v>73</v>
      </c>
      <c r="P60" s="1" t="s">
        <v>73</v>
      </c>
      <c r="Q60" s="1" t="s">
        <v>73</v>
      </c>
      <c r="R60" s="1" t="s">
        <v>73</v>
      </c>
      <c r="S60" s="1" t="s">
        <v>73</v>
      </c>
      <c r="T60" s="1" t="s">
        <v>73</v>
      </c>
      <c r="U60" s="1" t="s">
        <v>73</v>
      </c>
      <c r="V60" s="1" t="s">
        <v>73</v>
      </c>
      <c r="W60" s="1" t="s">
        <v>73</v>
      </c>
      <c r="X60" s="1" t="s">
        <v>73</v>
      </c>
      <c r="Y60" s="1" t="s">
        <v>73</v>
      </c>
      <c r="Z60" s="1" t="s">
        <v>73</v>
      </c>
      <c r="AA60" s="1" t="s">
        <v>73</v>
      </c>
      <c r="AB60" s="1" t="s">
        <v>73</v>
      </c>
      <c r="AC60" s="1" t="s">
        <v>73</v>
      </c>
      <c r="AD60" s="1" t="s">
        <v>73</v>
      </c>
      <c r="AE60" s="1" t="s">
        <v>73</v>
      </c>
      <c r="AF60" s="1" t="s">
        <v>73</v>
      </c>
      <c r="AG60" s="1" t="s">
        <v>73</v>
      </c>
      <c r="AH60" s="1" t="s">
        <v>73</v>
      </c>
      <c r="AI60" s="1" t="s">
        <v>73</v>
      </c>
      <c r="AJ60" s="1" t="s">
        <v>73</v>
      </c>
      <c r="AK60" s="1" t="s">
        <v>73</v>
      </c>
      <c r="AL60" s="1" t="s">
        <v>73</v>
      </c>
      <c r="AM60" s="1" t="s">
        <v>73</v>
      </c>
      <c r="AN60" s="1" t="s">
        <v>73</v>
      </c>
      <c r="AO60" s="1" t="s">
        <v>73</v>
      </c>
      <c r="AP60" s="1" t="s">
        <v>73</v>
      </c>
      <c r="AQ60" s="97" t="str">
        <f>IF(ISNONTEXT('Movimentação de Alunos'!B61),"   ",(IF(ISBLANK('Movimentação de Alunos'!E61),(IF((COUNTIF(C60:AP60,"F"))=0,"0",(COUNTIF(C60:AP60,"F")))),"---")))</f>
        <v xml:space="preserve">   </v>
      </c>
      <c r="AR60" s="38"/>
      <c r="AS60" s="38"/>
      <c r="AT60" s="38"/>
      <c r="AU60" s="38"/>
      <c r="AV60" s="38"/>
      <c r="AW60" s="38"/>
      <c r="AX60" s="38"/>
      <c r="AY60" s="38"/>
      <c r="AZ60" s="38"/>
    </row>
    <row r="61" spans="1:52" ht="15" customHeight="1" x14ac:dyDescent="0.25">
      <c r="A61" s="83">
        <v>54</v>
      </c>
      <c r="B61" s="61">
        <f>'Movimentação de Alunos'!B62</f>
        <v>0</v>
      </c>
      <c r="C61" s="1" t="s">
        <v>73</v>
      </c>
      <c r="D61" s="1" t="s">
        <v>73</v>
      </c>
      <c r="E61" s="1" t="s">
        <v>73</v>
      </c>
      <c r="F61" s="1" t="s">
        <v>73</v>
      </c>
      <c r="G61" s="1" t="s">
        <v>73</v>
      </c>
      <c r="H61" s="1" t="s">
        <v>73</v>
      </c>
      <c r="I61" s="1" t="s">
        <v>73</v>
      </c>
      <c r="J61" s="1" t="s">
        <v>73</v>
      </c>
      <c r="K61" s="1" t="s">
        <v>73</v>
      </c>
      <c r="L61" s="1" t="s">
        <v>73</v>
      </c>
      <c r="M61" s="1" t="s">
        <v>73</v>
      </c>
      <c r="N61" s="1" t="s">
        <v>73</v>
      </c>
      <c r="O61" s="1" t="s">
        <v>73</v>
      </c>
      <c r="P61" s="1" t="s">
        <v>73</v>
      </c>
      <c r="Q61" s="1" t="s">
        <v>73</v>
      </c>
      <c r="R61" s="1" t="s">
        <v>73</v>
      </c>
      <c r="S61" s="1" t="s">
        <v>73</v>
      </c>
      <c r="T61" s="1" t="s">
        <v>73</v>
      </c>
      <c r="U61" s="1" t="s">
        <v>73</v>
      </c>
      <c r="V61" s="1" t="s">
        <v>73</v>
      </c>
      <c r="W61" s="1" t="s">
        <v>73</v>
      </c>
      <c r="X61" s="1" t="s">
        <v>73</v>
      </c>
      <c r="Y61" s="1" t="s">
        <v>73</v>
      </c>
      <c r="Z61" s="1" t="s">
        <v>73</v>
      </c>
      <c r="AA61" s="1" t="s">
        <v>73</v>
      </c>
      <c r="AB61" s="1" t="s">
        <v>73</v>
      </c>
      <c r="AC61" s="1" t="s">
        <v>73</v>
      </c>
      <c r="AD61" s="1" t="s">
        <v>73</v>
      </c>
      <c r="AE61" s="1" t="s">
        <v>73</v>
      </c>
      <c r="AF61" s="1" t="s">
        <v>73</v>
      </c>
      <c r="AG61" s="1" t="s">
        <v>73</v>
      </c>
      <c r="AH61" s="1" t="s">
        <v>73</v>
      </c>
      <c r="AI61" s="1" t="s">
        <v>73</v>
      </c>
      <c r="AJ61" s="1" t="s">
        <v>73</v>
      </c>
      <c r="AK61" s="1" t="s">
        <v>73</v>
      </c>
      <c r="AL61" s="1" t="s">
        <v>73</v>
      </c>
      <c r="AM61" s="1" t="s">
        <v>73</v>
      </c>
      <c r="AN61" s="1" t="s">
        <v>73</v>
      </c>
      <c r="AO61" s="1" t="s">
        <v>73</v>
      </c>
      <c r="AP61" s="1" t="s">
        <v>73</v>
      </c>
      <c r="AQ61" s="97" t="str">
        <f>IF(ISNONTEXT('Movimentação de Alunos'!B62),"   ",(IF(ISBLANK('Movimentação de Alunos'!E62),(IF((COUNTIF(C61:AP61,"F"))=0,"0",(COUNTIF(C61:AP61,"F")))),"---")))</f>
        <v xml:space="preserve">   </v>
      </c>
      <c r="AR61" s="38"/>
      <c r="AS61" s="38"/>
      <c r="AT61" s="38"/>
      <c r="AU61" s="38"/>
      <c r="AV61" s="38"/>
      <c r="AW61" s="38"/>
      <c r="AX61" s="38"/>
      <c r="AY61" s="38"/>
      <c r="AZ61" s="38"/>
    </row>
    <row r="62" spans="1:52" ht="15" customHeight="1" x14ac:dyDescent="0.25">
      <c r="A62" s="83">
        <v>55</v>
      </c>
      <c r="B62" s="61">
        <f>'Movimentação de Alunos'!B63</f>
        <v>0</v>
      </c>
      <c r="C62" s="1" t="s">
        <v>73</v>
      </c>
      <c r="D62" s="1" t="s">
        <v>73</v>
      </c>
      <c r="E62" s="1" t="s">
        <v>73</v>
      </c>
      <c r="F62" s="1" t="s">
        <v>73</v>
      </c>
      <c r="G62" s="1" t="s">
        <v>73</v>
      </c>
      <c r="H62" s="1" t="s">
        <v>73</v>
      </c>
      <c r="I62" s="1" t="s">
        <v>73</v>
      </c>
      <c r="J62" s="1" t="s">
        <v>73</v>
      </c>
      <c r="K62" s="1" t="s">
        <v>73</v>
      </c>
      <c r="L62" s="1" t="s">
        <v>73</v>
      </c>
      <c r="M62" s="1" t="s">
        <v>73</v>
      </c>
      <c r="N62" s="1" t="s">
        <v>73</v>
      </c>
      <c r="O62" s="1" t="s">
        <v>73</v>
      </c>
      <c r="P62" s="1" t="s">
        <v>73</v>
      </c>
      <c r="Q62" s="1" t="s">
        <v>73</v>
      </c>
      <c r="R62" s="1" t="s">
        <v>73</v>
      </c>
      <c r="S62" s="1" t="s">
        <v>73</v>
      </c>
      <c r="T62" s="1" t="s">
        <v>73</v>
      </c>
      <c r="U62" s="1" t="s">
        <v>73</v>
      </c>
      <c r="V62" s="1" t="s">
        <v>73</v>
      </c>
      <c r="W62" s="1" t="s">
        <v>73</v>
      </c>
      <c r="X62" s="1" t="s">
        <v>73</v>
      </c>
      <c r="Y62" s="1" t="s">
        <v>73</v>
      </c>
      <c r="Z62" s="1" t="s">
        <v>73</v>
      </c>
      <c r="AA62" s="1" t="s">
        <v>73</v>
      </c>
      <c r="AB62" s="1" t="s">
        <v>73</v>
      </c>
      <c r="AC62" s="1" t="s">
        <v>73</v>
      </c>
      <c r="AD62" s="1" t="s">
        <v>73</v>
      </c>
      <c r="AE62" s="1" t="s">
        <v>73</v>
      </c>
      <c r="AF62" s="1" t="s">
        <v>73</v>
      </c>
      <c r="AG62" s="1" t="s">
        <v>73</v>
      </c>
      <c r="AH62" s="1" t="s">
        <v>73</v>
      </c>
      <c r="AI62" s="1" t="s">
        <v>73</v>
      </c>
      <c r="AJ62" s="1" t="s">
        <v>73</v>
      </c>
      <c r="AK62" s="1" t="s">
        <v>73</v>
      </c>
      <c r="AL62" s="1" t="s">
        <v>73</v>
      </c>
      <c r="AM62" s="1" t="s">
        <v>73</v>
      </c>
      <c r="AN62" s="1" t="s">
        <v>73</v>
      </c>
      <c r="AO62" s="1" t="s">
        <v>73</v>
      </c>
      <c r="AP62" s="1" t="s">
        <v>73</v>
      </c>
      <c r="AQ62" s="97" t="str">
        <f>IF(ISNONTEXT('Movimentação de Alunos'!B63),"   ",(IF(ISBLANK('Movimentação de Alunos'!E63),(IF((COUNTIF(C62:AP62,"F"))=0,"0",(COUNTIF(C62:AP62,"F")))),"---")))</f>
        <v xml:space="preserve">   </v>
      </c>
      <c r="AR62" s="38"/>
      <c r="AS62" s="38"/>
      <c r="AT62" s="38"/>
      <c r="AU62" s="38"/>
      <c r="AV62" s="38"/>
      <c r="AW62" s="38"/>
      <c r="AX62" s="38"/>
      <c r="AY62" s="38"/>
      <c r="AZ62" s="38"/>
    </row>
    <row r="63" spans="1:52" ht="15" customHeight="1" x14ac:dyDescent="0.25">
      <c r="A63" s="83">
        <v>56</v>
      </c>
      <c r="B63" s="61">
        <f>'Movimentação de Alunos'!B64</f>
        <v>0</v>
      </c>
      <c r="C63" s="1" t="s">
        <v>73</v>
      </c>
      <c r="D63" s="1" t="s">
        <v>73</v>
      </c>
      <c r="E63" s="1" t="s">
        <v>73</v>
      </c>
      <c r="F63" s="1" t="s">
        <v>73</v>
      </c>
      <c r="G63" s="1" t="s">
        <v>73</v>
      </c>
      <c r="H63" s="1" t="s">
        <v>73</v>
      </c>
      <c r="I63" s="1" t="s">
        <v>73</v>
      </c>
      <c r="J63" s="1" t="s">
        <v>73</v>
      </c>
      <c r="K63" s="1" t="s">
        <v>73</v>
      </c>
      <c r="L63" s="1" t="s">
        <v>73</v>
      </c>
      <c r="M63" s="1" t="s">
        <v>73</v>
      </c>
      <c r="N63" s="1" t="s">
        <v>73</v>
      </c>
      <c r="O63" s="1" t="s">
        <v>73</v>
      </c>
      <c r="P63" s="1" t="s">
        <v>73</v>
      </c>
      <c r="Q63" s="1" t="s">
        <v>73</v>
      </c>
      <c r="R63" s="1" t="s">
        <v>73</v>
      </c>
      <c r="S63" s="1" t="s">
        <v>73</v>
      </c>
      <c r="T63" s="1" t="s">
        <v>73</v>
      </c>
      <c r="U63" s="1" t="s">
        <v>73</v>
      </c>
      <c r="V63" s="1" t="s">
        <v>73</v>
      </c>
      <c r="W63" s="1" t="s">
        <v>73</v>
      </c>
      <c r="X63" s="1" t="s">
        <v>73</v>
      </c>
      <c r="Y63" s="1" t="s">
        <v>73</v>
      </c>
      <c r="Z63" s="1" t="s">
        <v>73</v>
      </c>
      <c r="AA63" s="1" t="s">
        <v>73</v>
      </c>
      <c r="AB63" s="1" t="s">
        <v>73</v>
      </c>
      <c r="AC63" s="1" t="s">
        <v>73</v>
      </c>
      <c r="AD63" s="1" t="s">
        <v>73</v>
      </c>
      <c r="AE63" s="1" t="s">
        <v>73</v>
      </c>
      <c r="AF63" s="1" t="s">
        <v>73</v>
      </c>
      <c r="AG63" s="1" t="s">
        <v>73</v>
      </c>
      <c r="AH63" s="1" t="s">
        <v>73</v>
      </c>
      <c r="AI63" s="1" t="s">
        <v>73</v>
      </c>
      <c r="AJ63" s="1" t="s">
        <v>73</v>
      </c>
      <c r="AK63" s="1" t="s">
        <v>73</v>
      </c>
      <c r="AL63" s="1" t="s">
        <v>73</v>
      </c>
      <c r="AM63" s="1" t="s">
        <v>73</v>
      </c>
      <c r="AN63" s="1" t="s">
        <v>73</v>
      </c>
      <c r="AO63" s="1" t="s">
        <v>73</v>
      </c>
      <c r="AP63" s="1" t="s">
        <v>73</v>
      </c>
      <c r="AQ63" s="97" t="str">
        <f>IF(ISNONTEXT('Movimentação de Alunos'!B64),"   ",(IF(ISBLANK('Movimentação de Alunos'!E64),(IF((COUNTIF(C63:AP63,"F"))=0,"0",(COUNTIF(C63:AP63,"F")))),"---")))</f>
        <v xml:space="preserve">   </v>
      </c>
      <c r="AR63" s="38"/>
      <c r="AS63" s="38"/>
      <c r="AT63" s="38"/>
      <c r="AU63" s="38"/>
      <c r="AV63" s="38"/>
      <c r="AW63" s="38"/>
      <c r="AX63" s="38"/>
      <c r="AY63" s="38"/>
      <c r="AZ63" s="38"/>
    </row>
    <row r="64" spans="1:52" ht="15" customHeight="1" x14ac:dyDescent="0.25">
      <c r="A64" s="83">
        <v>57</v>
      </c>
      <c r="B64" s="61">
        <f>'Movimentação de Alunos'!B65</f>
        <v>0</v>
      </c>
      <c r="C64" s="1" t="s">
        <v>73</v>
      </c>
      <c r="D64" s="1" t="s">
        <v>73</v>
      </c>
      <c r="E64" s="1" t="s">
        <v>73</v>
      </c>
      <c r="F64" s="1" t="s">
        <v>73</v>
      </c>
      <c r="G64" s="1" t="s">
        <v>73</v>
      </c>
      <c r="H64" s="1" t="s">
        <v>73</v>
      </c>
      <c r="I64" s="1" t="s">
        <v>73</v>
      </c>
      <c r="J64" s="1" t="s">
        <v>73</v>
      </c>
      <c r="K64" s="1" t="s">
        <v>73</v>
      </c>
      <c r="L64" s="1" t="s">
        <v>73</v>
      </c>
      <c r="M64" s="1" t="s">
        <v>73</v>
      </c>
      <c r="N64" s="1" t="s">
        <v>73</v>
      </c>
      <c r="O64" s="1" t="s">
        <v>73</v>
      </c>
      <c r="P64" s="1" t="s">
        <v>73</v>
      </c>
      <c r="Q64" s="1" t="s">
        <v>73</v>
      </c>
      <c r="R64" s="1" t="s">
        <v>73</v>
      </c>
      <c r="S64" s="1" t="s">
        <v>73</v>
      </c>
      <c r="T64" s="1" t="s">
        <v>73</v>
      </c>
      <c r="U64" s="1" t="s">
        <v>73</v>
      </c>
      <c r="V64" s="1" t="s">
        <v>73</v>
      </c>
      <c r="W64" s="1" t="s">
        <v>73</v>
      </c>
      <c r="X64" s="1" t="s">
        <v>73</v>
      </c>
      <c r="Y64" s="1" t="s">
        <v>73</v>
      </c>
      <c r="Z64" s="1" t="s">
        <v>73</v>
      </c>
      <c r="AA64" s="1" t="s">
        <v>73</v>
      </c>
      <c r="AB64" s="1" t="s">
        <v>73</v>
      </c>
      <c r="AC64" s="1" t="s">
        <v>73</v>
      </c>
      <c r="AD64" s="1" t="s">
        <v>73</v>
      </c>
      <c r="AE64" s="1" t="s">
        <v>73</v>
      </c>
      <c r="AF64" s="1" t="s">
        <v>73</v>
      </c>
      <c r="AG64" s="1" t="s">
        <v>73</v>
      </c>
      <c r="AH64" s="1" t="s">
        <v>73</v>
      </c>
      <c r="AI64" s="1" t="s">
        <v>73</v>
      </c>
      <c r="AJ64" s="1" t="s">
        <v>73</v>
      </c>
      <c r="AK64" s="1" t="s">
        <v>73</v>
      </c>
      <c r="AL64" s="1" t="s">
        <v>73</v>
      </c>
      <c r="AM64" s="1" t="s">
        <v>73</v>
      </c>
      <c r="AN64" s="1" t="s">
        <v>73</v>
      </c>
      <c r="AO64" s="1" t="s">
        <v>73</v>
      </c>
      <c r="AP64" s="1" t="s">
        <v>73</v>
      </c>
      <c r="AQ64" s="97" t="str">
        <f>IF(ISNONTEXT('Movimentação de Alunos'!B65),"   ",(IF(ISBLANK('Movimentação de Alunos'!E65),(IF((COUNTIF(C64:AP64,"F"))=0,"0",(COUNTIF(C64:AP64,"F")))),"---")))</f>
        <v xml:space="preserve">   </v>
      </c>
      <c r="AR64" s="38"/>
      <c r="AS64" s="38"/>
      <c r="AT64" s="38"/>
      <c r="AU64" s="38"/>
      <c r="AV64" s="38"/>
      <c r="AW64" s="38"/>
      <c r="AX64" s="38"/>
      <c r="AY64" s="38"/>
      <c r="AZ64" s="38"/>
    </row>
    <row r="65" spans="1:52" ht="15" customHeight="1" x14ac:dyDescent="0.25">
      <c r="A65" s="83">
        <v>58</v>
      </c>
      <c r="B65" s="61">
        <f>'Movimentação de Alunos'!B66</f>
        <v>0</v>
      </c>
      <c r="C65" s="1" t="s">
        <v>73</v>
      </c>
      <c r="D65" s="1" t="s">
        <v>73</v>
      </c>
      <c r="E65" s="1" t="s">
        <v>73</v>
      </c>
      <c r="F65" s="1" t="s">
        <v>73</v>
      </c>
      <c r="G65" s="1" t="s">
        <v>73</v>
      </c>
      <c r="H65" s="1" t="s">
        <v>73</v>
      </c>
      <c r="I65" s="1" t="s">
        <v>73</v>
      </c>
      <c r="J65" s="1" t="s">
        <v>73</v>
      </c>
      <c r="K65" s="1" t="s">
        <v>73</v>
      </c>
      <c r="L65" s="1" t="s">
        <v>73</v>
      </c>
      <c r="M65" s="1" t="s">
        <v>73</v>
      </c>
      <c r="N65" s="1" t="s">
        <v>73</v>
      </c>
      <c r="O65" s="1" t="s">
        <v>73</v>
      </c>
      <c r="P65" s="1" t="s">
        <v>73</v>
      </c>
      <c r="Q65" s="1" t="s">
        <v>73</v>
      </c>
      <c r="R65" s="1" t="s">
        <v>73</v>
      </c>
      <c r="S65" s="1" t="s">
        <v>73</v>
      </c>
      <c r="T65" s="1" t="s">
        <v>73</v>
      </c>
      <c r="U65" s="1" t="s">
        <v>73</v>
      </c>
      <c r="V65" s="1" t="s">
        <v>73</v>
      </c>
      <c r="W65" s="1" t="s">
        <v>73</v>
      </c>
      <c r="X65" s="1" t="s">
        <v>73</v>
      </c>
      <c r="Y65" s="1" t="s">
        <v>73</v>
      </c>
      <c r="Z65" s="1" t="s">
        <v>73</v>
      </c>
      <c r="AA65" s="1" t="s">
        <v>73</v>
      </c>
      <c r="AB65" s="1" t="s">
        <v>73</v>
      </c>
      <c r="AC65" s="1" t="s">
        <v>73</v>
      </c>
      <c r="AD65" s="1" t="s">
        <v>73</v>
      </c>
      <c r="AE65" s="1" t="s">
        <v>73</v>
      </c>
      <c r="AF65" s="1" t="s">
        <v>73</v>
      </c>
      <c r="AG65" s="1" t="s">
        <v>73</v>
      </c>
      <c r="AH65" s="1" t="s">
        <v>73</v>
      </c>
      <c r="AI65" s="1" t="s">
        <v>73</v>
      </c>
      <c r="AJ65" s="1" t="s">
        <v>73</v>
      </c>
      <c r="AK65" s="1" t="s">
        <v>73</v>
      </c>
      <c r="AL65" s="1" t="s">
        <v>73</v>
      </c>
      <c r="AM65" s="1" t="s">
        <v>73</v>
      </c>
      <c r="AN65" s="1" t="s">
        <v>73</v>
      </c>
      <c r="AO65" s="1" t="s">
        <v>73</v>
      </c>
      <c r="AP65" s="1" t="s">
        <v>73</v>
      </c>
      <c r="AQ65" s="97" t="str">
        <f>IF(ISNONTEXT('Movimentação de Alunos'!B66),"   ",(IF(ISBLANK('Movimentação de Alunos'!E66),(IF((COUNTIF(C65:AP65,"F"))=0,"0",(COUNTIF(C65:AP65,"F")))),"---")))</f>
        <v xml:space="preserve">   </v>
      </c>
      <c r="AR65" s="38"/>
      <c r="AS65" s="38"/>
      <c r="AT65" s="38"/>
      <c r="AU65" s="38"/>
      <c r="AV65" s="38"/>
      <c r="AW65" s="38"/>
      <c r="AX65" s="38"/>
      <c r="AY65" s="38"/>
      <c r="AZ65" s="38"/>
    </row>
    <row r="66" spans="1:52" ht="15" customHeight="1" x14ac:dyDescent="0.25">
      <c r="A66" s="83">
        <v>59</v>
      </c>
      <c r="B66" s="61">
        <f>'Movimentação de Alunos'!B67</f>
        <v>0</v>
      </c>
      <c r="C66" s="1" t="s">
        <v>73</v>
      </c>
      <c r="D66" s="1" t="s">
        <v>73</v>
      </c>
      <c r="E66" s="1" t="s">
        <v>73</v>
      </c>
      <c r="F66" s="1" t="s">
        <v>73</v>
      </c>
      <c r="G66" s="1" t="s">
        <v>73</v>
      </c>
      <c r="H66" s="1" t="s">
        <v>73</v>
      </c>
      <c r="I66" s="1" t="s">
        <v>73</v>
      </c>
      <c r="J66" s="1" t="s">
        <v>73</v>
      </c>
      <c r="K66" s="1" t="s">
        <v>73</v>
      </c>
      <c r="L66" s="1" t="s">
        <v>73</v>
      </c>
      <c r="M66" s="1" t="s">
        <v>73</v>
      </c>
      <c r="N66" s="1" t="s">
        <v>73</v>
      </c>
      <c r="O66" s="1" t="s">
        <v>73</v>
      </c>
      <c r="P66" s="1" t="s">
        <v>73</v>
      </c>
      <c r="Q66" s="1" t="s">
        <v>73</v>
      </c>
      <c r="R66" s="1" t="s">
        <v>73</v>
      </c>
      <c r="S66" s="1" t="s">
        <v>73</v>
      </c>
      <c r="T66" s="1" t="s">
        <v>73</v>
      </c>
      <c r="U66" s="1" t="s">
        <v>73</v>
      </c>
      <c r="V66" s="1" t="s">
        <v>73</v>
      </c>
      <c r="W66" s="1" t="s">
        <v>73</v>
      </c>
      <c r="X66" s="1" t="s">
        <v>73</v>
      </c>
      <c r="Y66" s="1" t="s">
        <v>73</v>
      </c>
      <c r="Z66" s="1" t="s">
        <v>73</v>
      </c>
      <c r="AA66" s="1" t="s">
        <v>73</v>
      </c>
      <c r="AB66" s="1" t="s">
        <v>73</v>
      </c>
      <c r="AC66" s="1" t="s">
        <v>73</v>
      </c>
      <c r="AD66" s="1" t="s">
        <v>73</v>
      </c>
      <c r="AE66" s="1" t="s">
        <v>73</v>
      </c>
      <c r="AF66" s="1" t="s">
        <v>73</v>
      </c>
      <c r="AG66" s="1" t="s">
        <v>73</v>
      </c>
      <c r="AH66" s="1" t="s">
        <v>73</v>
      </c>
      <c r="AI66" s="1" t="s">
        <v>73</v>
      </c>
      <c r="AJ66" s="1" t="s">
        <v>73</v>
      </c>
      <c r="AK66" s="1" t="s">
        <v>73</v>
      </c>
      <c r="AL66" s="1" t="s">
        <v>73</v>
      </c>
      <c r="AM66" s="1" t="s">
        <v>73</v>
      </c>
      <c r="AN66" s="1" t="s">
        <v>73</v>
      </c>
      <c r="AO66" s="1" t="s">
        <v>73</v>
      </c>
      <c r="AP66" s="1" t="s">
        <v>73</v>
      </c>
      <c r="AQ66" s="97" t="str">
        <f>IF(ISNONTEXT('Movimentação de Alunos'!B67),"   ",(IF(ISBLANK('Movimentação de Alunos'!E67),(IF((COUNTIF(C66:AP66,"F"))=0,"0",(COUNTIF(C66:AP66,"F")))),"---")))</f>
        <v xml:space="preserve">   </v>
      </c>
      <c r="AR66" s="38"/>
      <c r="AS66" s="38"/>
      <c r="AT66" s="38"/>
      <c r="AU66" s="38"/>
      <c r="AV66" s="38"/>
      <c r="AW66" s="38"/>
      <c r="AX66" s="38"/>
      <c r="AY66" s="38"/>
      <c r="AZ66" s="38"/>
    </row>
    <row r="67" spans="1:52" ht="15" customHeight="1" x14ac:dyDescent="0.25">
      <c r="A67" s="83">
        <v>60</v>
      </c>
      <c r="B67" s="61">
        <f>'Movimentação de Alunos'!B68</f>
        <v>0</v>
      </c>
      <c r="C67" s="1" t="s">
        <v>73</v>
      </c>
      <c r="D67" s="1" t="s">
        <v>73</v>
      </c>
      <c r="E67" s="1" t="s">
        <v>73</v>
      </c>
      <c r="F67" s="1" t="s">
        <v>73</v>
      </c>
      <c r="G67" s="1" t="s">
        <v>73</v>
      </c>
      <c r="H67" s="1" t="s">
        <v>73</v>
      </c>
      <c r="I67" s="1" t="s">
        <v>73</v>
      </c>
      <c r="J67" s="1" t="s">
        <v>73</v>
      </c>
      <c r="K67" s="1" t="s">
        <v>73</v>
      </c>
      <c r="L67" s="1" t="s">
        <v>73</v>
      </c>
      <c r="M67" s="1" t="s">
        <v>73</v>
      </c>
      <c r="N67" s="1" t="s">
        <v>73</v>
      </c>
      <c r="O67" s="1" t="s">
        <v>73</v>
      </c>
      <c r="P67" s="1" t="s">
        <v>73</v>
      </c>
      <c r="Q67" s="1" t="s">
        <v>73</v>
      </c>
      <c r="R67" s="1" t="s">
        <v>73</v>
      </c>
      <c r="S67" s="1" t="s">
        <v>73</v>
      </c>
      <c r="T67" s="1" t="s">
        <v>73</v>
      </c>
      <c r="U67" s="1" t="s">
        <v>73</v>
      </c>
      <c r="V67" s="1" t="s">
        <v>73</v>
      </c>
      <c r="W67" s="1" t="s">
        <v>73</v>
      </c>
      <c r="X67" s="1" t="s">
        <v>73</v>
      </c>
      <c r="Y67" s="1" t="s">
        <v>73</v>
      </c>
      <c r="Z67" s="1" t="s">
        <v>73</v>
      </c>
      <c r="AA67" s="1" t="s">
        <v>73</v>
      </c>
      <c r="AB67" s="1" t="s">
        <v>73</v>
      </c>
      <c r="AC67" s="1" t="s">
        <v>73</v>
      </c>
      <c r="AD67" s="1" t="s">
        <v>73</v>
      </c>
      <c r="AE67" s="1" t="s">
        <v>73</v>
      </c>
      <c r="AF67" s="1" t="s">
        <v>73</v>
      </c>
      <c r="AG67" s="1" t="s">
        <v>73</v>
      </c>
      <c r="AH67" s="1" t="s">
        <v>73</v>
      </c>
      <c r="AI67" s="1" t="s">
        <v>73</v>
      </c>
      <c r="AJ67" s="1" t="s">
        <v>73</v>
      </c>
      <c r="AK67" s="1" t="s">
        <v>73</v>
      </c>
      <c r="AL67" s="1" t="s">
        <v>73</v>
      </c>
      <c r="AM67" s="1" t="s">
        <v>73</v>
      </c>
      <c r="AN67" s="1" t="s">
        <v>73</v>
      </c>
      <c r="AO67" s="1" t="s">
        <v>73</v>
      </c>
      <c r="AP67" s="1" t="s">
        <v>73</v>
      </c>
      <c r="AQ67" s="97" t="str">
        <f>IF(ISNONTEXT('Movimentação de Alunos'!B68),"   ",(IF(ISBLANK('Movimentação de Alunos'!E68),(IF((COUNTIF(C67:AP67,"F"))=0,"0",(COUNTIF(C67:AP67,"F")))),"---")))</f>
        <v xml:space="preserve">   </v>
      </c>
      <c r="AR67" s="38"/>
      <c r="AS67" s="38"/>
      <c r="AT67" s="38"/>
      <c r="AU67" s="38"/>
      <c r="AV67" s="38"/>
      <c r="AW67" s="38"/>
      <c r="AX67" s="38"/>
      <c r="AY67" s="38"/>
      <c r="AZ67" s="38"/>
    </row>
    <row r="68" spans="1:52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</row>
    <row r="69" spans="1:52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</row>
    <row r="70" spans="1:52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</row>
    <row r="71" spans="1:52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</row>
    <row r="72" spans="1:52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</row>
    <row r="73" spans="1:52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</row>
  </sheetData>
  <sheetProtection password="E935" sheet="1" objects="1" scenarios="1"/>
  <mergeCells count="21">
    <mergeCell ref="A1:AQ1"/>
    <mergeCell ref="A2:AQ2"/>
    <mergeCell ref="A3:B3"/>
    <mergeCell ref="D3:F3"/>
    <mergeCell ref="G3:J3"/>
    <mergeCell ref="R3:V3"/>
    <mergeCell ref="AG3:AQ3"/>
    <mergeCell ref="AS20:AY25"/>
    <mergeCell ref="AS16:AT18"/>
    <mergeCell ref="A5:B5"/>
    <mergeCell ref="D5:G5"/>
    <mergeCell ref="AS11:AU13"/>
    <mergeCell ref="H5:P5"/>
    <mergeCell ref="Q5:W5"/>
    <mergeCell ref="AS4:AU8"/>
    <mergeCell ref="X5:Y5"/>
    <mergeCell ref="AK5:AL5"/>
    <mergeCell ref="A6:B6"/>
    <mergeCell ref="C6:AL6"/>
    <mergeCell ref="A4:B4"/>
    <mergeCell ref="D4:G4"/>
  </mergeCells>
  <conditionalFormatting sqref="AQ5 B9:B67 C7:AP7">
    <cfRule type="cellIs" dxfId="133" priority="13" stopIfTrue="1" operator="equal">
      <formula>0</formula>
    </cfRule>
  </conditionalFormatting>
  <conditionalFormatting sqref="A2:AQ2">
    <cfRule type="cellIs" dxfId="132" priority="12" stopIfTrue="1" operator="equal">
      <formula>"Apuração de Frequência"</formula>
    </cfRule>
  </conditionalFormatting>
  <conditionalFormatting sqref="B9:B67">
    <cfRule type="cellIs" dxfId="131" priority="11" stopIfTrue="1" operator="equal">
      <formula>0</formula>
    </cfRule>
  </conditionalFormatting>
  <conditionalFormatting sqref="B9:B67">
    <cfRule type="cellIs" dxfId="130" priority="10" stopIfTrue="1" operator="equal">
      <formula>0</formula>
    </cfRule>
  </conditionalFormatting>
  <conditionalFormatting sqref="C7:AP7">
    <cfRule type="cellIs" dxfId="129" priority="7" stopIfTrue="1" operator="equal">
      <formula>0</formula>
    </cfRule>
  </conditionalFormatting>
  <conditionalFormatting sqref="B8:B67">
    <cfRule type="cellIs" dxfId="128" priority="6" stopIfTrue="1" operator="equal">
      <formula>0</formula>
    </cfRule>
  </conditionalFormatting>
  <conditionalFormatting sqref="B8:B67">
    <cfRule type="cellIs" dxfId="127" priority="5" stopIfTrue="1" operator="equal">
      <formula>0</formula>
    </cfRule>
  </conditionalFormatting>
  <conditionalFormatting sqref="B8:B67">
    <cfRule type="cellIs" dxfId="126" priority="4" stopIfTrue="1" operator="equal">
      <formula>0</formula>
    </cfRule>
  </conditionalFormatting>
  <conditionalFormatting sqref="A8:AP67">
    <cfRule type="expression" dxfId="125" priority="3">
      <formula>MOD(ROW(A8),2) = 0</formula>
    </cfRule>
  </conditionalFormatting>
  <conditionalFormatting sqref="AQ8">
    <cfRule type="expression" dxfId="124" priority="2">
      <formula>MOD(ROW(AQ8),2) = 0</formula>
    </cfRule>
  </conditionalFormatting>
  <conditionalFormatting sqref="AQ9:AQ67">
    <cfRule type="expression" dxfId="123" priority="1">
      <formula>MOD(ROW(AQ9),2) = 0</formula>
    </cfRule>
  </conditionalFormatting>
  <dataValidations count="1">
    <dataValidation type="list" allowBlank="1" showInputMessage="1" showErrorMessage="1" sqref="C8:AP67">
      <formula1>$AW$3:$AW$5</formula1>
    </dataValidation>
  </dataValidations>
  <hyperlinks>
    <hyperlink ref="AS11:AU13" location="Calendário!A1" display="Calendário"/>
    <hyperlink ref="AS4:AU8" location="Iniciar!A1" display="Iniciar!A1"/>
    <hyperlink ref="AS16:AT16" location="'Frequência 3º Bim'!A1" display="'Frequência 3º Bim'!A1"/>
    <hyperlink ref="AS18:AT18" location="'Conteúdo 3º Bim'!A1" display="'Conteúdo 3º Bim'!A1"/>
    <hyperlink ref="AS16:AT18" location="'Conteúdo 3º Bim'!A1" display="'Conteúdo 3º Bim'!A1"/>
  </hyperlinks>
  <pageMargins left="0.511811024" right="0.511811024" top="0.78740157499999996" bottom="0.78740157499999996" header="0.31496062000000002" footer="0.31496062000000002"/>
  <pageSetup paperSize="9" scale="73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tabColor theme="6" tint="0.59999389629810485"/>
    <pageSetUpPr fitToPage="1"/>
  </sheetPr>
  <dimension ref="A1:T54"/>
  <sheetViews>
    <sheetView workbookViewId="0">
      <selection activeCell="J9" sqref="J9:K11"/>
    </sheetView>
  </sheetViews>
  <sheetFormatPr defaultRowHeight="15" x14ac:dyDescent="0.25"/>
  <cols>
    <col min="1" max="1" width="13.140625" customWidth="1"/>
    <col min="2" max="2" width="9.140625" customWidth="1"/>
    <col min="3" max="3" width="10.7109375" customWidth="1"/>
    <col min="4" max="5" width="9.140625" customWidth="1"/>
    <col min="6" max="6" width="14" customWidth="1"/>
    <col min="7" max="7" width="30.7109375" customWidth="1"/>
  </cols>
  <sheetData>
    <row r="1" spans="1:20" ht="20.25" x14ac:dyDescent="0.25">
      <c r="A1" s="349" t="str">
        <f>Capa!B15</f>
        <v>E. E. MESSIAS PEDREIRO</v>
      </c>
      <c r="B1" s="350"/>
      <c r="C1" s="350"/>
      <c r="D1" s="350"/>
      <c r="E1" s="350"/>
      <c r="F1" s="350"/>
      <c r="G1" s="351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5.75" thickBot="1" x14ac:dyDescent="0.3">
      <c r="A2" s="408" t="s">
        <v>0</v>
      </c>
      <c r="B2" s="409"/>
      <c r="C2" s="409"/>
      <c r="D2" s="409"/>
      <c r="E2" s="409"/>
      <c r="F2" s="409"/>
      <c r="G2" s="410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" customHeight="1" thickTop="1" x14ac:dyDescent="0.25">
      <c r="A3" s="415" t="str">
        <f>Capa!B25</f>
        <v>ENSINO MÉDIO</v>
      </c>
      <c r="B3" s="416"/>
      <c r="C3" s="165" t="s">
        <v>52</v>
      </c>
      <c r="D3" s="44"/>
      <c r="E3" s="165"/>
      <c r="F3" s="411"/>
      <c r="G3" s="412"/>
      <c r="H3" s="38"/>
      <c r="I3" s="38"/>
      <c r="J3" s="309" t="s">
        <v>108</v>
      </c>
      <c r="K3" s="310"/>
      <c r="L3" s="311"/>
      <c r="M3" s="38"/>
      <c r="N3" s="38"/>
      <c r="O3" s="38"/>
      <c r="P3" s="38"/>
      <c r="Q3" s="38"/>
      <c r="R3" s="38"/>
      <c r="S3" s="38"/>
      <c r="T3" s="38"/>
    </row>
    <row r="4" spans="1:20" ht="15" customHeight="1" x14ac:dyDescent="0.25">
      <c r="A4" s="342" t="s">
        <v>49</v>
      </c>
      <c r="B4" s="417"/>
      <c r="C4" s="162" t="s">
        <v>1</v>
      </c>
      <c r="D4" s="162">
        <f>Capa!D19</f>
        <v>2014</v>
      </c>
      <c r="E4" s="167" t="s">
        <v>2</v>
      </c>
      <c r="F4" s="413" t="str">
        <f>Capa!B37</f>
        <v>BIOLOGIA</v>
      </c>
      <c r="G4" s="414"/>
      <c r="H4" s="38"/>
      <c r="I4" s="38"/>
      <c r="J4" s="312"/>
      <c r="K4" s="313"/>
      <c r="L4" s="314"/>
      <c r="M4" s="38"/>
      <c r="N4" s="38"/>
      <c r="O4" s="38"/>
      <c r="P4" s="38"/>
      <c r="Q4" s="38"/>
      <c r="R4" s="38"/>
      <c r="S4" s="38"/>
      <c r="T4" s="38"/>
    </row>
    <row r="5" spans="1:20" ht="15" customHeight="1" x14ac:dyDescent="0.25">
      <c r="A5" s="342" t="str">
        <f>Capa!B30</f>
        <v>1º ANO A</v>
      </c>
      <c r="B5" s="417"/>
      <c r="C5" s="167" t="s">
        <v>6</v>
      </c>
      <c r="D5" s="344" t="str">
        <f>Capa!B44</f>
        <v>ULISSES PAGLIUSO JUNIOR</v>
      </c>
      <c r="E5" s="344"/>
      <c r="F5" s="344"/>
      <c r="G5" s="345"/>
      <c r="H5" s="38"/>
      <c r="I5" s="38"/>
      <c r="J5" s="312"/>
      <c r="K5" s="313"/>
      <c r="L5" s="314"/>
      <c r="M5" s="38"/>
      <c r="N5" s="38"/>
      <c r="O5" s="38"/>
      <c r="P5" s="38"/>
      <c r="Q5" s="38"/>
      <c r="R5" s="38"/>
      <c r="S5" s="38"/>
      <c r="T5" s="38"/>
    </row>
    <row r="6" spans="1:20" ht="15" customHeight="1" x14ac:dyDescent="0.25">
      <c r="A6" s="402" t="str">
        <f>Capa!F30</f>
        <v>VESPERTINO</v>
      </c>
      <c r="B6" s="403"/>
      <c r="C6" s="167" t="s">
        <v>3</v>
      </c>
      <c r="D6" s="167"/>
      <c r="E6" s="167"/>
      <c r="F6" s="45">
        <f>'Frequência 3º Bim'!X5</f>
        <v>0</v>
      </c>
      <c r="G6" s="46"/>
      <c r="H6" s="38"/>
      <c r="I6" s="38"/>
      <c r="J6" s="312"/>
      <c r="K6" s="313"/>
      <c r="L6" s="314"/>
      <c r="M6" s="38"/>
      <c r="N6" s="38"/>
      <c r="O6" s="38"/>
      <c r="P6" s="38"/>
      <c r="Q6" s="38"/>
      <c r="R6" s="38"/>
      <c r="S6" s="38"/>
      <c r="T6" s="38"/>
    </row>
    <row r="7" spans="1:20" ht="15" customHeight="1" thickBot="1" x14ac:dyDescent="0.3">
      <c r="A7" s="47"/>
      <c r="B7" s="48"/>
      <c r="C7" s="48"/>
      <c r="D7" s="48"/>
      <c r="E7" s="48"/>
      <c r="F7" s="48"/>
      <c r="G7" s="166"/>
      <c r="H7" s="38"/>
      <c r="I7" s="38"/>
      <c r="J7" s="315"/>
      <c r="K7" s="316"/>
      <c r="L7" s="317"/>
      <c r="M7" s="38"/>
      <c r="N7" s="38"/>
      <c r="O7" s="38"/>
      <c r="P7" s="38"/>
      <c r="Q7" s="38"/>
      <c r="R7" s="38"/>
      <c r="S7" s="38"/>
      <c r="T7" s="38"/>
    </row>
    <row r="8" spans="1:20" ht="16.5" thickTop="1" thickBot="1" x14ac:dyDescent="0.3">
      <c r="A8" s="49" t="s">
        <v>4</v>
      </c>
      <c r="B8" s="404" t="s">
        <v>5</v>
      </c>
      <c r="C8" s="404"/>
      <c r="D8" s="404"/>
      <c r="E8" s="404"/>
      <c r="F8" s="404"/>
      <c r="G8" s="404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ht="15.75" customHeight="1" thickTop="1" x14ac:dyDescent="0.25">
      <c r="A9" s="50" t="str">
        <f>IF('Frequência 3º Bim'!C7&gt;0,'Frequência 3º Bim'!C7," ")</f>
        <v xml:space="preserve"> </v>
      </c>
      <c r="B9" s="468"/>
      <c r="C9" s="469"/>
      <c r="D9" s="469"/>
      <c r="E9" s="469"/>
      <c r="F9" s="469"/>
      <c r="G9" s="469"/>
      <c r="H9" s="38"/>
      <c r="I9" s="38"/>
      <c r="J9" s="204" t="s">
        <v>105</v>
      </c>
      <c r="K9" s="475"/>
      <c r="L9" s="38"/>
      <c r="M9" s="38"/>
      <c r="N9" s="38"/>
      <c r="O9" s="38"/>
      <c r="P9" s="38"/>
      <c r="Q9" s="38"/>
      <c r="R9" s="38"/>
      <c r="S9" s="38"/>
      <c r="T9" s="38"/>
    </row>
    <row r="10" spans="1:20" ht="15" customHeight="1" x14ac:dyDescent="0.25">
      <c r="A10" s="50" t="str">
        <f>IF('Frequência 3º Bim'!D7&gt;0,'Frequência 3º Bim'!D7," ")</f>
        <v xml:space="preserve"> </v>
      </c>
      <c r="B10" s="470"/>
      <c r="C10" s="473"/>
      <c r="D10" s="473"/>
      <c r="E10" s="473"/>
      <c r="F10" s="473"/>
      <c r="G10" s="474"/>
      <c r="H10" s="38"/>
      <c r="I10" s="38"/>
      <c r="J10" s="476"/>
      <c r="K10" s="477"/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15.75" customHeight="1" thickBot="1" x14ac:dyDescent="0.3">
      <c r="A11" s="50" t="str">
        <f>IF('Frequência 3º Bim'!E7&gt;0,'Frequência 3º Bim'!E7," ")</f>
        <v xml:space="preserve"> </v>
      </c>
      <c r="B11" s="470"/>
      <c r="C11" s="473"/>
      <c r="D11" s="473"/>
      <c r="E11" s="473"/>
      <c r="F11" s="473"/>
      <c r="G11" s="474"/>
      <c r="H11" s="38"/>
      <c r="I11" s="38"/>
      <c r="J11" s="478"/>
      <c r="K11" s="479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15.75" thickTop="1" x14ac:dyDescent="0.25">
      <c r="A12" s="50" t="str">
        <f>IF('Frequência 3º Bim'!F7&gt;0,'Frequência 3º Bim'!F7," ")</f>
        <v xml:space="preserve"> </v>
      </c>
      <c r="B12" s="470"/>
      <c r="C12" s="473"/>
      <c r="D12" s="473"/>
      <c r="E12" s="473"/>
      <c r="F12" s="473"/>
      <c r="G12" s="474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1:20" x14ac:dyDescent="0.25">
      <c r="A13" s="50" t="str">
        <f>IF('Frequência 3º Bim'!G7&gt;0,'Frequência 3º Bim'!G7," ")</f>
        <v xml:space="preserve"> </v>
      </c>
      <c r="B13" s="470"/>
      <c r="C13" s="473"/>
      <c r="D13" s="473"/>
      <c r="E13" s="473"/>
      <c r="F13" s="473"/>
      <c r="G13" s="474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</row>
    <row r="14" spans="1:20" x14ac:dyDescent="0.25">
      <c r="A14" s="50" t="str">
        <f>IF('Frequência 3º Bim'!H7&gt;0,'Frequência 3º Bim'!H7," ")</f>
        <v xml:space="preserve"> </v>
      </c>
      <c r="B14" s="470"/>
      <c r="C14" s="473"/>
      <c r="D14" s="473"/>
      <c r="E14" s="473"/>
      <c r="F14" s="473"/>
      <c r="G14" s="474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</row>
    <row r="15" spans="1:20" x14ac:dyDescent="0.25">
      <c r="A15" s="50" t="str">
        <f>IF('Frequência 3º Bim'!I7&gt;0,'Frequência 3º Bim'!I7," ")</f>
        <v xml:space="preserve"> </v>
      </c>
      <c r="B15" s="468"/>
      <c r="C15" s="469"/>
      <c r="D15" s="469"/>
      <c r="E15" s="469"/>
      <c r="F15" s="469"/>
      <c r="G15" s="469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1:20" x14ac:dyDescent="0.25">
      <c r="A16" s="50" t="str">
        <f>IF('Frequência 3º Bim'!J7&gt;0,'Frequência 3º Bim'!J7," ")</f>
        <v xml:space="preserve"> </v>
      </c>
      <c r="B16" s="468"/>
      <c r="C16" s="469"/>
      <c r="D16" s="469"/>
      <c r="E16" s="469"/>
      <c r="F16" s="469"/>
      <c r="G16" s="469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1:20" x14ac:dyDescent="0.25">
      <c r="A17" s="50" t="str">
        <f>IF('Frequência 3º Bim'!K7&gt;0,'Frequência 3º Bim'!K7," ")</f>
        <v xml:space="preserve"> </v>
      </c>
      <c r="B17" s="468"/>
      <c r="C17" s="469"/>
      <c r="D17" s="469"/>
      <c r="E17" s="469"/>
      <c r="F17" s="469"/>
      <c r="G17" s="469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0" x14ac:dyDescent="0.25">
      <c r="A18" s="50" t="str">
        <f>IF('Frequência 3º Bim'!L7&gt;0,'Frequência 3º Bim'!L7," ")</f>
        <v xml:space="preserve"> </v>
      </c>
      <c r="B18" s="468"/>
      <c r="C18" s="469"/>
      <c r="D18" s="469"/>
      <c r="E18" s="469"/>
      <c r="F18" s="469"/>
      <c r="G18" s="469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1:20" x14ac:dyDescent="0.25">
      <c r="A19" s="50" t="str">
        <f>IF('Frequência 3º Bim'!M7&gt;0,'Frequência 3º Bim'!M7," ")</f>
        <v xml:space="preserve"> </v>
      </c>
      <c r="B19" s="470"/>
      <c r="C19" s="473"/>
      <c r="D19" s="473"/>
      <c r="E19" s="473"/>
      <c r="F19" s="473"/>
      <c r="G19" s="474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0" x14ac:dyDescent="0.25">
      <c r="A20" s="50" t="str">
        <f>IF('Frequência 3º Bim'!N7&gt;0,'Frequência 3º Bim'!N7," ")</f>
        <v xml:space="preserve"> </v>
      </c>
      <c r="B20" s="470"/>
      <c r="C20" s="473"/>
      <c r="D20" s="473"/>
      <c r="E20" s="473"/>
      <c r="F20" s="473"/>
      <c r="G20" s="474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1:20" x14ac:dyDescent="0.25">
      <c r="A21" s="50" t="str">
        <f>IF('Frequência 3º Bim'!O7&gt;0,'Frequência 3º Bim'!O7," ")</f>
        <v xml:space="preserve"> </v>
      </c>
      <c r="B21" s="468"/>
      <c r="C21" s="469"/>
      <c r="D21" s="469"/>
      <c r="E21" s="469"/>
      <c r="F21" s="469"/>
      <c r="G21" s="469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1:20" x14ac:dyDescent="0.25">
      <c r="A22" s="50" t="str">
        <f>IF('Frequência 3º Bim'!P7&gt;0,'Frequência 3º Bim'!P7," ")</f>
        <v xml:space="preserve"> </v>
      </c>
      <c r="B22" s="468"/>
      <c r="C22" s="469"/>
      <c r="D22" s="469"/>
      <c r="E22" s="469"/>
      <c r="F22" s="469"/>
      <c r="G22" s="469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0" x14ac:dyDescent="0.25">
      <c r="A23" s="50" t="str">
        <f>IF('Frequência 3º Bim'!Q7&gt;0,'Frequência 3º Bim'!Q7," ")</f>
        <v xml:space="preserve"> </v>
      </c>
      <c r="B23" s="468"/>
      <c r="C23" s="469"/>
      <c r="D23" s="469"/>
      <c r="E23" s="469"/>
      <c r="F23" s="469"/>
      <c r="G23" s="46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1:20" x14ac:dyDescent="0.25">
      <c r="A24" s="50" t="str">
        <f>IF('Frequência 3º Bim'!R7&gt;0,'Frequência 3º Bim'!R7," ")</f>
        <v xml:space="preserve"> </v>
      </c>
      <c r="B24" s="470"/>
      <c r="C24" s="471"/>
      <c r="D24" s="471"/>
      <c r="E24" s="471"/>
      <c r="F24" s="471"/>
      <c r="G24" s="472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</row>
    <row r="25" spans="1:20" x14ac:dyDescent="0.25">
      <c r="A25" s="50" t="str">
        <f>IF('Frequência 3º Bim'!S7&gt;0,'Frequência 3º Bim'!S7," ")</f>
        <v xml:space="preserve"> </v>
      </c>
      <c r="B25" s="470"/>
      <c r="C25" s="471"/>
      <c r="D25" s="471"/>
      <c r="E25" s="471"/>
      <c r="F25" s="471"/>
      <c r="G25" s="472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x14ac:dyDescent="0.25">
      <c r="A26" s="50" t="str">
        <f>IF('Frequência 3º Bim'!T7&gt;0,'Frequência 3º Bim'!T7," ")</f>
        <v xml:space="preserve"> </v>
      </c>
      <c r="B26" s="468"/>
      <c r="C26" s="469"/>
      <c r="D26" s="469"/>
      <c r="E26" s="469"/>
      <c r="F26" s="469"/>
      <c r="G26" s="469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x14ac:dyDescent="0.25">
      <c r="A27" s="50" t="str">
        <f>IF('Frequência 3º Bim'!U7&gt;0,'Frequência 3º Bim'!U7," ")</f>
        <v xml:space="preserve"> </v>
      </c>
      <c r="B27" s="468"/>
      <c r="C27" s="469"/>
      <c r="D27" s="469"/>
      <c r="E27" s="469"/>
      <c r="F27" s="469"/>
      <c r="G27" s="469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0" x14ac:dyDescent="0.25">
      <c r="A28" s="50" t="str">
        <f>IF('Frequência 3º Bim'!V7&gt;0,'Frequência 3º Bim'!V7," ")</f>
        <v xml:space="preserve"> </v>
      </c>
      <c r="B28" s="468"/>
      <c r="C28" s="469"/>
      <c r="D28" s="469"/>
      <c r="E28" s="469"/>
      <c r="F28" s="469"/>
      <c r="G28" s="46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0" x14ac:dyDescent="0.25">
      <c r="A29" s="50" t="str">
        <f>IF('Frequência 3º Bim'!W7&gt;0,'Frequência 3º Bim'!W7," ")</f>
        <v xml:space="preserve"> </v>
      </c>
      <c r="B29" s="470"/>
      <c r="C29" s="473"/>
      <c r="D29" s="473"/>
      <c r="E29" s="473"/>
      <c r="F29" s="473"/>
      <c r="G29" s="474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0" x14ac:dyDescent="0.25">
      <c r="A30" s="50" t="str">
        <f>IF('Frequência 3º Bim'!X7&gt;0,'Frequência 3º Bim'!X7," ")</f>
        <v xml:space="preserve"> </v>
      </c>
      <c r="B30" s="468"/>
      <c r="C30" s="469"/>
      <c r="D30" s="469"/>
      <c r="E30" s="469"/>
      <c r="F30" s="469"/>
      <c r="G30" s="469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1:20" x14ac:dyDescent="0.25">
      <c r="A31" s="50" t="str">
        <f>IF('Frequência 3º Bim'!Y7&gt;0,'Frequência 3º Bim'!Y7," ")</f>
        <v xml:space="preserve"> </v>
      </c>
      <c r="B31" s="468"/>
      <c r="C31" s="469"/>
      <c r="D31" s="469"/>
      <c r="E31" s="469"/>
      <c r="F31" s="469"/>
      <c r="G31" s="469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</row>
    <row r="32" spans="1:20" x14ac:dyDescent="0.25">
      <c r="A32" s="50" t="str">
        <f>IF('Frequência 3º Bim'!Z7&gt;0,'Frequência 3º Bim'!Z7," ")</f>
        <v xml:space="preserve"> </v>
      </c>
      <c r="B32" s="470"/>
      <c r="C32" s="473"/>
      <c r="D32" s="473"/>
      <c r="E32" s="473"/>
      <c r="F32" s="473"/>
      <c r="G32" s="474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spans="1:20" x14ac:dyDescent="0.25">
      <c r="A33" s="50" t="str">
        <f>IF('Frequência 3º Bim'!AA7&gt;0,'Frequência 3º Bim'!AA7," ")</f>
        <v xml:space="preserve"> </v>
      </c>
      <c r="B33" s="470"/>
      <c r="C33" s="473"/>
      <c r="D33" s="473"/>
      <c r="E33" s="473"/>
      <c r="F33" s="473"/>
      <c r="G33" s="474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</row>
    <row r="34" spans="1:20" x14ac:dyDescent="0.25">
      <c r="A34" s="50" t="str">
        <f>IF('Frequência 3º Bim'!AB7&gt;0,'Frequência 3º Bim'!AB7," ")</f>
        <v xml:space="preserve"> </v>
      </c>
      <c r="B34" s="470"/>
      <c r="C34" s="473"/>
      <c r="D34" s="473"/>
      <c r="E34" s="473"/>
      <c r="F34" s="473"/>
      <c r="G34" s="474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</row>
    <row r="35" spans="1:20" x14ac:dyDescent="0.25">
      <c r="A35" s="50" t="str">
        <f>IF('Frequência 3º Bim'!AC7&gt;0,'Frequência 3º Bim'!AC7," ")</f>
        <v xml:space="preserve"> </v>
      </c>
      <c r="B35" s="468"/>
      <c r="C35" s="469"/>
      <c r="D35" s="469"/>
      <c r="E35" s="469"/>
      <c r="F35" s="469"/>
      <c r="G35" s="469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</row>
    <row r="36" spans="1:20" x14ac:dyDescent="0.25">
      <c r="A36" s="50" t="str">
        <f>IF('Frequência 3º Bim'!AD7&gt;0,'Frequência 3º Bim'!AD7," ")</f>
        <v xml:space="preserve"> </v>
      </c>
      <c r="B36" s="468"/>
      <c r="C36" s="469"/>
      <c r="D36" s="469"/>
      <c r="E36" s="469"/>
      <c r="F36" s="469"/>
      <c r="G36" s="469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</row>
    <row r="37" spans="1:20" x14ac:dyDescent="0.25">
      <c r="A37" s="50" t="str">
        <f>IF('Frequência 3º Bim'!AE7&gt;0,'Frequência 3º Bim'!AE7," ")</f>
        <v xml:space="preserve"> </v>
      </c>
      <c r="B37" s="468"/>
      <c r="C37" s="469"/>
      <c r="D37" s="469"/>
      <c r="E37" s="469"/>
      <c r="F37" s="469"/>
      <c r="G37" s="469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20" x14ac:dyDescent="0.25">
      <c r="A38" s="50" t="str">
        <f>IF('Frequência 3º Bim'!AF7&gt;0,'Frequência 3º Bim'!AF7," ")</f>
        <v xml:space="preserve"> </v>
      </c>
      <c r="B38" s="468"/>
      <c r="C38" s="469"/>
      <c r="D38" s="469"/>
      <c r="E38" s="469"/>
      <c r="F38" s="469"/>
      <c r="G38" s="469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</row>
    <row r="39" spans="1:20" x14ac:dyDescent="0.25">
      <c r="A39" s="50" t="str">
        <f>IF('Frequência 3º Bim'!AG7&gt;0,'Frequência 3º Bim'!AG7," ")</f>
        <v xml:space="preserve"> </v>
      </c>
      <c r="B39" s="468"/>
      <c r="C39" s="469"/>
      <c r="D39" s="469"/>
      <c r="E39" s="469"/>
      <c r="F39" s="469"/>
      <c r="G39" s="469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</row>
    <row r="40" spans="1:20" x14ac:dyDescent="0.25">
      <c r="A40" s="50" t="str">
        <f>IF('Frequência 3º Bim'!AH7&gt;0,'Frequência 3º Bim'!AH7," ")</f>
        <v xml:space="preserve"> </v>
      </c>
      <c r="B40" s="468"/>
      <c r="C40" s="469"/>
      <c r="D40" s="469"/>
      <c r="E40" s="469"/>
      <c r="F40" s="469"/>
      <c r="G40" s="469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</row>
    <row r="41" spans="1:20" x14ac:dyDescent="0.25">
      <c r="A41" s="50" t="str">
        <f>IF('Frequência 3º Bim'!AI7&gt;0,'Frequência 3º Bim'!AI7," ")</f>
        <v xml:space="preserve"> </v>
      </c>
      <c r="B41" s="468"/>
      <c r="C41" s="469"/>
      <c r="D41" s="469"/>
      <c r="E41" s="469"/>
      <c r="F41" s="469"/>
      <c r="G41" s="469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pans="1:20" x14ac:dyDescent="0.25">
      <c r="A42" s="50" t="str">
        <f>IF('Frequência 3º Bim'!AJ7&gt;0,'Frequência 3º Bim'!AJ7," ")</f>
        <v xml:space="preserve"> </v>
      </c>
      <c r="B42" s="468"/>
      <c r="C42" s="469"/>
      <c r="D42" s="469"/>
      <c r="E42" s="469"/>
      <c r="F42" s="469"/>
      <c r="G42" s="469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pans="1:20" x14ac:dyDescent="0.25">
      <c r="A43" s="50" t="str">
        <f>IF('Frequência 3º Bim'!AK7&gt;0,'Frequência 3º Bim'!AK7," ")</f>
        <v xml:space="preserve"> </v>
      </c>
      <c r="B43" s="468"/>
      <c r="C43" s="469"/>
      <c r="D43" s="469"/>
      <c r="E43" s="469"/>
      <c r="F43" s="469"/>
      <c r="G43" s="469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pans="1:20" x14ac:dyDescent="0.25">
      <c r="A44" s="50" t="str">
        <f>IF('Frequência 3º Bim'!AL7&gt;0,'Frequência 3º Bim'!AL7," ")</f>
        <v xml:space="preserve"> </v>
      </c>
      <c r="B44" s="468"/>
      <c r="C44" s="469"/>
      <c r="D44" s="469"/>
      <c r="E44" s="469"/>
      <c r="F44" s="469"/>
      <c r="G44" s="469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</row>
    <row r="45" spans="1:20" x14ac:dyDescent="0.25">
      <c r="A45" s="50" t="str">
        <f>IF('Frequência 3º Bim'!AM7&gt;0,'Frequência 3º Bim'!AM7," ")</f>
        <v xml:space="preserve"> </v>
      </c>
      <c r="B45" s="468"/>
      <c r="C45" s="469"/>
      <c r="D45" s="469"/>
      <c r="E45" s="469"/>
      <c r="F45" s="469"/>
      <c r="G45" s="469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x14ac:dyDescent="0.25">
      <c r="A46" s="50" t="str">
        <f>IF('Frequência 3º Bim'!AN7&gt;0,'Frequência 3º Bim'!AN7," ")</f>
        <v xml:space="preserve"> </v>
      </c>
      <c r="B46" s="468"/>
      <c r="C46" s="469"/>
      <c r="D46" s="469"/>
      <c r="E46" s="469"/>
      <c r="F46" s="469"/>
      <c r="G46" s="469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1:20" x14ac:dyDescent="0.25">
      <c r="A47" s="50" t="str">
        <f>IF('Frequência 3º Bim'!AO7&gt;0,'Frequência 3º Bim'!AO7," ")</f>
        <v xml:space="preserve"> </v>
      </c>
      <c r="B47" s="468"/>
      <c r="C47" s="469"/>
      <c r="D47" s="469"/>
      <c r="E47" s="469"/>
      <c r="F47" s="469"/>
      <c r="G47" s="469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x14ac:dyDescent="0.25">
      <c r="A48" s="50" t="str">
        <f>IF('Frequência 3º Bim'!AP7&gt;0,'Frequência 3º Bim'!AP7," ")</f>
        <v xml:space="preserve"> </v>
      </c>
      <c r="B48" s="468"/>
      <c r="C48" s="469"/>
      <c r="D48" s="469"/>
      <c r="E48" s="469"/>
      <c r="F48" s="469"/>
      <c r="G48" s="469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1:20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1:20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1:20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1:20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1:20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</sheetData>
  <sheetProtection password="E935" sheet="1" objects="1" scenarios="1"/>
  <mergeCells count="52">
    <mergeCell ref="B42:G42"/>
    <mergeCell ref="B43:G43"/>
    <mergeCell ref="B44:G44"/>
    <mergeCell ref="B35:G35"/>
    <mergeCell ref="B36:G36"/>
    <mergeCell ref="B37:G37"/>
    <mergeCell ref="B38:G38"/>
    <mergeCell ref="B39:G39"/>
    <mergeCell ref="B40:G40"/>
    <mergeCell ref="B30:G30"/>
    <mergeCell ref="B31:G31"/>
    <mergeCell ref="B32:G32"/>
    <mergeCell ref="B33:G33"/>
    <mergeCell ref="B41:G41"/>
    <mergeCell ref="A1:G1"/>
    <mergeCell ref="A2:G2"/>
    <mergeCell ref="A3:B3"/>
    <mergeCell ref="F3:G3"/>
    <mergeCell ref="A4:B4"/>
    <mergeCell ref="F4:G4"/>
    <mergeCell ref="B48:G48"/>
    <mergeCell ref="B10:G10"/>
    <mergeCell ref="B22:G22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34:G34"/>
    <mergeCell ref="B23:G23"/>
    <mergeCell ref="J9:K11"/>
    <mergeCell ref="J3:L7"/>
    <mergeCell ref="B45:G45"/>
    <mergeCell ref="B46:G46"/>
    <mergeCell ref="B47:G47"/>
    <mergeCell ref="A5:B5"/>
    <mergeCell ref="D5:G5"/>
    <mergeCell ref="A6:B6"/>
    <mergeCell ref="B8:G8"/>
    <mergeCell ref="B9:G9"/>
    <mergeCell ref="B24:G24"/>
    <mergeCell ref="B25:G25"/>
    <mergeCell ref="B26:G26"/>
    <mergeCell ref="B27:G27"/>
    <mergeCell ref="B28:G28"/>
    <mergeCell ref="B29:G29"/>
  </mergeCells>
  <conditionalFormatting sqref="A9">
    <cfRule type="cellIs" dxfId="122" priority="2" operator="equal">
      <formula>"0-jan"</formula>
    </cfRule>
  </conditionalFormatting>
  <conditionalFormatting sqref="A10:A48">
    <cfRule type="cellIs" dxfId="121" priority="1" operator="equal">
      <formula>"0-jan"</formula>
    </cfRule>
  </conditionalFormatting>
  <hyperlinks>
    <hyperlink ref="J3:L7" location="Iniciar!A1" display="Iniciar!A1"/>
    <hyperlink ref="J11:K11" location="'Frequência 3º Bim'!A1" display="'Frequência 3º Bim'!A1"/>
    <hyperlink ref="J9:K11" location="'Frequência 3º Bim'!A1" display="'Frequência 3º Bim'!A1"/>
  </hyperlinks>
  <printOptions horizontalCentered="1"/>
  <pageMargins left="0.51181102362204722" right="0.51181102362204722" top="0.78740157480314965" bottom="0.78740157480314965" header="0.31496062992125984" footer="0.31496062992125984"/>
  <pageSetup paperSize="9" scale="96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tabColor theme="6" tint="0.59999389629810485"/>
    <pageSetUpPr fitToPage="1"/>
  </sheetPr>
  <dimension ref="A1:AA75"/>
  <sheetViews>
    <sheetView workbookViewId="0">
      <selection sqref="A1:T1"/>
    </sheetView>
  </sheetViews>
  <sheetFormatPr defaultRowHeight="15" x14ac:dyDescent="0.25"/>
  <cols>
    <col min="1" max="1" width="2.7109375" customWidth="1"/>
    <col min="2" max="2" width="30.140625" customWidth="1"/>
    <col min="3" max="3" width="10.5703125" customWidth="1"/>
    <col min="4" max="5" width="6.28515625" customWidth="1"/>
    <col min="6" max="6" width="4.7109375" customWidth="1"/>
    <col min="7" max="7" width="4.85546875" customWidth="1"/>
    <col min="8" max="8" width="4.140625" customWidth="1"/>
    <col min="9" max="9" width="5.28515625" customWidth="1"/>
    <col min="10" max="11" width="4.7109375" customWidth="1"/>
    <col min="12" max="12" width="5.7109375" customWidth="1"/>
    <col min="13" max="18" width="4.7109375" customWidth="1"/>
    <col min="19" max="20" width="5.7109375" customWidth="1"/>
  </cols>
  <sheetData>
    <row r="1" spans="1:27" x14ac:dyDescent="0.25">
      <c r="A1" s="434" t="str">
        <f>Capa!B15</f>
        <v>E. E. MESSIAS PEDREIRO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6"/>
      <c r="U1" s="38"/>
      <c r="V1" s="38"/>
      <c r="W1" s="38"/>
      <c r="X1" s="38"/>
      <c r="Y1" s="38"/>
      <c r="Z1" s="38"/>
      <c r="AA1" s="38"/>
    </row>
    <row r="2" spans="1:27" x14ac:dyDescent="0.25">
      <c r="A2" s="434" t="s">
        <v>94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6"/>
      <c r="U2" s="38"/>
      <c r="V2" s="38"/>
      <c r="W2" s="38"/>
      <c r="X2" s="38"/>
      <c r="Y2" s="38"/>
      <c r="Z2" s="38"/>
      <c r="AA2" s="38"/>
    </row>
    <row r="3" spans="1:27" ht="15" customHeight="1" thickBot="1" x14ac:dyDescent="0.3">
      <c r="A3" s="342" t="str">
        <f>Capa!B25</f>
        <v>ENSINO MÉDIO</v>
      </c>
      <c r="B3" s="417"/>
      <c r="C3" s="51"/>
      <c r="D3" s="51"/>
      <c r="E3" s="51"/>
      <c r="F3" s="56" t="s">
        <v>27</v>
      </c>
      <c r="G3" s="54"/>
      <c r="H3" s="54" t="s">
        <v>1</v>
      </c>
      <c r="I3" s="54">
        <f>Capa!D19</f>
        <v>2014</v>
      </c>
      <c r="J3" s="439" t="s">
        <v>25</v>
      </c>
      <c r="K3" s="439"/>
      <c r="L3" s="437" t="str">
        <f>Capa!B37</f>
        <v>BIOLOGIA</v>
      </c>
      <c r="M3" s="437"/>
      <c r="N3" s="428" t="s">
        <v>67</v>
      </c>
      <c r="O3" s="429"/>
      <c r="P3" s="429"/>
      <c r="Q3" s="429"/>
      <c r="R3" s="429"/>
      <c r="S3" s="430"/>
      <c r="T3" s="440" t="s">
        <v>66</v>
      </c>
      <c r="U3" s="38"/>
      <c r="V3" s="38"/>
      <c r="W3" s="38"/>
      <c r="X3" s="38"/>
      <c r="Y3" s="38"/>
      <c r="Z3" s="38"/>
      <c r="AA3" s="38"/>
    </row>
    <row r="4" spans="1:27" ht="15" customHeight="1" thickTop="1" x14ac:dyDescent="0.25">
      <c r="A4" s="342" t="s">
        <v>49</v>
      </c>
      <c r="B4" s="417"/>
      <c r="C4" s="51"/>
      <c r="D4" s="51"/>
      <c r="E4" s="51"/>
      <c r="F4" s="57" t="s">
        <v>18</v>
      </c>
      <c r="G4" s="55"/>
      <c r="H4" s="438" t="str">
        <f>Capa!B44</f>
        <v>ULISSES PAGLIUSO JUNIOR</v>
      </c>
      <c r="I4" s="438"/>
      <c r="J4" s="438"/>
      <c r="K4" s="437"/>
      <c r="L4" s="437"/>
      <c r="M4" s="437"/>
      <c r="N4" s="431"/>
      <c r="O4" s="432"/>
      <c r="P4" s="432"/>
      <c r="Q4" s="432"/>
      <c r="R4" s="432"/>
      <c r="S4" s="433"/>
      <c r="T4" s="441"/>
      <c r="U4" s="38"/>
      <c r="V4" s="309" t="s">
        <v>108</v>
      </c>
      <c r="W4" s="310"/>
      <c r="X4" s="311"/>
      <c r="Y4" s="38"/>
      <c r="Z4" s="38"/>
      <c r="AA4" s="38"/>
    </row>
    <row r="5" spans="1:27" ht="15" customHeight="1" x14ac:dyDescent="0.25">
      <c r="A5" s="342" t="str">
        <f>Capa!B30</f>
        <v>1º ANO A</v>
      </c>
      <c r="B5" s="417"/>
      <c r="C5" s="51"/>
      <c r="D5" s="51"/>
      <c r="E5" s="51"/>
      <c r="F5" s="447" t="s">
        <v>19</v>
      </c>
      <c r="G5" s="448"/>
      <c r="H5" s="448"/>
      <c r="I5" s="448"/>
      <c r="J5" s="448"/>
      <c r="K5" s="448"/>
      <c r="L5" s="444" t="s">
        <v>65</v>
      </c>
      <c r="M5" s="425" t="s">
        <v>21</v>
      </c>
      <c r="N5" s="428" t="s">
        <v>62</v>
      </c>
      <c r="O5" s="429"/>
      <c r="P5" s="430"/>
      <c r="Q5" s="418" t="s">
        <v>63</v>
      </c>
      <c r="R5" s="419"/>
      <c r="S5" s="422" t="s">
        <v>64</v>
      </c>
      <c r="T5" s="441"/>
      <c r="U5" s="38"/>
      <c r="V5" s="312"/>
      <c r="W5" s="313"/>
      <c r="X5" s="314"/>
      <c r="Y5" s="38"/>
      <c r="Z5" s="38"/>
      <c r="AA5" s="38"/>
    </row>
    <row r="6" spans="1:27" ht="15" customHeight="1" x14ac:dyDescent="0.25">
      <c r="A6" s="402" t="str">
        <f>Capa!F30</f>
        <v>VESPERTINO</v>
      </c>
      <c r="B6" s="403"/>
      <c r="C6" s="52"/>
      <c r="D6" s="52"/>
      <c r="E6" s="53"/>
      <c r="F6" s="449" t="s">
        <v>62</v>
      </c>
      <c r="G6" s="450"/>
      <c r="H6" s="450"/>
      <c r="I6" s="451" t="s">
        <v>61</v>
      </c>
      <c r="J6" s="452"/>
      <c r="K6" s="452"/>
      <c r="L6" s="445"/>
      <c r="M6" s="426"/>
      <c r="N6" s="431"/>
      <c r="O6" s="432"/>
      <c r="P6" s="433"/>
      <c r="Q6" s="420"/>
      <c r="R6" s="421"/>
      <c r="S6" s="423"/>
      <c r="T6" s="441"/>
      <c r="U6" s="38"/>
      <c r="V6" s="312"/>
      <c r="W6" s="313"/>
      <c r="X6" s="314"/>
      <c r="Y6" s="38"/>
      <c r="Z6" s="38"/>
      <c r="AA6" s="38"/>
    </row>
    <row r="7" spans="1:27" ht="15" customHeight="1" x14ac:dyDescent="0.25">
      <c r="A7" s="443" t="s">
        <v>7</v>
      </c>
      <c r="B7" s="443"/>
      <c r="C7" s="443"/>
      <c r="D7" s="443"/>
      <c r="E7" s="443"/>
      <c r="F7" s="27"/>
      <c r="G7" s="27"/>
      <c r="H7" s="28"/>
      <c r="I7" s="29"/>
      <c r="J7" s="29"/>
      <c r="K7" s="30"/>
      <c r="L7" s="446"/>
      <c r="M7" s="426"/>
      <c r="N7" s="66"/>
      <c r="O7" s="66"/>
      <c r="P7" s="66"/>
      <c r="Q7" s="66"/>
      <c r="R7" s="67"/>
      <c r="S7" s="424"/>
      <c r="T7" s="441"/>
      <c r="U7" s="38"/>
      <c r="V7" s="312"/>
      <c r="W7" s="313"/>
      <c r="X7" s="314"/>
      <c r="Y7" s="38"/>
      <c r="Z7" s="38"/>
      <c r="AA7" s="38"/>
    </row>
    <row r="8" spans="1:27" ht="15" customHeight="1" thickBot="1" x14ac:dyDescent="0.3">
      <c r="A8" s="60" t="s">
        <v>8</v>
      </c>
      <c r="B8" s="60" t="s">
        <v>22</v>
      </c>
      <c r="C8" s="60" t="s">
        <v>24</v>
      </c>
      <c r="D8" s="60" t="s">
        <v>88</v>
      </c>
      <c r="E8" s="60" t="s">
        <v>89</v>
      </c>
      <c r="F8" s="31"/>
      <c r="G8" s="31"/>
      <c r="H8" s="31"/>
      <c r="I8" s="31"/>
      <c r="J8" s="31"/>
      <c r="K8" s="31"/>
      <c r="L8" s="58">
        <f>SUM(F8:K8)</f>
        <v>0</v>
      </c>
      <c r="M8" s="427"/>
      <c r="N8" s="65">
        <f t="shared" ref="N8:P8" si="0">F8</f>
        <v>0</v>
      </c>
      <c r="O8" s="65">
        <f t="shared" si="0"/>
        <v>0</v>
      </c>
      <c r="P8" s="65">
        <f t="shared" si="0"/>
        <v>0</v>
      </c>
      <c r="Q8" s="68"/>
      <c r="R8" s="68"/>
      <c r="S8" s="65">
        <f>SUM(N8:R8)</f>
        <v>0</v>
      </c>
      <c r="T8" s="442"/>
      <c r="U8" s="38"/>
      <c r="V8" s="315"/>
      <c r="W8" s="316"/>
      <c r="X8" s="317"/>
      <c r="Y8" s="38"/>
      <c r="Z8" s="38"/>
      <c r="AA8" s="38"/>
    </row>
    <row r="9" spans="1:27" ht="16.5" thickTop="1" thickBot="1" x14ac:dyDescent="0.3">
      <c r="A9" s="60">
        <v>1</v>
      </c>
      <c r="B9" s="61">
        <f>'Movimentação de Alunos'!B9</f>
        <v>0</v>
      </c>
      <c r="C9" s="62">
        <f>'Movimentação de Alunos'!C9</f>
        <v>0</v>
      </c>
      <c r="D9" s="63">
        <f>'Movimentação de Alunos'!D9</f>
        <v>0</v>
      </c>
      <c r="E9" s="63">
        <f>'Movimentação de Alunos'!E9</f>
        <v>0</v>
      </c>
      <c r="F9" s="24"/>
      <c r="G9" s="24"/>
      <c r="H9" s="24"/>
      <c r="I9" s="24"/>
      <c r="J9" s="24"/>
      <c r="K9" s="24"/>
      <c r="L9" s="96" t="str">
        <f>IF(ISNONTEXT('Movimentação de Alunos'!B9),"   ",(IF(ISBLANK('Movimentação de Alunos'!E9),(SUM(F9:K9)),"---")))</f>
        <v xml:space="preserve">   </v>
      </c>
      <c r="M9" s="97" t="str">
        <f>IF(ISNONTEXT('Movimentação de Alunos'!B9),"   ",(IF(ISBLANK('Movimentação de Alunos'!E9),('Frequência 3º Bim'!AQ8),"---")))</f>
        <v xml:space="preserve">   </v>
      </c>
      <c r="N9" s="59" t="str">
        <f>IF(L9&gt;=18," ",F9)</f>
        <v xml:space="preserve"> </v>
      </c>
      <c r="O9" s="59" t="str">
        <f>IF(L9&gt;=18," ",G9)</f>
        <v xml:space="preserve"> </v>
      </c>
      <c r="P9" s="59" t="str">
        <f>IF(L9&gt;=18," ",H9)</f>
        <v xml:space="preserve"> </v>
      </c>
      <c r="Q9" s="69"/>
      <c r="R9" s="69"/>
      <c r="S9" s="59" t="str">
        <f>IF(Q9="","",SUM(N9:R9))</f>
        <v/>
      </c>
      <c r="T9" s="59" t="str">
        <f>IF(S9&gt;L9,IF(S9="",L9,S9),L9)</f>
        <v xml:space="preserve">   </v>
      </c>
      <c r="U9" s="38"/>
      <c r="V9" s="38"/>
      <c r="W9" s="38"/>
      <c r="X9" s="38"/>
      <c r="Y9" s="38"/>
      <c r="Z9" s="38"/>
      <c r="AA9" s="38"/>
    </row>
    <row r="10" spans="1:27" ht="15" customHeight="1" thickTop="1" x14ac:dyDescent="0.25">
      <c r="A10" s="60">
        <v>2</v>
      </c>
      <c r="B10" s="61">
        <f>'Movimentação de Alunos'!B10</f>
        <v>0</v>
      </c>
      <c r="C10" s="62">
        <f>'Movimentação de Alunos'!C10</f>
        <v>0</v>
      </c>
      <c r="D10" s="63">
        <f>'Movimentação de Alunos'!D10</f>
        <v>0</v>
      </c>
      <c r="E10" s="63">
        <f>'Movimentação de Alunos'!E10</f>
        <v>0</v>
      </c>
      <c r="F10" s="24"/>
      <c r="G10" s="24"/>
      <c r="H10" s="24"/>
      <c r="I10" s="24"/>
      <c r="J10" s="24"/>
      <c r="K10" s="24"/>
      <c r="L10" s="96" t="str">
        <f>IF(ISNONTEXT('Movimentação de Alunos'!B10),"   ",(IF(ISBLANK('Movimentação de Alunos'!E10),(SUM(F10:K10)),"---")))</f>
        <v xml:space="preserve">   </v>
      </c>
      <c r="M10" s="97" t="str">
        <f>IF(ISNONTEXT('Movimentação de Alunos'!B10),"   ",(IF(ISBLANK('Movimentação de Alunos'!E10),('Frequência 3º Bim'!AQ9),"---")))</f>
        <v xml:space="preserve">   </v>
      </c>
      <c r="N10" s="59" t="str">
        <f t="shared" ref="N10:N68" si="1">IF(L10&gt;=18," ",F10)</f>
        <v xml:space="preserve"> </v>
      </c>
      <c r="O10" s="59" t="str">
        <f t="shared" ref="O10:O68" si="2">IF(L10&gt;=18," ",G10)</f>
        <v xml:space="preserve"> </v>
      </c>
      <c r="P10" s="59" t="str">
        <f t="shared" ref="P10:P68" si="3">IF(L10&gt;=18," ",H10)</f>
        <v xml:space="preserve"> </v>
      </c>
      <c r="Q10" s="69"/>
      <c r="R10" s="69"/>
      <c r="S10" s="59" t="str">
        <f t="shared" ref="S10:S68" si="4">IF(Q10="","",SUM(N10:R10))</f>
        <v/>
      </c>
      <c r="T10" s="59" t="str">
        <f t="shared" ref="T10:T68" si="5">IF(S10&gt;L10,IF(S10="",L10,S10),L10)</f>
        <v xml:space="preserve">   </v>
      </c>
      <c r="U10" s="38"/>
      <c r="V10" s="230" t="s">
        <v>80</v>
      </c>
      <c r="W10" s="231"/>
      <c r="X10" s="232"/>
      <c r="Y10" s="38"/>
      <c r="Z10" s="38"/>
      <c r="AA10" s="38"/>
    </row>
    <row r="11" spans="1:27" ht="15" customHeight="1" x14ac:dyDescent="0.25">
      <c r="A11" s="60">
        <v>3</v>
      </c>
      <c r="B11" s="61">
        <f>'Movimentação de Alunos'!B11</f>
        <v>0</v>
      </c>
      <c r="C11" s="62">
        <f>'Movimentação de Alunos'!C11</f>
        <v>0</v>
      </c>
      <c r="D11" s="63">
        <f>'Movimentação de Alunos'!D11</f>
        <v>0</v>
      </c>
      <c r="E11" s="63">
        <f>'Movimentação de Alunos'!E11</f>
        <v>0</v>
      </c>
      <c r="F11" s="24"/>
      <c r="G11" s="24"/>
      <c r="H11" s="24"/>
      <c r="I11" s="24"/>
      <c r="J11" s="24"/>
      <c r="K11" s="24"/>
      <c r="L11" s="96" t="str">
        <f>IF(ISNONTEXT('Movimentação de Alunos'!B11),"   ",(IF(ISBLANK('Movimentação de Alunos'!E11),(SUM(F11:K11)),"---")))</f>
        <v xml:space="preserve">   </v>
      </c>
      <c r="M11" s="97" t="str">
        <f>IF(ISNONTEXT('Movimentação de Alunos'!B11),"   ",(IF(ISBLANK('Movimentação de Alunos'!E11),('Frequência 3º Bim'!AQ10),"---")))</f>
        <v xml:space="preserve">   </v>
      </c>
      <c r="N11" s="59" t="str">
        <f t="shared" si="1"/>
        <v xml:space="preserve"> </v>
      </c>
      <c r="O11" s="59" t="str">
        <f t="shared" si="2"/>
        <v xml:space="preserve"> </v>
      </c>
      <c r="P11" s="59" t="str">
        <f t="shared" si="3"/>
        <v xml:space="preserve"> </v>
      </c>
      <c r="Q11" s="69"/>
      <c r="R11" s="69"/>
      <c r="S11" s="59" t="str">
        <f t="shared" si="4"/>
        <v/>
      </c>
      <c r="T11" s="59" t="str">
        <f t="shared" si="5"/>
        <v xml:space="preserve">   </v>
      </c>
      <c r="U11" s="38"/>
      <c r="V11" s="233"/>
      <c r="W11" s="234"/>
      <c r="X11" s="235"/>
      <c r="Y11" s="38"/>
      <c r="Z11" s="38"/>
      <c r="AA11" s="38"/>
    </row>
    <row r="12" spans="1:27" ht="15" customHeight="1" thickBot="1" x14ac:dyDescent="0.3">
      <c r="A12" s="60">
        <v>4</v>
      </c>
      <c r="B12" s="61">
        <f>'Movimentação de Alunos'!B12</f>
        <v>0</v>
      </c>
      <c r="C12" s="62">
        <f>'Movimentação de Alunos'!C12</f>
        <v>0</v>
      </c>
      <c r="D12" s="63">
        <f>'Movimentação de Alunos'!D12</f>
        <v>0</v>
      </c>
      <c r="E12" s="63">
        <f>'Movimentação de Alunos'!E12</f>
        <v>0</v>
      </c>
      <c r="F12" s="24"/>
      <c r="G12" s="24"/>
      <c r="H12" s="24"/>
      <c r="I12" s="24"/>
      <c r="J12" s="24"/>
      <c r="K12" s="24"/>
      <c r="L12" s="96" t="str">
        <f>IF(ISNONTEXT('Movimentação de Alunos'!B12),"   ",(IF(ISBLANK('Movimentação de Alunos'!E12),(SUM(F12:K12)),"---")))</f>
        <v xml:space="preserve">   </v>
      </c>
      <c r="M12" s="97" t="str">
        <f>IF(ISNONTEXT('Movimentação de Alunos'!B12),"   ",(IF(ISBLANK('Movimentação de Alunos'!E12),('Frequência 3º Bim'!AQ11),"---")))</f>
        <v xml:space="preserve">   </v>
      </c>
      <c r="N12" s="59" t="str">
        <f t="shared" si="1"/>
        <v xml:space="preserve"> </v>
      </c>
      <c r="O12" s="59" t="str">
        <f t="shared" si="2"/>
        <v xml:space="preserve"> </v>
      </c>
      <c r="P12" s="59" t="str">
        <f t="shared" si="3"/>
        <v xml:space="preserve"> </v>
      </c>
      <c r="Q12" s="69"/>
      <c r="R12" s="69"/>
      <c r="S12" s="59" t="str">
        <f t="shared" si="4"/>
        <v/>
      </c>
      <c r="T12" s="59" t="str">
        <f t="shared" si="5"/>
        <v xml:space="preserve">   </v>
      </c>
      <c r="U12" s="38"/>
      <c r="V12" s="236"/>
      <c r="W12" s="237"/>
      <c r="X12" s="238"/>
      <c r="Y12" s="38"/>
      <c r="Z12" s="38"/>
      <c r="AA12" s="38"/>
    </row>
    <row r="13" spans="1:27" ht="15.75" thickTop="1" x14ac:dyDescent="0.25">
      <c r="A13" s="60">
        <v>5</v>
      </c>
      <c r="B13" s="61">
        <f>'Movimentação de Alunos'!B13</f>
        <v>0</v>
      </c>
      <c r="C13" s="62">
        <f>'Movimentação de Alunos'!C13</f>
        <v>0</v>
      </c>
      <c r="D13" s="63">
        <f>'Movimentação de Alunos'!D13</f>
        <v>0</v>
      </c>
      <c r="E13" s="63">
        <f>'Movimentação de Alunos'!E13</f>
        <v>0</v>
      </c>
      <c r="F13" s="24"/>
      <c r="G13" s="24"/>
      <c r="H13" s="24"/>
      <c r="I13" s="24"/>
      <c r="J13" s="24"/>
      <c r="K13" s="24"/>
      <c r="L13" s="96" t="str">
        <f>IF(ISNONTEXT('Movimentação de Alunos'!B13),"   ",(IF(ISBLANK('Movimentação de Alunos'!E13),(SUM(F13:K13)),"---")))</f>
        <v xml:space="preserve">   </v>
      </c>
      <c r="M13" s="97" t="str">
        <f>IF(ISNONTEXT('Movimentação de Alunos'!B13),"   ",(IF(ISBLANK('Movimentação de Alunos'!E13),('Frequência 3º Bim'!AQ12),"---")))</f>
        <v xml:space="preserve">   </v>
      </c>
      <c r="N13" s="59" t="str">
        <f t="shared" si="1"/>
        <v xml:space="preserve"> </v>
      </c>
      <c r="O13" s="59" t="str">
        <f t="shared" si="2"/>
        <v xml:space="preserve"> </v>
      </c>
      <c r="P13" s="59" t="str">
        <f t="shared" si="3"/>
        <v xml:space="preserve"> </v>
      </c>
      <c r="Q13" s="69"/>
      <c r="R13" s="69"/>
      <c r="S13" s="59" t="str">
        <f t="shared" si="4"/>
        <v/>
      </c>
      <c r="T13" s="59" t="str">
        <f t="shared" si="5"/>
        <v xml:space="preserve">   </v>
      </c>
      <c r="U13" s="38"/>
      <c r="V13" s="38"/>
      <c r="W13" s="38"/>
      <c r="X13" s="38"/>
      <c r="Y13" s="38"/>
      <c r="Z13" s="38"/>
      <c r="AA13" s="38"/>
    </row>
    <row r="14" spans="1:27" x14ac:dyDescent="0.25">
      <c r="A14" s="60">
        <v>6</v>
      </c>
      <c r="B14" s="61">
        <f>'Movimentação de Alunos'!B14</f>
        <v>0</v>
      </c>
      <c r="C14" s="62">
        <f>'Movimentação de Alunos'!C14</f>
        <v>0</v>
      </c>
      <c r="D14" s="63">
        <f>'Movimentação de Alunos'!D14</f>
        <v>0</v>
      </c>
      <c r="E14" s="63">
        <f>'Movimentação de Alunos'!E14</f>
        <v>0</v>
      </c>
      <c r="F14" s="24"/>
      <c r="G14" s="24"/>
      <c r="H14" s="24"/>
      <c r="I14" s="24"/>
      <c r="J14" s="24"/>
      <c r="K14" s="24"/>
      <c r="L14" s="96" t="str">
        <f>IF(ISNONTEXT('Movimentação de Alunos'!B14),"   ",(IF(ISBLANK('Movimentação de Alunos'!E14),(SUM(F14:K14)),"---")))</f>
        <v xml:space="preserve">   </v>
      </c>
      <c r="M14" s="97" t="str">
        <f>IF(ISNONTEXT('Movimentação de Alunos'!B14),"   ",(IF(ISBLANK('Movimentação de Alunos'!E14),('Frequência 3º Bim'!AQ13),"---")))</f>
        <v xml:space="preserve">   </v>
      </c>
      <c r="N14" s="59" t="str">
        <f t="shared" si="1"/>
        <v xml:space="preserve"> </v>
      </c>
      <c r="O14" s="59" t="str">
        <f t="shared" si="2"/>
        <v xml:space="preserve"> </v>
      </c>
      <c r="P14" s="59" t="str">
        <f t="shared" si="3"/>
        <v xml:space="preserve"> </v>
      </c>
      <c r="Q14" s="69"/>
      <c r="R14" s="69"/>
      <c r="S14" s="59" t="str">
        <f t="shared" si="4"/>
        <v/>
      </c>
      <c r="T14" s="59" t="str">
        <f t="shared" si="5"/>
        <v xml:space="preserve">   </v>
      </c>
      <c r="U14" s="38"/>
      <c r="V14" s="38"/>
      <c r="W14" s="38"/>
      <c r="X14" s="38"/>
      <c r="Y14" s="38"/>
      <c r="Z14" s="38"/>
      <c r="AA14" s="38"/>
    </row>
    <row r="15" spans="1:27" x14ac:dyDescent="0.25">
      <c r="A15" s="60">
        <v>7</v>
      </c>
      <c r="B15" s="61">
        <f>'Movimentação de Alunos'!B15</f>
        <v>0</v>
      </c>
      <c r="C15" s="62">
        <f>'Movimentação de Alunos'!C15</f>
        <v>0</v>
      </c>
      <c r="D15" s="63">
        <f>'Movimentação de Alunos'!D15</f>
        <v>0</v>
      </c>
      <c r="E15" s="63">
        <f>'Movimentação de Alunos'!E15</f>
        <v>0</v>
      </c>
      <c r="F15" s="24"/>
      <c r="G15" s="24"/>
      <c r="H15" s="24"/>
      <c r="I15" s="24"/>
      <c r="J15" s="24"/>
      <c r="K15" s="24"/>
      <c r="L15" s="96" t="str">
        <f>IF(ISNONTEXT('Movimentação de Alunos'!B15),"   ",(IF(ISBLANK('Movimentação de Alunos'!E15),(SUM(F15:K15)),"---")))</f>
        <v xml:space="preserve">   </v>
      </c>
      <c r="M15" s="97" t="str">
        <f>IF(ISNONTEXT('Movimentação de Alunos'!B15),"   ",(IF(ISBLANK('Movimentação de Alunos'!E15),('Frequência 3º Bim'!AQ14),"---")))</f>
        <v xml:space="preserve">   </v>
      </c>
      <c r="N15" s="59" t="str">
        <f t="shared" si="1"/>
        <v xml:space="preserve"> </v>
      </c>
      <c r="O15" s="59" t="str">
        <f t="shared" si="2"/>
        <v xml:space="preserve"> </v>
      </c>
      <c r="P15" s="59" t="str">
        <f t="shared" si="3"/>
        <v xml:space="preserve"> </v>
      </c>
      <c r="Q15" s="69"/>
      <c r="R15" s="69"/>
      <c r="S15" s="59" t="str">
        <f t="shared" si="4"/>
        <v/>
      </c>
      <c r="T15" s="59" t="str">
        <f t="shared" si="5"/>
        <v xml:space="preserve">   </v>
      </c>
      <c r="U15" s="38"/>
      <c r="V15" s="38"/>
      <c r="W15" s="38"/>
      <c r="X15" s="38"/>
      <c r="Y15" s="38"/>
      <c r="Z15" s="38"/>
      <c r="AA15" s="38"/>
    </row>
    <row r="16" spans="1:27" x14ac:dyDescent="0.25">
      <c r="A16" s="60">
        <v>8</v>
      </c>
      <c r="B16" s="61">
        <f>'Movimentação de Alunos'!B16</f>
        <v>0</v>
      </c>
      <c r="C16" s="62">
        <f>'Movimentação de Alunos'!C16</f>
        <v>0</v>
      </c>
      <c r="D16" s="63">
        <f>'Movimentação de Alunos'!D16</f>
        <v>0</v>
      </c>
      <c r="E16" s="63">
        <f>'Movimentação de Alunos'!E16</f>
        <v>0</v>
      </c>
      <c r="F16" s="24"/>
      <c r="G16" s="24"/>
      <c r="H16" s="24"/>
      <c r="I16" s="24"/>
      <c r="J16" s="24"/>
      <c r="K16" s="24"/>
      <c r="L16" s="96" t="str">
        <f>IF(ISNONTEXT('Movimentação de Alunos'!B16),"   ",(IF(ISBLANK('Movimentação de Alunos'!E16),(SUM(F16:K16)),"---")))</f>
        <v xml:space="preserve">   </v>
      </c>
      <c r="M16" s="97" t="str">
        <f>IF(ISNONTEXT('Movimentação de Alunos'!B16),"   ",(IF(ISBLANK('Movimentação de Alunos'!E16),('Frequência 3º Bim'!AQ15),"---")))</f>
        <v xml:space="preserve">   </v>
      </c>
      <c r="N16" s="59" t="str">
        <f t="shared" si="1"/>
        <v xml:space="preserve"> </v>
      </c>
      <c r="O16" s="59" t="str">
        <f t="shared" si="2"/>
        <v xml:space="preserve"> </v>
      </c>
      <c r="P16" s="59" t="str">
        <f t="shared" si="3"/>
        <v xml:space="preserve"> </v>
      </c>
      <c r="Q16" s="69"/>
      <c r="R16" s="69"/>
      <c r="S16" s="59" t="str">
        <f t="shared" si="4"/>
        <v/>
      </c>
      <c r="T16" s="59" t="str">
        <f t="shared" si="5"/>
        <v xml:space="preserve">   </v>
      </c>
      <c r="U16" s="38"/>
      <c r="V16" s="38"/>
      <c r="W16" s="38"/>
      <c r="X16" s="38"/>
      <c r="Y16" s="38"/>
      <c r="Z16" s="38"/>
      <c r="AA16" s="38"/>
    </row>
    <row r="17" spans="1:27" x14ac:dyDescent="0.25">
      <c r="A17" s="60">
        <v>9</v>
      </c>
      <c r="B17" s="61">
        <f>'Movimentação de Alunos'!B17</f>
        <v>0</v>
      </c>
      <c r="C17" s="62">
        <f>'Movimentação de Alunos'!C17</f>
        <v>0</v>
      </c>
      <c r="D17" s="63">
        <f>'Movimentação de Alunos'!D17</f>
        <v>0</v>
      </c>
      <c r="E17" s="63">
        <f>'Movimentação de Alunos'!E17</f>
        <v>0</v>
      </c>
      <c r="F17" s="24"/>
      <c r="G17" s="24"/>
      <c r="H17" s="24"/>
      <c r="I17" s="24"/>
      <c r="J17" s="24"/>
      <c r="K17" s="24"/>
      <c r="L17" s="96" t="str">
        <f>IF(ISNONTEXT('Movimentação de Alunos'!B17),"   ",(IF(ISBLANK('Movimentação de Alunos'!E17),(SUM(F17:K17)),"---")))</f>
        <v xml:space="preserve">   </v>
      </c>
      <c r="M17" s="97" t="str">
        <f>IF(ISNONTEXT('Movimentação de Alunos'!B17),"   ",(IF(ISBLANK('Movimentação de Alunos'!E17),('Frequência 3º Bim'!AQ16),"---")))</f>
        <v xml:space="preserve">   </v>
      </c>
      <c r="N17" s="59" t="str">
        <f t="shared" si="1"/>
        <v xml:space="preserve"> </v>
      </c>
      <c r="O17" s="59" t="str">
        <f t="shared" si="2"/>
        <v xml:space="preserve"> </v>
      </c>
      <c r="P17" s="59" t="str">
        <f t="shared" si="3"/>
        <v xml:space="preserve"> </v>
      </c>
      <c r="Q17" s="69"/>
      <c r="R17" s="69"/>
      <c r="S17" s="59" t="str">
        <f t="shared" si="4"/>
        <v/>
      </c>
      <c r="T17" s="59" t="str">
        <f t="shared" si="5"/>
        <v xml:space="preserve">   </v>
      </c>
      <c r="U17" s="38"/>
      <c r="V17" s="38"/>
      <c r="W17" s="38"/>
      <c r="X17" s="38"/>
      <c r="Y17" s="38"/>
      <c r="Z17" s="38"/>
      <c r="AA17" s="38"/>
    </row>
    <row r="18" spans="1:27" x14ac:dyDescent="0.25">
      <c r="A18" s="64">
        <v>10</v>
      </c>
      <c r="B18" s="61">
        <f>'Movimentação de Alunos'!B18</f>
        <v>0</v>
      </c>
      <c r="C18" s="62">
        <f>'Movimentação de Alunos'!C18</f>
        <v>0</v>
      </c>
      <c r="D18" s="63">
        <f>'Movimentação de Alunos'!D18</f>
        <v>0</v>
      </c>
      <c r="E18" s="63">
        <f>'Movimentação de Alunos'!E18</f>
        <v>0</v>
      </c>
      <c r="F18" s="24"/>
      <c r="G18" s="24"/>
      <c r="H18" s="24"/>
      <c r="I18" s="24"/>
      <c r="J18" s="24"/>
      <c r="K18" s="24"/>
      <c r="L18" s="96" t="str">
        <f>IF(ISNONTEXT('Movimentação de Alunos'!B18),"   ",(IF(ISBLANK('Movimentação de Alunos'!E18),(SUM(F18:K18)),"---")))</f>
        <v xml:space="preserve">   </v>
      </c>
      <c r="M18" s="97" t="str">
        <f>IF(ISNONTEXT('Movimentação de Alunos'!B18),"   ",(IF(ISBLANK('Movimentação de Alunos'!E18),('Frequência 3º Bim'!AQ17),"---")))</f>
        <v xml:space="preserve">   </v>
      </c>
      <c r="N18" s="59" t="str">
        <f t="shared" si="1"/>
        <v xml:space="preserve"> </v>
      </c>
      <c r="O18" s="59" t="str">
        <f t="shared" si="2"/>
        <v xml:space="preserve"> </v>
      </c>
      <c r="P18" s="59" t="str">
        <f t="shared" si="3"/>
        <v xml:space="preserve"> </v>
      </c>
      <c r="Q18" s="69"/>
      <c r="R18" s="69"/>
      <c r="S18" s="59" t="str">
        <f t="shared" si="4"/>
        <v/>
      </c>
      <c r="T18" s="59" t="str">
        <f t="shared" si="5"/>
        <v xml:space="preserve">   </v>
      </c>
      <c r="U18" s="38"/>
      <c r="V18" s="38"/>
      <c r="W18" s="38"/>
      <c r="X18" s="38"/>
      <c r="Y18" s="38"/>
      <c r="Z18" s="38"/>
      <c r="AA18" s="38"/>
    </row>
    <row r="19" spans="1:27" x14ac:dyDescent="0.25">
      <c r="A19" s="64">
        <v>11</v>
      </c>
      <c r="B19" s="61">
        <f>'Movimentação de Alunos'!B19</f>
        <v>0</v>
      </c>
      <c r="C19" s="62">
        <f>'Movimentação de Alunos'!C19</f>
        <v>0</v>
      </c>
      <c r="D19" s="63">
        <f>'Movimentação de Alunos'!D19</f>
        <v>0</v>
      </c>
      <c r="E19" s="63">
        <f>'Movimentação de Alunos'!E19</f>
        <v>0</v>
      </c>
      <c r="F19" s="24"/>
      <c r="G19" s="24"/>
      <c r="H19" s="24"/>
      <c r="I19" s="24"/>
      <c r="J19" s="24"/>
      <c r="K19" s="24"/>
      <c r="L19" s="96" t="str">
        <f>IF(ISNONTEXT('Movimentação de Alunos'!B19),"   ",(IF(ISBLANK('Movimentação de Alunos'!E19),(SUM(F19:K19)),"---")))</f>
        <v xml:space="preserve">   </v>
      </c>
      <c r="M19" s="97" t="str">
        <f>IF(ISNONTEXT('Movimentação de Alunos'!B19),"   ",(IF(ISBLANK('Movimentação de Alunos'!E19),('Frequência 3º Bim'!AQ18),"---")))</f>
        <v xml:space="preserve">   </v>
      </c>
      <c r="N19" s="59" t="str">
        <f t="shared" si="1"/>
        <v xml:space="preserve"> </v>
      </c>
      <c r="O19" s="59" t="str">
        <f t="shared" si="2"/>
        <v xml:space="preserve"> </v>
      </c>
      <c r="P19" s="59" t="str">
        <f t="shared" si="3"/>
        <v xml:space="preserve"> </v>
      </c>
      <c r="Q19" s="69"/>
      <c r="R19" s="69"/>
      <c r="S19" s="59" t="str">
        <f t="shared" si="4"/>
        <v/>
      </c>
      <c r="T19" s="59" t="str">
        <f t="shared" si="5"/>
        <v xml:space="preserve">   </v>
      </c>
      <c r="U19" s="38"/>
      <c r="V19" s="38"/>
      <c r="W19" s="38"/>
      <c r="X19" s="38"/>
      <c r="Y19" s="38"/>
      <c r="Z19" s="38"/>
      <c r="AA19" s="38"/>
    </row>
    <row r="20" spans="1:27" x14ac:dyDescent="0.25">
      <c r="A20" s="64">
        <v>12</v>
      </c>
      <c r="B20" s="61">
        <f>'Movimentação de Alunos'!B20</f>
        <v>0</v>
      </c>
      <c r="C20" s="62">
        <f>'Movimentação de Alunos'!C20</f>
        <v>0</v>
      </c>
      <c r="D20" s="63">
        <f>'Movimentação de Alunos'!D20</f>
        <v>0</v>
      </c>
      <c r="E20" s="63">
        <f>'Movimentação de Alunos'!E20</f>
        <v>0</v>
      </c>
      <c r="F20" s="24"/>
      <c r="G20" s="24"/>
      <c r="H20" s="24"/>
      <c r="I20" s="24"/>
      <c r="J20" s="24"/>
      <c r="K20" s="24"/>
      <c r="L20" s="96" t="str">
        <f>IF(ISNONTEXT('Movimentação de Alunos'!B20),"   ",(IF(ISBLANK('Movimentação de Alunos'!E20),(SUM(F20:K20)),"---")))</f>
        <v xml:space="preserve">   </v>
      </c>
      <c r="M20" s="97" t="str">
        <f>IF(ISNONTEXT('Movimentação de Alunos'!B20),"   ",(IF(ISBLANK('Movimentação de Alunos'!E20),('Frequência 3º Bim'!AQ19),"---")))</f>
        <v xml:space="preserve">   </v>
      </c>
      <c r="N20" s="59" t="str">
        <f t="shared" si="1"/>
        <v xml:space="preserve"> </v>
      </c>
      <c r="O20" s="59" t="str">
        <f t="shared" si="2"/>
        <v xml:space="preserve"> </v>
      </c>
      <c r="P20" s="59" t="str">
        <f t="shared" si="3"/>
        <v xml:space="preserve"> </v>
      </c>
      <c r="Q20" s="69"/>
      <c r="R20" s="69"/>
      <c r="S20" s="59" t="str">
        <f t="shared" si="4"/>
        <v/>
      </c>
      <c r="T20" s="59" t="str">
        <f t="shared" si="5"/>
        <v xml:space="preserve">   </v>
      </c>
      <c r="U20" s="38"/>
      <c r="V20" s="38"/>
      <c r="W20" s="38"/>
      <c r="X20" s="38"/>
      <c r="Y20" s="38"/>
      <c r="Z20" s="38"/>
      <c r="AA20" s="38"/>
    </row>
    <row r="21" spans="1:27" x14ac:dyDescent="0.25">
      <c r="A21" s="64">
        <v>13</v>
      </c>
      <c r="B21" s="61">
        <f>'Movimentação de Alunos'!B21</f>
        <v>0</v>
      </c>
      <c r="C21" s="62">
        <f>'Movimentação de Alunos'!C21</f>
        <v>0</v>
      </c>
      <c r="D21" s="63">
        <f>'Movimentação de Alunos'!D21</f>
        <v>0</v>
      </c>
      <c r="E21" s="63">
        <f>'Movimentação de Alunos'!E21</f>
        <v>0</v>
      </c>
      <c r="F21" s="24"/>
      <c r="G21" s="24"/>
      <c r="H21" s="24"/>
      <c r="I21" s="24"/>
      <c r="J21" s="24"/>
      <c r="K21" s="24"/>
      <c r="L21" s="96" t="str">
        <f>IF(ISNONTEXT('Movimentação de Alunos'!B21),"   ",(IF(ISBLANK('Movimentação de Alunos'!E21),(SUM(F21:K21)),"---")))</f>
        <v xml:space="preserve">   </v>
      </c>
      <c r="M21" s="97" t="str">
        <f>IF(ISNONTEXT('Movimentação de Alunos'!B21),"   ",(IF(ISBLANK('Movimentação de Alunos'!E21),('Frequência 3º Bim'!AQ20),"---")))</f>
        <v xml:space="preserve">   </v>
      </c>
      <c r="N21" s="59" t="str">
        <f t="shared" si="1"/>
        <v xml:space="preserve"> </v>
      </c>
      <c r="O21" s="59" t="str">
        <f t="shared" si="2"/>
        <v xml:space="preserve"> </v>
      </c>
      <c r="P21" s="59" t="str">
        <f t="shared" si="3"/>
        <v xml:space="preserve"> </v>
      </c>
      <c r="Q21" s="69"/>
      <c r="R21" s="69"/>
      <c r="S21" s="59" t="str">
        <f t="shared" si="4"/>
        <v/>
      </c>
      <c r="T21" s="59" t="str">
        <f t="shared" si="5"/>
        <v xml:space="preserve">   </v>
      </c>
      <c r="U21" s="38"/>
      <c r="V21" s="38"/>
      <c r="W21" s="38"/>
      <c r="X21" s="38"/>
      <c r="Y21" s="38"/>
      <c r="Z21" s="38"/>
      <c r="AA21" s="38"/>
    </row>
    <row r="22" spans="1:27" x14ac:dyDescent="0.25">
      <c r="A22" s="64">
        <v>14</v>
      </c>
      <c r="B22" s="61">
        <f>'Movimentação de Alunos'!B22</f>
        <v>0</v>
      </c>
      <c r="C22" s="62">
        <f>'Movimentação de Alunos'!C22</f>
        <v>0</v>
      </c>
      <c r="D22" s="63">
        <f>'Movimentação de Alunos'!D22</f>
        <v>0</v>
      </c>
      <c r="E22" s="63">
        <f>'Movimentação de Alunos'!E22</f>
        <v>0</v>
      </c>
      <c r="F22" s="24"/>
      <c r="G22" s="24"/>
      <c r="H22" s="24"/>
      <c r="I22" s="24"/>
      <c r="J22" s="24"/>
      <c r="K22" s="24"/>
      <c r="L22" s="96" t="str">
        <f>IF(ISNONTEXT('Movimentação de Alunos'!B22),"   ",(IF(ISBLANK('Movimentação de Alunos'!E22),(SUM(F22:K22)),"---")))</f>
        <v xml:space="preserve">   </v>
      </c>
      <c r="M22" s="97" t="str">
        <f>IF(ISNONTEXT('Movimentação de Alunos'!B22),"   ",(IF(ISBLANK('Movimentação de Alunos'!E22),('Frequência 3º Bim'!AQ21),"---")))</f>
        <v xml:space="preserve">   </v>
      </c>
      <c r="N22" s="59" t="str">
        <f t="shared" si="1"/>
        <v xml:space="preserve"> </v>
      </c>
      <c r="O22" s="59" t="str">
        <f t="shared" si="2"/>
        <v xml:space="preserve"> </v>
      </c>
      <c r="P22" s="59" t="str">
        <f t="shared" si="3"/>
        <v xml:space="preserve"> </v>
      </c>
      <c r="Q22" s="69"/>
      <c r="R22" s="69"/>
      <c r="S22" s="59" t="str">
        <f t="shared" si="4"/>
        <v/>
      </c>
      <c r="T22" s="59" t="str">
        <f t="shared" si="5"/>
        <v xml:space="preserve">   </v>
      </c>
      <c r="U22" s="38"/>
      <c r="V22" s="38"/>
      <c r="W22" s="38"/>
      <c r="X22" s="38"/>
      <c r="Y22" s="38"/>
      <c r="Z22" s="38"/>
      <c r="AA22" s="38"/>
    </row>
    <row r="23" spans="1:27" x14ac:dyDescent="0.25">
      <c r="A23" s="64">
        <v>15</v>
      </c>
      <c r="B23" s="61">
        <f>'Movimentação de Alunos'!B23</f>
        <v>0</v>
      </c>
      <c r="C23" s="62">
        <f>'Movimentação de Alunos'!C23</f>
        <v>0</v>
      </c>
      <c r="D23" s="63">
        <f>'Movimentação de Alunos'!D23</f>
        <v>0</v>
      </c>
      <c r="E23" s="63">
        <f>'Movimentação de Alunos'!E23</f>
        <v>0</v>
      </c>
      <c r="F23" s="24"/>
      <c r="G23" s="24"/>
      <c r="H23" s="24"/>
      <c r="I23" s="24"/>
      <c r="J23" s="24"/>
      <c r="K23" s="24"/>
      <c r="L23" s="96" t="str">
        <f>IF(ISNONTEXT('Movimentação de Alunos'!B23),"   ",(IF(ISBLANK('Movimentação de Alunos'!E23),(SUM(F23:K23)),"---")))</f>
        <v xml:space="preserve">   </v>
      </c>
      <c r="M23" s="97" t="str">
        <f>IF(ISNONTEXT('Movimentação de Alunos'!B23),"   ",(IF(ISBLANK('Movimentação de Alunos'!E23),('Frequência 3º Bim'!AQ22),"---")))</f>
        <v xml:space="preserve">   </v>
      </c>
      <c r="N23" s="59" t="str">
        <f t="shared" si="1"/>
        <v xml:space="preserve"> </v>
      </c>
      <c r="O23" s="59" t="str">
        <f t="shared" si="2"/>
        <v xml:space="preserve"> </v>
      </c>
      <c r="P23" s="59" t="str">
        <f t="shared" si="3"/>
        <v xml:space="preserve"> </v>
      </c>
      <c r="Q23" s="69"/>
      <c r="R23" s="69"/>
      <c r="S23" s="59" t="str">
        <f t="shared" si="4"/>
        <v/>
      </c>
      <c r="T23" s="59" t="str">
        <f t="shared" si="5"/>
        <v xml:space="preserve">   </v>
      </c>
      <c r="U23" s="38"/>
      <c r="V23" s="38"/>
      <c r="W23" s="38"/>
      <c r="X23" s="38"/>
      <c r="Y23" s="38"/>
      <c r="Z23" s="38"/>
      <c r="AA23" s="38"/>
    </row>
    <row r="24" spans="1:27" x14ac:dyDescent="0.25">
      <c r="A24" s="64">
        <v>16</v>
      </c>
      <c r="B24" s="61">
        <f>'Movimentação de Alunos'!B24</f>
        <v>0</v>
      </c>
      <c r="C24" s="62">
        <f>'Movimentação de Alunos'!C24</f>
        <v>0</v>
      </c>
      <c r="D24" s="63">
        <f>'Movimentação de Alunos'!D24</f>
        <v>0</v>
      </c>
      <c r="E24" s="63">
        <f>'Movimentação de Alunos'!E24</f>
        <v>0</v>
      </c>
      <c r="F24" s="24"/>
      <c r="G24" s="24"/>
      <c r="H24" s="24"/>
      <c r="I24" s="24"/>
      <c r="J24" s="24"/>
      <c r="K24" s="24"/>
      <c r="L24" s="96" t="str">
        <f>IF(ISNONTEXT('Movimentação de Alunos'!B24),"   ",(IF(ISBLANK('Movimentação de Alunos'!E24),(SUM(F24:K24)),"---")))</f>
        <v xml:space="preserve">   </v>
      </c>
      <c r="M24" s="97" t="str">
        <f>IF(ISNONTEXT('Movimentação de Alunos'!B24),"   ",(IF(ISBLANK('Movimentação de Alunos'!E24),('Frequência 3º Bim'!AQ23),"---")))</f>
        <v xml:space="preserve">   </v>
      </c>
      <c r="N24" s="59" t="str">
        <f t="shared" si="1"/>
        <v xml:space="preserve"> </v>
      </c>
      <c r="O24" s="59" t="str">
        <f t="shared" si="2"/>
        <v xml:space="preserve"> </v>
      </c>
      <c r="P24" s="59" t="str">
        <f t="shared" si="3"/>
        <v xml:space="preserve"> </v>
      </c>
      <c r="Q24" s="69"/>
      <c r="R24" s="69"/>
      <c r="S24" s="59" t="str">
        <f t="shared" si="4"/>
        <v/>
      </c>
      <c r="T24" s="59" t="str">
        <f t="shared" si="5"/>
        <v xml:space="preserve">   </v>
      </c>
      <c r="U24" s="38"/>
      <c r="V24" s="38"/>
      <c r="W24" s="38"/>
      <c r="X24" s="38"/>
      <c r="Y24" s="38"/>
      <c r="Z24" s="38"/>
      <c r="AA24" s="38"/>
    </row>
    <row r="25" spans="1:27" x14ac:dyDescent="0.25">
      <c r="A25" s="64">
        <v>17</v>
      </c>
      <c r="B25" s="61">
        <f>'Movimentação de Alunos'!B25</f>
        <v>0</v>
      </c>
      <c r="C25" s="62">
        <f>'Movimentação de Alunos'!C25</f>
        <v>0</v>
      </c>
      <c r="D25" s="63">
        <f>'Movimentação de Alunos'!D25</f>
        <v>0</v>
      </c>
      <c r="E25" s="63">
        <f>'Movimentação de Alunos'!E25</f>
        <v>0</v>
      </c>
      <c r="F25" s="24"/>
      <c r="G25" s="24"/>
      <c r="H25" s="24"/>
      <c r="I25" s="24"/>
      <c r="J25" s="24"/>
      <c r="K25" s="24"/>
      <c r="L25" s="96" t="str">
        <f>IF(ISNONTEXT('Movimentação de Alunos'!B25),"   ",(IF(ISBLANK('Movimentação de Alunos'!E25),(SUM(F25:K25)),"---")))</f>
        <v xml:space="preserve">   </v>
      </c>
      <c r="M25" s="97" t="str">
        <f>IF(ISNONTEXT('Movimentação de Alunos'!B25),"   ",(IF(ISBLANK('Movimentação de Alunos'!E25),('Frequência 3º Bim'!AQ24),"---")))</f>
        <v xml:space="preserve">   </v>
      </c>
      <c r="N25" s="59" t="str">
        <f t="shared" si="1"/>
        <v xml:space="preserve"> </v>
      </c>
      <c r="O25" s="59" t="str">
        <f t="shared" si="2"/>
        <v xml:space="preserve"> </v>
      </c>
      <c r="P25" s="59" t="str">
        <f t="shared" si="3"/>
        <v xml:space="preserve"> </v>
      </c>
      <c r="Q25" s="69"/>
      <c r="R25" s="69"/>
      <c r="S25" s="59" t="str">
        <f t="shared" si="4"/>
        <v/>
      </c>
      <c r="T25" s="59" t="str">
        <f t="shared" si="5"/>
        <v xml:space="preserve">   </v>
      </c>
      <c r="U25" s="38"/>
      <c r="V25" s="38"/>
      <c r="W25" s="38"/>
      <c r="X25" s="38"/>
      <c r="Y25" s="38"/>
      <c r="Z25" s="38"/>
      <c r="AA25" s="38"/>
    </row>
    <row r="26" spans="1:27" x14ac:dyDescent="0.25">
      <c r="A26" s="64">
        <v>18</v>
      </c>
      <c r="B26" s="61">
        <f>'Movimentação de Alunos'!B26</f>
        <v>0</v>
      </c>
      <c r="C26" s="62">
        <f>'Movimentação de Alunos'!C26</f>
        <v>0</v>
      </c>
      <c r="D26" s="63">
        <f>'Movimentação de Alunos'!D26</f>
        <v>0</v>
      </c>
      <c r="E26" s="63">
        <f>'Movimentação de Alunos'!E26</f>
        <v>0</v>
      </c>
      <c r="F26" s="24"/>
      <c r="G26" s="24"/>
      <c r="H26" s="24"/>
      <c r="I26" s="24"/>
      <c r="J26" s="24"/>
      <c r="K26" s="24"/>
      <c r="L26" s="96" t="str">
        <f>IF(ISNONTEXT('Movimentação de Alunos'!B26),"   ",(IF(ISBLANK('Movimentação de Alunos'!E26),(SUM(F26:K26)),"---")))</f>
        <v xml:space="preserve">   </v>
      </c>
      <c r="M26" s="97" t="str">
        <f>IF(ISNONTEXT('Movimentação de Alunos'!B26),"   ",(IF(ISBLANK('Movimentação de Alunos'!E26),('Frequência 3º Bim'!AQ25),"---")))</f>
        <v xml:space="preserve">   </v>
      </c>
      <c r="N26" s="59" t="str">
        <f t="shared" si="1"/>
        <v xml:space="preserve"> </v>
      </c>
      <c r="O26" s="59" t="str">
        <f t="shared" si="2"/>
        <v xml:space="preserve"> </v>
      </c>
      <c r="P26" s="59" t="str">
        <f t="shared" si="3"/>
        <v xml:space="preserve"> </v>
      </c>
      <c r="Q26" s="69"/>
      <c r="R26" s="69"/>
      <c r="S26" s="59" t="str">
        <f t="shared" si="4"/>
        <v/>
      </c>
      <c r="T26" s="59" t="str">
        <f t="shared" si="5"/>
        <v xml:space="preserve">   </v>
      </c>
      <c r="U26" s="38"/>
      <c r="V26" s="38"/>
      <c r="W26" s="38"/>
      <c r="X26" s="38"/>
      <c r="Y26" s="38"/>
      <c r="Z26" s="38"/>
      <c r="AA26" s="38"/>
    </row>
    <row r="27" spans="1:27" x14ac:dyDescent="0.25">
      <c r="A27" s="64">
        <v>19</v>
      </c>
      <c r="B27" s="61">
        <f>'Movimentação de Alunos'!B27</f>
        <v>0</v>
      </c>
      <c r="C27" s="62">
        <f>'Movimentação de Alunos'!C27</f>
        <v>0</v>
      </c>
      <c r="D27" s="63">
        <f>'Movimentação de Alunos'!D27</f>
        <v>0</v>
      </c>
      <c r="E27" s="63">
        <f>'Movimentação de Alunos'!E27</f>
        <v>0</v>
      </c>
      <c r="F27" s="24"/>
      <c r="G27" s="24"/>
      <c r="H27" s="24"/>
      <c r="I27" s="24"/>
      <c r="J27" s="24"/>
      <c r="K27" s="24"/>
      <c r="L27" s="96" t="str">
        <f>IF(ISNONTEXT('Movimentação de Alunos'!B27),"   ",(IF(ISBLANK('Movimentação de Alunos'!E27),(SUM(F27:K27)),"---")))</f>
        <v xml:space="preserve">   </v>
      </c>
      <c r="M27" s="97" t="str">
        <f>IF(ISNONTEXT('Movimentação de Alunos'!B27),"   ",(IF(ISBLANK('Movimentação de Alunos'!E27),('Frequência 3º Bim'!AQ26),"---")))</f>
        <v xml:space="preserve">   </v>
      </c>
      <c r="N27" s="59" t="str">
        <f t="shared" si="1"/>
        <v xml:space="preserve"> </v>
      </c>
      <c r="O27" s="59" t="str">
        <f t="shared" si="2"/>
        <v xml:space="preserve"> </v>
      </c>
      <c r="P27" s="59" t="str">
        <f t="shared" si="3"/>
        <v xml:space="preserve"> </v>
      </c>
      <c r="Q27" s="69"/>
      <c r="R27" s="69"/>
      <c r="S27" s="59" t="str">
        <f t="shared" si="4"/>
        <v/>
      </c>
      <c r="T27" s="59" t="str">
        <f t="shared" si="5"/>
        <v xml:space="preserve">   </v>
      </c>
      <c r="U27" s="38"/>
      <c r="V27" s="38"/>
      <c r="W27" s="38"/>
      <c r="X27" s="38"/>
      <c r="Y27" s="38"/>
      <c r="Z27" s="38"/>
      <c r="AA27" s="38"/>
    </row>
    <row r="28" spans="1:27" x14ac:dyDescent="0.25">
      <c r="A28" s="64">
        <v>20</v>
      </c>
      <c r="B28" s="61">
        <f>'Movimentação de Alunos'!B28</f>
        <v>0</v>
      </c>
      <c r="C28" s="62">
        <f>'Movimentação de Alunos'!C28</f>
        <v>0</v>
      </c>
      <c r="D28" s="63">
        <f>'Movimentação de Alunos'!D28</f>
        <v>0</v>
      </c>
      <c r="E28" s="63">
        <f>'Movimentação de Alunos'!E28</f>
        <v>0</v>
      </c>
      <c r="F28" s="24"/>
      <c r="G28" s="24"/>
      <c r="H28" s="24"/>
      <c r="I28" s="24"/>
      <c r="J28" s="24"/>
      <c r="K28" s="24"/>
      <c r="L28" s="96" t="str">
        <f>IF(ISNONTEXT('Movimentação de Alunos'!B28),"   ",(IF(ISBLANK('Movimentação de Alunos'!E28),(SUM(F28:K28)),"---")))</f>
        <v xml:space="preserve">   </v>
      </c>
      <c r="M28" s="97" t="str">
        <f>IF(ISNONTEXT('Movimentação de Alunos'!B28),"   ",(IF(ISBLANK('Movimentação de Alunos'!E28),('Frequência 3º Bim'!AQ27),"---")))</f>
        <v xml:space="preserve">   </v>
      </c>
      <c r="N28" s="59" t="str">
        <f t="shared" si="1"/>
        <v xml:space="preserve"> </v>
      </c>
      <c r="O28" s="59" t="str">
        <f t="shared" si="2"/>
        <v xml:space="preserve"> </v>
      </c>
      <c r="P28" s="59" t="str">
        <f t="shared" si="3"/>
        <v xml:space="preserve"> </v>
      </c>
      <c r="Q28" s="69"/>
      <c r="R28" s="69"/>
      <c r="S28" s="59" t="str">
        <f t="shared" si="4"/>
        <v/>
      </c>
      <c r="T28" s="59" t="str">
        <f t="shared" si="5"/>
        <v xml:space="preserve">   </v>
      </c>
      <c r="U28" s="38"/>
      <c r="V28" s="38"/>
      <c r="W28" s="38"/>
      <c r="X28" s="38"/>
      <c r="Y28" s="38"/>
      <c r="Z28" s="38"/>
      <c r="AA28" s="38"/>
    </row>
    <row r="29" spans="1:27" x14ac:dyDescent="0.25">
      <c r="A29" s="64">
        <v>21</v>
      </c>
      <c r="B29" s="61">
        <f>'Movimentação de Alunos'!B29</f>
        <v>0</v>
      </c>
      <c r="C29" s="62">
        <f>'Movimentação de Alunos'!C29</f>
        <v>0</v>
      </c>
      <c r="D29" s="63">
        <f>'Movimentação de Alunos'!D29</f>
        <v>0</v>
      </c>
      <c r="E29" s="63">
        <f>'Movimentação de Alunos'!E29</f>
        <v>0</v>
      </c>
      <c r="F29" s="24"/>
      <c r="G29" s="24"/>
      <c r="H29" s="24"/>
      <c r="I29" s="24"/>
      <c r="J29" s="24"/>
      <c r="K29" s="24"/>
      <c r="L29" s="96" t="str">
        <f>IF(ISNONTEXT('Movimentação de Alunos'!B29),"   ",(IF(ISBLANK('Movimentação de Alunos'!E29),(SUM(F29:K29)),"---")))</f>
        <v xml:space="preserve">   </v>
      </c>
      <c r="M29" s="97" t="str">
        <f>IF(ISNONTEXT('Movimentação de Alunos'!B29),"   ",(IF(ISBLANK('Movimentação de Alunos'!E29),('Frequência 3º Bim'!AQ28),"---")))</f>
        <v xml:space="preserve">   </v>
      </c>
      <c r="N29" s="59" t="str">
        <f t="shared" si="1"/>
        <v xml:space="preserve"> </v>
      </c>
      <c r="O29" s="59" t="str">
        <f t="shared" si="2"/>
        <v xml:space="preserve"> </v>
      </c>
      <c r="P29" s="59" t="str">
        <f t="shared" si="3"/>
        <v xml:space="preserve"> </v>
      </c>
      <c r="Q29" s="69"/>
      <c r="R29" s="69"/>
      <c r="S29" s="59" t="str">
        <f t="shared" si="4"/>
        <v/>
      </c>
      <c r="T29" s="59" t="str">
        <f t="shared" si="5"/>
        <v xml:space="preserve">   </v>
      </c>
      <c r="U29" s="38"/>
      <c r="V29" s="38"/>
      <c r="W29" s="38"/>
      <c r="X29" s="38"/>
      <c r="Y29" s="38"/>
      <c r="Z29" s="38"/>
      <c r="AA29" s="38"/>
    </row>
    <row r="30" spans="1:27" x14ac:dyDescent="0.25">
      <c r="A30" s="64">
        <v>22</v>
      </c>
      <c r="B30" s="61">
        <f>'Movimentação de Alunos'!B30</f>
        <v>0</v>
      </c>
      <c r="C30" s="62">
        <f>'Movimentação de Alunos'!C30</f>
        <v>0</v>
      </c>
      <c r="D30" s="63">
        <f>'Movimentação de Alunos'!D30</f>
        <v>0</v>
      </c>
      <c r="E30" s="63">
        <f>'Movimentação de Alunos'!E30</f>
        <v>0</v>
      </c>
      <c r="F30" s="24"/>
      <c r="G30" s="24"/>
      <c r="H30" s="24"/>
      <c r="I30" s="24"/>
      <c r="J30" s="24"/>
      <c r="K30" s="24"/>
      <c r="L30" s="96" t="str">
        <f>IF(ISNONTEXT('Movimentação de Alunos'!B30),"   ",(IF(ISBLANK('Movimentação de Alunos'!E30),(SUM(F30:K30)),"---")))</f>
        <v xml:space="preserve">   </v>
      </c>
      <c r="M30" s="97" t="str">
        <f>IF(ISNONTEXT('Movimentação de Alunos'!B30),"   ",(IF(ISBLANK('Movimentação de Alunos'!E30),('Frequência 3º Bim'!AQ29),"---")))</f>
        <v xml:space="preserve">   </v>
      </c>
      <c r="N30" s="59" t="str">
        <f t="shared" si="1"/>
        <v xml:space="preserve"> </v>
      </c>
      <c r="O30" s="59" t="str">
        <f t="shared" si="2"/>
        <v xml:space="preserve"> </v>
      </c>
      <c r="P30" s="59" t="str">
        <f t="shared" si="3"/>
        <v xml:space="preserve"> </v>
      </c>
      <c r="Q30" s="69"/>
      <c r="R30" s="69"/>
      <c r="S30" s="59" t="str">
        <f t="shared" si="4"/>
        <v/>
      </c>
      <c r="T30" s="59" t="str">
        <f t="shared" si="5"/>
        <v xml:space="preserve">   </v>
      </c>
      <c r="U30" s="38"/>
      <c r="V30" s="38"/>
      <c r="W30" s="38"/>
      <c r="X30" s="38"/>
      <c r="Y30" s="38"/>
      <c r="Z30" s="38"/>
      <c r="AA30" s="38"/>
    </row>
    <row r="31" spans="1:27" x14ac:dyDescent="0.25">
      <c r="A31" s="64">
        <v>23</v>
      </c>
      <c r="B31" s="61">
        <f>'Movimentação de Alunos'!B31</f>
        <v>0</v>
      </c>
      <c r="C31" s="62">
        <f>'Movimentação de Alunos'!C31</f>
        <v>0</v>
      </c>
      <c r="D31" s="63">
        <f>'Movimentação de Alunos'!D31</f>
        <v>0</v>
      </c>
      <c r="E31" s="63">
        <f>'Movimentação de Alunos'!E31</f>
        <v>0</v>
      </c>
      <c r="F31" s="24"/>
      <c r="G31" s="24"/>
      <c r="H31" s="24"/>
      <c r="I31" s="24"/>
      <c r="J31" s="24"/>
      <c r="K31" s="24"/>
      <c r="L31" s="96" t="str">
        <f>IF(ISNONTEXT('Movimentação de Alunos'!B31),"   ",(IF(ISBLANK('Movimentação de Alunos'!E31),(SUM(F31:K31)),"---")))</f>
        <v xml:space="preserve">   </v>
      </c>
      <c r="M31" s="97" t="str">
        <f>IF(ISNONTEXT('Movimentação de Alunos'!B31),"   ",(IF(ISBLANK('Movimentação de Alunos'!E31),('Frequência 3º Bim'!AQ30),"---")))</f>
        <v xml:space="preserve">   </v>
      </c>
      <c r="N31" s="59" t="str">
        <f t="shared" si="1"/>
        <v xml:space="preserve"> </v>
      </c>
      <c r="O31" s="59" t="str">
        <f t="shared" si="2"/>
        <v xml:space="preserve"> </v>
      </c>
      <c r="P31" s="59" t="str">
        <f t="shared" si="3"/>
        <v xml:space="preserve"> </v>
      </c>
      <c r="Q31" s="69"/>
      <c r="R31" s="69"/>
      <c r="S31" s="59" t="str">
        <f t="shared" si="4"/>
        <v/>
      </c>
      <c r="T31" s="59" t="str">
        <f t="shared" si="5"/>
        <v xml:space="preserve">   </v>
      </c>
      <c r="U31" s="38"/>
      <c r="V31" s="38"/>
      <c r="W31" s="38"/>
      <c r="X31" s="38"/>
      <c r="Y31" s="38"/>
      <c r="Z31" s="38"/>
      <c r="AA31" s="38"/>
    </row>
    <row r="32" spans="1:27" x14ac:dyDescent="0.25">
      <c r="A32" s="64">
        <v>24</v>
      </c>
      <c r="B32" s="61">
        <f>'Movimentação de Alunos'!B32</f>
        <v>0</v>
      </c>
      <c r="C32" s="62">
        <f>'Movimentação de Alunos'!C32</f>
        <v>0</v>
      </c>
      <c r="D32" s="63">
        <f>'Movimentação de Alunos'!D32</f>
        <v>0</v>
      </c>
      <c r="E32" s="63">
        <f>'Movimentação de Alunos'!E32</f>
        <v>0</v>
      </c>
      <c r="F32" s="24"/>
      <c r="G32" s="24"/>
      <c r="H32" s="24"/>
      <c r="I32" s="24"/>
      <c r="J32" s="24"/>
      <c r="K32" s="24"/>
      <c r="L32" s="96" t="str">
        <f>IF(ISNONTEXT('Movimentação de Alunos'!B32),"   ",(IF(ISBLANK('Movimentação de Alunos'!E32),(SUM(F32:K32)),"---")))</f>
        <v xml:space="preserve">   </v>
      </c>
      <c r="M32" s="97" t="str">
        <f>IF(ISNONTEXT('Movimentação de Alunos'!B32),"   ",(IF(ISBLANK('Movimentação de Alunos'!E32),('Frequência 3º Bim'!AQ31),"---")))</f>
        <v xml:space="preserve">   </v>
      </c>
      <c r="N32" s="59" t="str">
        <f t="shared" si="1"/>
        <v xml:space="preserve"> </v>
      </c>
      <c r="O32" s="59" t="str">
        <f t="shared" si="2"/>
        <v xml:space="preserve"> </v>
      </c>
      <c r="P32" s="59" t="str">
        <f t="shared" si="3"/>
        <v xml:space="preserve"> </v>
      </c>
      <c r="Q32" s="69"/>
      <c r="R32" s="69"/>
      <c r="S32" s="59" t="str">
        <f t="shared" si="4"/>
        <v/>
      </c>
      <c r="T32" s="59" t="str">
        <f t="shared" si="5"/>
        <v xml:space="preserve">   </v>
      </c>
      <c r="U32" s="38"/>
      <c r="V32" s="38"/>
      <c r="W32" s="38"/>
      <c r="X32" s="38"/>
      <c r="Y32" s="38"/>
      <c r="Z32" s="38"/>
      <c r="AA32" s="38"/>
    </row>
    <row r="33" spans="1:27" x14ac:dyDescent="0.25">
      <c r="A33" s="64">
        <v>25</v>
      </c>
      <c r="B33" s="61">
        <f>'Movimentação de Alunos'!B33</f>
        <v>0</v>
      </c>
      <c r="C33" s="62">
        <f>'Movimentação de Alunos'!C33</f>
        <v>0</v>
      </c>
      <c r="D33" s="63">
        <f>'Movimentação de Alunos'!D33</f>
        <v>0</v>
      </c>
      <c r="E33" s="63">
        <f>'Movimentação de Alunos'!E33</f>
        <v>0</v>
      </c>
      <c r="F33" s="24"/>
      <c r="G33" s="24"/>
      <c r="H33" s="24"/>
      <c r="I33" s="24"/>
      <c r="J33" s="24"/>
      <c r="K33" s="24"/>
      <c r="L33" s="96" t="str">
        <f>IF(ISNONTEXT('Movimentação de Alunos'!B33),"   ",(IF(ISBLANK('Movimentação de Alunos'!E33),(SUM(F33:K33)),"---")))</f>
        <v xml:space="preserve">   </v>
      </c>
      <c r="M33" s="97" t="str">
        <f>IF(ISNONTEXT('Movimentação de Alunos'!B33),"   ",(IF(ISBLANK('Movimentação de Alunos'!E33),('Frequência 3º Bim'!AQ32),"---")))</f>
        <v xml:space="preserve">   </v>
      </c>
      <c r="N33" s="59" t="str">
        <f t="shared" si="1"/>
        <v xml:space="preserve"> </v>
      </c>
      <c r="O33" s="59" t="str">
        <f t="shared" si="2"/>
        <v xml:space="preserve"> </v>
      </c>
      <c r="P33" s="59" t="str">
        <f t="shared" si="3"/>
        <v xml:space="preserve"> </v>
      </c>
      <c r="Q33" s="69"/>
      <c r="R33" s="69"/>
      <c r="S33" s="59" t="str">
        <f t="shared" si="4"/>
        <v/>
      </c>
      <c r="T33" s="59" t="str">
        <f t="shared" si="5"/>
        <v xml:space="preserve">   </v>
      </c>
      <c r="U33" s="38"/>
      <c r="V33" s="38"/>
      <c r="W33" s="38"/>
      <c r="X33" s="38"/>
      <c r="Y33" s="38"/>
      <c r="Z33" s="38"/>
      <c r="AA33" s="38"/>
    </row>
    <row r="34" spans="1:27" x14ac:dyDescent="0.25">
      <c r="A34" s="64">
        <v>26</v>
      </c>
      <c r="B34" s="61">
        <f>'Movimentação de Alunos'!B34</f>
        <v>0</v>
      </c>
      <c r="C34" s="62">
        <f>'Movimentação de Alunos'!C34</f>
        <v>0</v>
      </c>
      <c r="D34" s="63">
        <f>'Movimentação de Alunos'!D34</f>
        <v>0</v>
      </c>
      <c r="E34" s="63">
        <f>'Movimentação de Alunos'!E34</f>
        <v>0</v>
      </c>
      <c r="F34" s="24"/>
      <c r="G34" s="24"/>
      <c r="H34" s="24"/>
      <c r="I34" s="24"/>
      <c r="J34" s="24"/>
      <c r="K34" s="24"/>
      <c r="L34" s="96" t="str">
        <f>IF(ISNONTEXT('Movimentação de Alunos'!B34),"   ",(IF(ISBLANK('Movimentação de Alunos'!E34),(SUM(F34:K34)),"---")))</f>
        <v xml:space="preserve">   </v>
      </c>
      <c r="M34" s="97" t="str">
        <f>IF(ISNONTEXT('Movimentação de Alunos'!B34),"   ",(IF(ISBLANK('Movimentação de Alunos'!E34),('Frequência 3º Bim'!AQ33),"---")))</f>
        <v xml:space="preserve">   </v>
      </c>
      <c r="N34" s="59" t="str">
        <f t="shared" si="1"/>
        <v xml:space="preserve"> </v>
      </c>
      <c r="O34" s="59" t="str">
        <f t="shared" si="2"/>
        <v xml:space="preserve"> </v>
      </c>
      <c r="P34" s="59" t="str">
        <f t="shared" si="3"/>
        <v xml:space="preserve"> </v>
      </c>
      <c r="Q34" s="69"/>
      <c r="R34" s="69"/>
      <c r="S34" s="59" t="str">
        <f t="shared" si="4"/>
        <v/>
      </c>
      <c r="T34" s="59" t="str">
        <f t="shared" si="5"/>
        <v xml:space="preserve">   </v>
      </c>
      <c r="U34" s="38"/>
      <c r="V34" s="38"/>
      <c r="W34" s="38"/>
      <c r="X34" s="38"/>
      <c r="Y34" s="38"/>
      <c r="Z34" s="38"/>
      <c r="AA34" s="38"/>
    </row>
    <row r="35" spans="1:27" x14ac:dyDescent="0.25">
      <c r="A35" s="64">
        <v>27</v>
      </c>
      <c r="B35" s="61">
        <f>'Movimentação de Alunos'!B35</f>
        <v>0</v>
      </c>
      <c r="C35" s="62">
        <f>'Movimentação de Alunos'!C35</f>
        <v>0</v>
      </c>
      <c r="D35" s="63">
        <f>'Movimentação de Alunos'!D35</f>
        <v>0</v>
      </c>
      <c r="E35" s="63">
        <f>'Movimentação de Alunos'!E35</f>
        <v>0</v>
      </c>
      <c r="F35" s="24"/>
      <c r="G35" s="24"/>
      <c r="H35" s="24"/>
      <c r="I35" s="24"/>
      <c r="J35" s="24"/>
      <c r="K35" s="24"/>
      <c r="L35" s="96" t="str">
        <f>IF(ISNONTEXT('Movimentação de Alunos'!B35),"   ",(IF(ISBLANK('Movimentação de Alunos'!E35),(SUM(F35:K35)),"---")))</f>
        <v xml:space="preserve">   </v>
      </c>
      <c r="M35" s="97" t="str">
        <f>IF(ISNONTEXT('Movimentação de Alunos'!B35),"   ",(IF(ISBLANK('Movimentação de Alunos'!E35),('Frequência 3º Bim'!AQ34),"---")))</f>
        <v xml:space="preserve">   </v>
      </c>
      <c r="N35" s="59" t="str">
        <f t="shared" si="1"/>
        <v xml:space="preserve"> </v>
      </c>
      <c r="O35" s="59" t="str">
        <f t="shared" si="2"/>
        <v xml:space="preserve"> </v>
      </c>
      <c r="P35" s="59" t="str">
        <f t="shared" si="3"/>
        <v xml:space="preserve"> </v>
      </c>
      <c r="Q35" s="69"/>
      <c r="R35" s="69"/>
      <c r="S35" s="59" t="str">
        <f t="shared" si="4"/>
        <v/>
      </c>
      <c r="T35" s="59" t="str">
        <f t="shared" si="5"/>
        <v xml:space="preserve">   </v>
      </c>
      <c r="U35" s="38"/>
      <c r="V35" s="38"/>
      <c r="W35" s="38"/>
      <c r="X35" s="38"/>
      <c r="Y35" s="38"/>
      <c r="Z35" s="38"/>
      <c r="AA35" s="38"/>
    </row>
    <row r="36" spans="1:27" x14ac:dyDescent="0.25">
      <c r="A36" s="64">
        <v>28</v>
      </c>
      <c r="B36" s="61">
        <f>'Movimentação de Alunos'!B36</f>
        <v>0</v>
      </c>
      <c r="C36" s="62">
        <f>'Movimentação de Alunos'!C36</f>
        <v>0</v>
      </c>
      <c r="D36" s="63">
        <f>'Movimentação de Alunos'!D36</f>
        <v>0</v>
      </c>
      <c r="E36" s="63">
        <f>'Movimentação de Alunos'!E36</f>
        <v>0</v>
      </c>
      <c r="F36" s="24"/>
      <c r="G36" s="24"/>
      <c r="H36" s="24"/>
      <c r="I36" s="24"/>
      <c r="J36" s="24"/>
      <c r="K36" s="24"/>
      <c r="L36" s="96" t="str">
        <f>IF(ISNONTEXT('Movimentação de Alunos'!B36),"   ",(IF(ISBLANK('Movimentação de Alunos'!E36),(SUM(F36:K36)),"---")))</f>
        <v xml:space="preserve">   </v>
      </c>
      <c r="M36" s="97" t="str">
        <f>IF(ISNONTEXT('Movimentação de Alunos'!B36),"   ",(IF(ISBLANK('Movimentação de Alunos'!E36),('Frequência 3º Bim'!AQ35),"---")))</f>
        <v xml:space="preserve">   </v>
      </c>
      <c r="N36" s="59" t="str">
        <f t="shared" si="1"/>
        <v xml:space="preserve"> </v>
      </c>
      <c r="O36" s="59" t="str">
        <f t="shared" si="2"/>
        <v xml:space="preserve"> </v>
      </c>
      <c r="P36" s="59" t="str">
        <f t="shared" si="3"/>
        <v xml:space="preserve"> </v>
      </c>
      <c r="Q36" s="69"/>
      <c r="R36" s="69"/>
      <c r="S36" s="59" t="str">
        <f t="shared" si="4"/>
        <v/>
      </c>
      <c r="T36" s="59" t="str">
        <f t="shared" si="5"/>
        <v xml:space="preserve">   </v>
      </c>
      <c r="U36" s="38"/>
      <c r="V36" s="38"/>
      <c r="W36" s="38"/>
      <c r="X36" s="38"/>
      <c r="Y36" s="38"/>
      <c r="Z36" s="38"/>
      <c r="AA36" s="38"/>
    </row>
    <row r="37" spans="1:27" x14ac:dyDescent="0.25">
      <c r="A37" s="64">
        <v>29</v>
      </c>
      <c r="B37" s="61">
        <f>'Movimentação de Alunos'!B37</f>
        <v>0</v>
      </c>
      <c r="C37" s="62">
        <f>'Movimentação de Alunos'!C37</f>
        <v>0</v>
      </c>
      <c r="D37" s="63">
        <f>'Movimentação de Alunos'!D37</f>
        <v>0</v>
      </c>
      <c r="E37" s="63">
        <f>'Movimentação de Alunos'!E37</f>
        <v>0</v>
      </c>
      <c r="F37" s="24"/>
      <c r="G37" s="24"/>
      <c r="H37" s="24"/>
      <c r="I37" s="24"/>
      <c r="J37" s="24"/>
      <c r="K37" s="24"/>
      <c r="L37" s="96" t="str">
        <f>IF(ISNONTEXT('Movimentação de Alunos'!B37),"   ",(IF(ISBLANK('Movimentação de Alunos'!E37),(SUM(F37:K37)),"---")))</f>
        <v xml:space="preserve">   </v>
      </c>
      <c r="M37" s="97" t="str">
        <f>IF(ISNONTEXT('Movimentação de Alunos'!B37),"   ",(IF(ISBLANK('Movimentação de Alunos'!E37),('Frequência 3º Bim'!AQ36),"---")))</f>
        <v xml:space="preserve">   </v>
      </c>
      <c r="N37" s="59" t="str">
        <f t="shared" si="1"/>
        <v xml:space="preserve"> </v>
      </c>
      <c r="O37" s="59" t="str">
        <f t="shared" si="2"/>
        <v xml:space="preserve"> </v>
      </c>
      <c r="P37" s="59" t="str">
        <f t="shared" si="3"/>
        <v xml:space="preserve"> </v>
      </c>
      <c r="Q37" s="69"/>
      <c r="R37" s="69"/>
      <c r="S37" s="59" t="str">
        <f t="shared" si="4"/>
        <v/>
      </c>
      <c r="T37" s="59" t="str">
        <f t="shared" si="5"/>
        <v xml:space="preserve">   </v>
      </c>
      <c r="U37" s="38"/>
      <c r="V37" s="38"/>
      <c r="W37" s="38"/>
      <c r="X37" s="38"/>
      <c r="Y37" s="38"/>
      <c r="Z37" s="38"/>
      <c r="AA37" s="38"/>
    </row>
    <row r="38" spans="1:27" x14ac:dyDescent="0.25">
      <c r="A38" s="64">
        <v>30</v>
      </c>
      <c r="B38" s="61">
        <f>'Movimentação de Alunos'!B38</f>
        <v>0</v>
      </c>
      <c r="C38" s="62">
        <f>'Movimentação de Alunos'!C38</f>
        <v>0</v>
      </c>
      <c r="D38" s="63">
        <f>'Movimentação de Alunos'!D38</f>
        <v>0</v>
      </c>
      <c r="E38" s="63">
        <f>'Movimentação de Alunos'!E38</f>
        <v>0</v>
      </c>
      <c r="F38" s="24"/>
      <c r="G38" s="24"/>
      <c r="H38" s="24"/>
      <c r="I38" s="24"/>
      <c r="J38" s="24"/>
      <c r="K38" s="24"/>
      <c r="L38" s="96" t="str">
        <f>IF(ISNONTEXT('Movimentação de Alunos'!B38),"   ",(IF(ISBLANK('Movimentação de Alunos'!E38),(SUM(F38:K38)),"---")))</f>
        <v xml:space="preserve">   </v>
      </c>
      <c r="M38" s="97" t="str">
        <f>IF(ISNONTEXT('Movimentação de Alunos'!B38),"   ",(IF(ISBLANK('Movimentação de Alunos'!E38),('Frequência 3º Bim'!AQ37),"---")))</f>
        <v xml:space="preserve">   </v>
      </c>
      <c r="N38" s="59" t="str">
        <f t="shared" si="1"/>
        <v xml:space="preserve"> </v>
      </c>
      <c r="O38" s="59" t="str">
        <f t="shared" si="2"/>
        <v xml:space="preserve"> </v>
      </c>
      <c r="P38" s="59" t="str">
        <f t="shared" si="3"/>
        <v xml:space="preserve"> </v>
      </c>
      <c r="Q38" s="69"/>
      <c r="R38" s="69"/>
      <c r="S38" s="59" t="str">
        <f t="shared" si="4"/>
        <v/>
      </c>
      <c r="T38" s="59" t="str">
        <f t="shared" si="5"/>
        <v xml:space="preserve">   </v>
      </c>
      <c r="U38" s="38"/>
      <c r="V38" s="38"/>
      <c r="W38" s="38"/>
      <c r="X38" s="38"/>
      <c r="Y38" s="38"/>
      <c r="Z38" s="38"/>
      <c r="AA38" s="38"/>
    </row>
    <row r="39" spans="1:27" x14ac:dyDescent="0.25">
      <c r="A39" s="64">
        <v>31</v>
      </c>
      <c r="B39" s="61">
        <f>'Movimentação de Alunos'!B39</f>
        <v>0</v>
      </c>
      <c r="C39" s="62">
        <f>'Movimentação de Alunos'!C39</f>
        <v>0</v>
      </c>
      <c r="D39" s="63">
        <f>'Movimentação de Alunos'!D39</f>
        <v>0</v>
      </c>
      <c r="E39" s="63">
        <f>'Movimentação de Alunos'!E39</f>
        <v>0</v>
      </c>
      <c r="F39" s="24"/>
      <c r="G39" s="24"/>
      <c r="H39" s="24"/>
      <c r="I39" s="24"/>
      <c r="J39" s="24"/>
      <c r="K39" s="24"/>
      <c r="L39" s="96" t="str">
        <f>IF(ISNONTEXT('Movimentação de Alunos'!B39),"   ",(IF(ISBLANK('Movimentação de Alunos'!E39),(SUM(F39:K39)),"---")))</f>
        <v xml:space="preserve">   </v>
      </c>
      <c r="M39" s="97" t="str">
        <f>IF(ISNONTEXT('Movimentação de Alunos'!B39),"   ",(IF(ISBLANK('Movimentação de Alunos'!E39),('Frequência 3º Bim'!AQ38),"---")))</f>
        <v xml:space="preserve">   </v>
      </c>
      <c r="N39" s="59" t="str">
        <f t="shared" si="1"/>
        <v xml:space="preserve"> </v>
      </c>
      <c r="O39" s="59" t="str">
        <f t="shared" si="2"/>
        <v xml:space="preserve"> </v>
      </c>
      <c r="P39" s="59" t="str">
        <f t="shared" si="3"/>
        <v xml:space="preserve"> </v>
      </c>
      <c r="Q39" s="69"/>
      <c r="R39" s="69"/>
      <c r="S39" s="59" t="str">
        <f t="shared" si="4"/>
        <v/>
      </c>
      <c r="T39" s="59" t="str">
        <f t="shared" si="5"/>
        <v xml:space="preserve">   </v>
      </c>
      <c r="U39" s="38"/>
      <c r="V39" s="38"/>
      <c r="W39" s="38"/>
      <c r="X39" s="38"/>
      <c r="Y39" s="38"/>
      <c r="Z39" s="38"/>
      <c r="AA39" s="38"/>
    </row>
    <row r="40" spans="1:27" x14ac:dyDescent="0.25">
      <c r="A40" s="64">
        <v>32</v>
      </c>
      <c r="B40" s="61">
        <f>'Movimentação de Alunos'!B40</f>
        <v>0</v>
      </c>
      <c r="C40" s="62">
        <f>'Movimentação de Alunos'!C40</f>
        <v>0</v>
      </c>
      <c r="D40" s="63">
        <f>'Movimentação de Alunos'!D40</f>
        <v>0</v>
      </c>
      <c r="E40" s="63">
        <f>'Movimentação de Alunos'!E40</f>
        <v>0</v>
      </c>
      <c r="F40" s="24"/>
      <c r="G40" s="24"/>
      <c r="H40" s="24"/>
      <c r="I40" s="24"/>
      <c r="J40" s="24"/>
      <c r="K40" s="24"/>
      <c r="L40" s="96" t="str">
        <f>IF(ISNONTEXT('Movimentação de Alunos'!B40),"   ",(IF(ISBLANK('Movimentação de Alunos'!E40),(SUM(F40:K40)),"---")))</f>
        <v xml:space="preserve">   </v>
      </c>
      <c r="M40" s="97" t="str">
        <f>IF(ISNONTEXT('Movimentação de Alunos'!B40),"   ",(IF(ISBLANK('Movimentação de Alunos'!E40),('Frequência 3º Bim'!AQ39),"---")))</f>
        <v xml:space="preserve">   </v>
      </c>
      <c r="N40" s="59" t="str">
        <f t="shared" si="1"/>
        <v xml:space="preserve"> </v>
      </c>
      <c r="O40" s="59" t="str">
        <f t="shared" si="2"/>
        <v xml:space="preserve"> </v>
      </c>
      <c r="P40" s="59" t="str">
        <f t="shared" si="3"/>
        <v xml:space="preserve"> </v>
      </c>
      <c r="Q40" s="69"/>
      <c r="R40" s="69"/>
      <c r="S40" s="59" t="str">
        <f t="shared" si="4"/>
        <v/>
      </c>
      <c r="T40" s="59" t="str">
        <f t="shared" si="5"/>
        <v xml:space="preserve">   </v>
      </c>
      <c r="U40" s="38"/>
      <c r="V40" s="38"/>
      <c r="W40" s="38"/>
      <c r="X40" s="38"/>
      <c r="Y40" s="38"/>
      <c r="Z40" s="38"/>
      <c r="AA40" s="38"/>
    </row>
    <row r="41" spans="1:27" x14ac:dyDescent="0.25">
      <c r="A41" s="64">
        <v>33</v>
      </c>
      <c r="B41" s="61">
        <f>'Movimentação de Alunos'!B41</f>
        <v>0</v>
      </c>
      <c r="C41" s="62">
        <f>'Movimentação de Alunos'!C41</f>
        <v>0</v>
      </c>
      <c r="D41" s="63">
        <f>'Movimentação de Alunos'!D41</f>
        <v>0</v>
      </c>
      <c r="E41" s="63">
        <f>'Movimentação de Alunos'!E41</f>
        <v>0</v>
      </c>
      <c r="F41" s="24"/>
      <c r="G41" s="24"/>
      <c r="H41" s="24"/>
      <c r="I41" s="24"/>
      <c r="J41" s="24"/>
      <c r="K41" s="24"/>
      <c r="L41" s="96" t="str">
        <f>IF(ISNONTEXT('Movimentação de Alunos'!B41),"   ",(IF(ISBLANK('Movimentação de Alunos'!E41),(SUM(F41:K41)),"---")))</f>
        <v xml:space="preserve">   </v>
      </c>
      <c r="M41" s="97" t="str">
        <f>IF(ISNONTEXT('Movimentação de Alunos'!B41),"   ",(IF(ISBLANK('Movimentação de Alunos'!E41),('Frequência 3º Bim'!AQ40),"---")))</f>
        <v xml:space="preserve">   </v>
      </c>
      <c r="N41" s="59" t="str">
        <f t="shared" si="1"/>
        <v xml:space="preserve"> </v>
      </c>
      <c r="O41" s="59" t="str">
        <f t="shared" si="2"/>
        <v xml:space="preserve"> </v>
      </c>
      <c r="P41" s="59" t="str">
        <f t="shared" si="3"/>
        <v xml:space="preserve"> </v>
      </c>
      <c r="Q41" s="69"/>
      <c r="R41" s="69"/>
      <c r="S41" s="59" t="str">
        <f t="shared" si="4"/>
        <v/>
      </c>
      <c r="T41" s="59" t="str">
        <f t="shared" si="5"/>
        <v xml:space="preserve">   </v>
      </c>
      <c r="U41" s="38"/>
      <c r="V41" s="38"/>
      <c r="W41" s="38"/>
      <c r="X41" s="38"/>
      <c r="Y41" s="38"/>
      <c r="Z41" s="38"/>
      <c r="AA41" s="38"/>
    </row>
    <row r="42" spans="1:27" x14ac:dyDescent="0.25">
      <c r="A42" s="64">
        <v>34</v>
      </c>
      <c r="B42" s="61">
        <f>'Movimentação de Alunos'!B42</f>
        <v>0</v>
      </c>
      <c r="C42" s="62">
        <f>'Movimentação de Alunos'!C42</f>
        <v>0</v>
      </c>
      <c r="D42" s="63">
        <f>'Movimentação de Alunos'!D42</f>
        <v>0</v>
      </c>
      <c r="E42" s="63">
        <f>'Movimentação de Alunos'!E42</f>
        <v>0</v>
      </c>
      <c r="F42" s="24"/>
      <c r="G42" s="24"/>
      <c r="H42" s="24"/>
      <c r="I42" s="24"/>
      <c r="J42" s="24"/>
      <c r="K42" s="24"/>
      <c r="L42" s="96" t="str">
        <f>IF(ISNONTEXT('Movimentação de Alunos'!B42),"   ",(IF(ISBLANK('Movimentação de Alunos'!E42),(SUM(F42:K42)),"---")))</f>
        <v xml:space="preserve">   </v>
      </c>
      <c r="M42" s="97" t="str">
        <f>IF(ISNONTEXT('Movimentação de Alunos'!B42),"   ",(IF(ISBLANK('Movimentação de Alunos'!E42),('Frequência 3º Bim'!AQ41),"---")))</f>
        <v xml:space="preserve">   </v>
      </c>
      <c r="N42" s="59" t="str">
        <f t="shared" si="1"/>
        <v xml:space="preserve"> </v>
      </c>
      <c r="O42" s="59" t="str">
        <f t="shared" si="2"/>
        <v xml:space="preserve"> </v>
      </c>
      <c r="P42" s="59" t="str">
        <f t="shared" si="3"/>
        <v xml:space="preserve"> </v>
      </c>
      <c r="Q42" s="69"/>
      <c r="R42" s="69"/>
      <c r="S42" s="59" t="str">
        <f t="shared" si="4"/>
        <v/>
      </c>
      <c r="T42" s="59" t="str">
        <f t="shared" si="5"/>
        <v xml:space="preserve">   </v>
      </c>
      <c r="U42" s="38"/>
      <c r="V42" s="38"/>
      <c r="W42" s="38"/>
      <c r="X42" s="38"/>
      <c r="Y42" s="38"/>
      <c r="Z42" s="38"/>
      <c r="AA42" s="38"/>
    </row>
    <row r="43" spans="1:27" x14ac:dyDescent="0.25">
      <c r="A43" s="64">
        <v>35</v>
      </c>
      <c r="B43" s="61">
        <f>'Movimentação de Alunos'!B43</f>
        <v>0</v>
      </c>
      <c r="C43" s="62">
        <f>'Movimentação de Alunos'!C43</f>
        <v>0</v>
      </c>
      <c r="D43" s="63">
        <f>'Movimentação de Alunos'!D43</f>
        <v>0</v>
      </c>
      <c r="E43" s="63">
        <f>'Movimentação de Alunos'!E43</f>
        <v>0</v>
      </c>
      <c r="F43" s="24"/>
      <c r="G43" s="24"/>
      <c r="H43" s="24"/>
      <c r="I43" s="24"/>
      <c r="J43" s="24"/>
      <c r="K43" s="24"/>
      <c r="L43" s="96" t="str">
        <f>IF(ISNONTEXT('Movimentação de Alunos'!B43),"   ",(IF(ISBLANK('Movimentação de Alunos'!E43),(SUM(F43:K43)),"---")))</f>
        <v xml:space="preserve">   </v>
      </c>
      <c r="M43" s="97" t="str">
        <f>IF(ISNONTEXT('Movimentação de Alunos'!B43),"   ",(IF(ISBLANK('Movimentação de Alunos'!E43),('Frequência 3º Bim'!AQ42),"---")))</f>
        <v xml:space="preserve">   </v>
      </c>
      <c r="N43" s="59" t="str">
        <f t="shared" si="1"/>
        <v xml:space="preserve"> </v>
      </c>
      <c r="O43" s="59" t="str">
        <f t="shared" si="2"/>
        <v xml:space="preserve"> </v>
      </c>
      <c r="P43" s="59" t="str">
        <f t="shared" si="3"/>
        <v xml:space="preserve"> </v>
      </c>
      <c r="Q43" s="69"/>
      <c r="R43" s="69"/>
      <c r="S43" s="59" t="str">
        <f t="shared" si="4"/>
        <v/>
      </c>
      <c r="T43" s="59" t="str">
        <f t="shared" si="5"/>
        <v xml:space="preserve">   </v>
      </c>
      <c r="U43" s="38"/>
      <c r="V43" s="38"/>
      <c r="W43" s="38"/>
      <c r="X43" s="38"/>
      <c r="Y43" s="38"/>
      <c r="Z43" s="38"/>
      <c r="AA43" s="38"/>
    </row>
    <row r="44" spans="1:27" x14ac:dyDescent="0.25">
      <c r="A44" s="64">
        <v>36</v>
      </c>
      <c r="B44" s="61">
        <f>'Movimentação de Alunos'!B44</f>
        <v>0</v>
      </c>
      <c r="C44" s="62">
        <f>'Movimentação de Alunos'!C44</f>
        <v>0</v>
      </c>
      <c r="D44" s="63">
        <f>'Movimentação de Alunos'!D44</f>
        <v>0</v>
      </c>
      <c r="E44" s="63">
        <f>'Movimentação de Alunos'!E44</f>
        <v>0</v>
      </c>
      <c r="F44" s="24"/>
      <c r="G44" s="24"/>
      <c r="H44" s="24"/>
      <c r="I44" s="24"/>
      <c r="J44" s="24"/>
      <c r="K44" s="24"/>
      <c r="L44" s="96" t="str">
        <f>IF(ISNONTEXT('Movimentação de Alunos'!B44),"   ",(IF(ISBLANK('Movimentação de Alunos'!E44),(SUM(F44:K44)),"---")))</f>
        <v xml:space="preserve">   </v>
      </c>
      <c r="M44" s="97" t="str">
        <f>IF(ISNONTEXT('Movimentação de Alunos'!B44),"   ",(IF(ISBLANK('Movimentação de Alunos'!E44),('Frequência 3º Bim'!AQ43),"---")))</f>
        <v xml:space="preserve">   </v>
      </c>
      <c r="N44" s="59" t="str">
        <f t="shared" si="1"/>
        <v xml:space="preserve"> </v>
      </c>
      <c r="O44" s="59" t="str">
        <f t="shared" si="2"/>
        <v xml:space="preserve"> </v>
      </c>
      <c r="P44" s="59" t="str">
        <f t="shared" si="3"/>
        <v xml:space="preserve"> </v>
      </c>
      <c r="Q44" s="69"/>
      <c r="R44" s="69"/>
      <c r="S44" s="59" t="str">
        <f t="shared" si="4"/>
        <v/>
      </c>
      <c r="T44" s="59" t="str">
        <f t="shared" si="5"/>
        <v xml:space="preserve">   </v>
      </c>
      <c r="U44" s="38"/>
      <c r="V44" s="38"/>
      <c r="W44" s="38"/>
      <c r="X44" s="38"/>
      <c r="Y44" s="38"/>
      <c r="Z44" s="38"/>
      <c r="AA44" s="38"/>
    </row>
    <row r="45" spans="1:27" x14ac:dyDescent="0.25">
      <c r="A45" s="64">
        <v>37</v>
      </c>
      <c r="B45" s="61">
        <f>'Movimentação de Alunos'!B45</f>
        <v>0</v>
      </c>
      <c r="C45" s="62">
        <f>'Movimentação de Alunos'!C45</f>
        <v>0</v>
      </c>
      <c r="D45" s="63">
        <f>'Movimentação de Alunos'!D45</f>
        <v>0</v>
      </c>
      <c r="E45" s="63">
        <f>'Movimentação de Alunos'!E45</f>
        <v>0</v>
      </c>
      <c r="F45" s="24"/>
      <c r="G45" s="24"/>
      <c r="H45" s="24"/>
      <c r="I45" s="24"/>
      <c r="J45" s="24"/>
      <c r="K45" s="24"/>
      <c r="L45" s="96" t="str">
        <f>IF(ISNONTEXT('Movimentação de Alunos'!B45),"   ",(IF(ISBLANK('Movimentação de Alunos'!E45),(SUM(F45:K45)),"---")))</f>
        <v xml:space="preserve">   </v>
      </c>
      <c r="M45" s="97" t="str">
        <f>IF(ISNONTEXT('Movimentação de Alunos'!B45),"   ",(IF(ISBLANK('Movimentação de Alunos'!E45),('Frequência 3º Bim'!AQ44),"---")))</f>
        <v xml:space="preserve">   </v>
      </c>
      <c r="N45" s="59" t="str">
        <f t="shared" si="1"/>
        <v xml:space="preserve"> </v>
      </c>
      <c r="O45" s="59" t="str">
        <f t="shared" si="2"/>
        <v xml:space="preserve"> </v>
      </c>
      <c r="P45" s="59" t="str">
        <f t="shared" si="3"/>
        <v xml:space="preserve"> </v>
      </c>
      <c r="Q45" s="69"/>
      <c r="R45" s="69"/>
      <c r="S45" s="59" t="str">
        <f t="shared" si="4"/>
        <v/>
      </c>
      <c r="T45" s="59" t="str">
        <f t="shared" si="5"/>
        <v xml:space="preserve">   </v>
      </c>
      <c r="U45" s="38"/>
      <c r="V45" s="38"/>
      <c r="W45" s="38"/>
      <c r="X45" s="38"/>
      <c r="Y45" s="38"/>
      <c r="Z45" s="38"/>
      <c r="AA45" s="38"/>
    </row>
    <row r="46" spans="1:27" x14ac:dyDescent="0.25">
      <c r="A46" s="64">
        <v>38</v>
      </c>
      <c r="B46" s="61">
        <f>'Movimentação de Alunos'!B46</f>
        <v>0</v>
      </c>
      <c r="C46" s="62">
        <f>'Movimentação de Alunos'!C46</f>
        <v>0</v>
      </c>
      <c r="D46" s="63">
        <f>'Movimentação de Alunos'!D46</f>
        <v>0</v>
      </c>
      <c r="E46" s="63">
        <f>'Movimentação de Alunos'!E46</f>
        <v>0</v>
      </c>
      <c r="F46" s="24"/>
      <c r="G46" s="24"/>
      <c r="H46" s="24"/>
      <c r="I46" s="24"/>
      <c r="J46" s="24"/>
      <c r="K46" s="24"/>
      <c r="L46" s="96" t="str">
        <f>IF(ISNONTEXT('Movimentação de Alunos'!B46),"   ",(IF(ISBLANK('Movimentação de Alunos'!E46),(SUM(F46:K46)),"---")))</f>
        <v xml:space="preserve">   </v>
      </c>
      <c r="M46" s="97" t="str">
        <f>IF(ISNONTEXT('Movimentação de Alunos'!B46),"   ",(IF(ISBLANK('Movimentação de Alunos'!E46),('Frequência 3º Bim'!AQ45),"---")))</f>
        <v xml:space="preserve">   </v>
      </c>
      <c r="N46" s="59" t="str">
        <f t="shared" si="1"/>
        <v xml:space="preserve"> </v>
      </c>
      <c r="O46" s="59" t="str">
        <f t="shared" si="2"/>
        <v xml:space="preserve"> </v>
      </c>
      <c r="P46" s="59" t="str">
        <f t="shared" si="3"/>
        <v xml:space="preserve"> </v>
      </c>
      <c r="Q46" s="69"/>
      <c r="R46" s="69"/>
      <c r="S46" s="59" t="str">
        <f t="shared" si="4"/>
        <v/>
      </c>
      <c r="T46" s="59" t="str">
        <f t="shared" si="5"/>
        <v xml:space="preserve">   </v>
      </c>
      <c r="U46" s="38"/>
      <c r="V46" s="38"/>
      <c r="W46" s="38"/>
      <c r="X46" s="38"/>
      <c r="Y46" s="38"/>
      <c r="Z46" s="38"/>
      <c r="AA46" s="38"/>
    </row>
    <row r="47" spans="1:27" x14ac:dyDescent="0.25">
      <c r="A47" s="64">
        <v>39</v>
      </c>
      <c r="B47" s="61">
        <f>'Movimentação de Alunos'!B47</f>
        <v>0</v>
      </c>
      <c r="C47" s="62">
        <f>'Movimentação de Alunos'!C47</f>
        <v>0</v>
      </c>
      <c r="D47" s="63">
        <f>'Movimentação de Alunos'!D47</f>
        <v>0</v>
      </c>
      <c r="E47" s="63">
        <f>'Movimentação de Alunos'!E47</f>
        <v>0</v>
      </c>
      <c r="F47" s="24"/>
      <c r="G47" s="24"/>
      <c r="H47" s="24"/>
      <c r="I47" s="24"/>
      <c r="J47" s="24"/>
      <c r="K47" s="24"/>
      <c r="L47" s="96" t="str">
        <f>IF(ISNONTEXT('Movimentação de Alunos'!B47),"   ",(IF(ISBLANK('Movimentação de Alunos'!E47),(SUM(F47:K47)),"---")))</f>
        <v xml:space="preserve">   </v>
      </c>
      <c r="M47" s="97" t="str">
        <f>IF(ISNONTEXT('Movimentação de Alunos'!B47),"   ",(IF(ISBLANK('Movimentação de Alunos'!E47),('Frequência 3º Bim'!AQ46),"---")))</f>
        <v xml:space="preserve">   </v>
      </c>
      <c r="N47" s="59" t="str">
        <f t="shared" si="1"/>
        <v xml:space="preserve"> </v>
      </c>
      <c r="O47" s="59" t="str">
        <f t="shared" si="2"/>
        <v xml:space="preserve"> </v>
      </c>
      <c r="P47" s="59" t="str">
        <f t="shared" si="3"/>
        <v xml:space="preserve"> </v>
      </c>
      <c r="Q47" s="69"/>
      <c r="R47" s="69"/>
      <c r="S47" s="59" t="str">
        <f t="shared" si="4"/>
        <v/>
      </c>
      <c r="T47" s="59" t="str">
        <f t="shared" si="5"/>
        <v xml:space="preserve">   </v>
      </c>
      <c r="U47" s="38"/>
      <c r="V47" s="38"/>
      <c r="W47" s="38"/>
      <c r="X47" s="38"/>
      <c r="Y47" s="38"/>
      <c r="Z47" s="38"/>
      <c r="AA47" s="38"/>
    </row>
    <row r="48" spans="1:27" x14ac:dyDescent="0.25">
      <c r="A48" s="64">
        <v>40</v>
      </c>
      <c r="B48" s="61">
        <f>'Movimentação de Alunos'!B48</f>
        <v>0</v>
      </c>
      <c r="C48" s="62">
        <f>'Movimentação de Alunos'!C48</f>
        <v>0</v>
      </c>
      <c r="D48" s="63">
        <f>'Movimentação de Alunos'!D48</f>
        <v>0</v>
      </c>
      <c r="E48" s="63">
        <f>'Movimentação de Alunos'!E48</f>
        <v>0</v>
      </c>
      <c r="F48" s="24"/>
      <c r="G48" s="24"/>
      <c r="H48" s="24"/>
      <c r="I48" s="24"/>
      <c r="J48" s="24"/>
      <c r="K48" s="24"/>
      <c r="L48" s="96" t="str">
        <f>IF(ISNONTEXT('Movimentação de Alunos'!B48),"   ",(IF(ISBLANK('Movimentação de Alunos'!E48),(SUM(F48:K48)),"---")))</f>
        <v xml:space="preserve">   </v>
      </c>
      <c r="M48" s="97" t="str">
        <f>IF(ISNONTEXT('Movimentação de Alunos'!B48),"   ",(IF(ISBLANK('Movimentação de Alunos'!E48),('Frequência 3º Bim'!AQ47),"---")))</f>
        <v xml:space="preserve">   </v>
      </c>
      <c r="N48" s="59" t="str">
        <f t="shared" si="1"/>
        <v xml:space="preserve"> </v>
      </c>
      <c r="O48" s="59" t="str">
        <f t="shared" si="2"/>
        <v xml:space="preserve"> </v>
      </c>
      <c r="P48" s="59" t="str">
        <f t="shared" si="3"/>
        <v xml:space="preserve"> </v>
      </c>
      <c r="Q48" s="69"/>
      <c r="R48" s="69"/>
      <c r="S48" s="59" t="str">
        <f t="shared" si="4"/>
        <v/>
      </c>
      <c r="T48" s="59" t="str">
        <f t="shared" si="5"/>
        <v xml:space="preserve">   </v>
      </c>
      <c r="U48" s="38"/>
      <c r="V48" s="38"/>
      <c r="W48" s="38"/>
      <c r="X48" s="38"/>
      <c r="Y48" s="38"/>
      <c r="Z48" s="38"/>
      <c r="AA48" s="38"/>
    </row>
    <row r="49" spans="1:27" x14ac:dyDescent="0.25">
      <c r="A49" s="64">
        <v>41</v>
      </c>
      <c r="B49" s="61">
        <f>'Movimentação de Alunos'!B49</f>
        <v>0</v>
      </c>
      <c r="C49" s="62">
        <f>'Movimentação de Alunos'!C49</f>
        <v>0</v>
      </c>
      <c r="D49" s="63">
        <f>'Movimentação de Alunos'!D49</f>
        <v>0</v>
      </c>
      <c r="E49" s="63">
        <f>'Movimentação de Alunos'!E49</f>
        <v>0</v>
      </c>
      <c r="F49" s="24"/>
      <c r="G49" s="24"/>
      <c r="H49" s="24"/>
      <c r="I49" s="24"/>
      <c r="J49" s="24"/>
      <c r="K49" s="24"/>
      <c r="L49" s="96" t="str">
        <f>IF(ISNONTEXT('Movimentação de Alunos'!B49),"   ",(IF(ISBLANK('Movimentação de Alunos'!E49),(SUM(F49:K49)),"---")))</f>
        <v xml:space="preserve">   </v>
      </c>
      <c r="M49" s="97" t="str">
        <f>IF(ISNONTEXT('Movimentação de Alunos'!B49),"   ",(IF(ISBLANK('Movimentação de Alunos'!E49),('Frequência 3º Bim'!AQ48),"---")))</f>
        <v xml:space="preserve">   </v>
      </c>
      <c r="N49" s="59" t="str">
        <f t="shared" si="1"/>
        <v xml:space="preserve"> </v>
      </c>
      <c r="O49" s="59" t="str">
        <f t="shared" si="2"/>
        <v xml:space="preserve"> </v>
      </c>
      <c r="P49" s="59" t="str">
        <f t="shared" si="3"/>
        <v xml:space="preserve"> </v>
      </c>
      <c r="Q49" s="69"/>
      <c r="R49" s="69"/>
      <c r="S49" s="59" t="str">
        <f t="shared" si="4"/>
        <v/>
      </c>
      <c r="T49" s="59" t="str">
        <f t="shared" si="5"/>
        <v xml:space="preserve">   </v>
      </c>
      <c r="U49" s="38"/>
      <c r="V49" s="38"/>
      <c r="W49" s="38"/>
      <c r="X49" s="38"/>
      <c r="Y49" s="38"/>
      <c r="Z49" s="38"/>
      <c r="AA49" s="38"/>
    </row>
    <row r="50" spans="1:27" x14ac:dyDescent="0.25">
      <c r="A50" s="64">
        <v>42</v>
      </c>
      <c r="B50" s="61">
        <f>'Movimentação de Alunos'!B50</f>
        <v>0</v>
      </c>
      <c r="C50" s="62">
        <f>'Movimentação de Alunos'!C50</f>
        <v>0</v>
      </c>
      <c r="D50" s="63">
        <f>'Movimentação de Alunos'!D50</f>
        <v>0</v>
      </c>
      <c r="E50" s="63">
        <f>'Movimentação de Alunos'!E50</f>
        <v>0</v>
      </c>
      <c r="F50" s="24"/>
      <c r="G50" s="24"/>
      <c r="H50" s="24"/>
      <c r="I50" s="24"/>
      <c r="J50" s="24"/>
      <c r="K50" s="24"/>
      <c r="L50" s="96" t="str">
        <f>IF(ISNONTEXT('Movimentação de Alunos'!B50),"   ",(IF(ISBLANK('Movimentação de Alunos'!E50),(SUM(F50:K50)),"---")))</f>
        <v xml:space="preserve">   </v>
      </c>
      <c r="M50" s="97" t="str">
        <f>IF(ISNONTEXT('Movimentação de Alunos'!B50),"   ",(IF(ISBLANK('Movimentação de Alunos'!E50),('Frequência 3º Bim'!AQ49),"---")))</f>
        <v xml:space="preserve">   </v>
      </c>
      <c r="N50" s="59" t="str">
        <f t="shared" si="1"/>
        <v xml:space="preserve"> </v>
      </c>
      <c r="O50" s="59" t="str">
        <f t="shared" si="2"/>
        <v xml:space="preserve"> </v>
      </c>
      <c r="P50" s="59" t="str">
        <f t="shared" si="3"/>
        <v xml:space="preserve"> </v>
      </c>
      <c r="Q50" s="69"/>
      <c r="R50" s="69"/>
      <c r="S50" s="59" t="str">
        <f t="shared" si="4"/>
        <v/>
      </c>
      <c r="T50" s="59" t="str">
        <f t="shared" si="5"/>
        <v xml:space="preserve">   </v>
      </c>
      <c r="U50" s="38"/>
      <c r="V50" s="38"/>
      <c r="W50" s="38"/>
      <c r="X50" s="38"/>
      <c r="Y50" s="38"/>
      <c r="Z50" s="38"/>
      <c r="AA50" s="38"/>
    </row>
    <row r="51" spans="1:27" x14ac:dyDescent="0.25">
      <c r="A51" s="64">
        <v>43</v>
      </c>
      <c r="B51" s="61">
        <f>'Movimentação de Alunos'!B51</f>
        <v>0</v>
      </c>
      <c r="C51" s="62">
        <f>'Movimentação de Alunos'!C51</f>
        <v>0</v>
      </c>
      <c r="D51" s="63">
        <f>'Movimentação de Alunos'!D51</f>
        <v>0</v>
      </c>
      <c r="E51" s="63">
        <f>'Movimentação de Alunos'!E51</f>
        <v>0</v>
      </c>
      <c r="F51" s="24"/>
      <c r="G51" s="24"/>
      <c r="H51" s="24"/>
      <c r="I51" s="24"/>
      <c r="J51" s="24"/>
      <c r="K51" s="24"/>
      <c r="L51" s="96" t="str">
        <f>IF(ISNONTEXT('Movimentação de Alunos'!B51),"   ",(IF(ISBLANK('Movimentação de Alunos'!E51),(SUM(F51:K51)),"---")))</f>
        <v xml:space="preserve">   </v>
      </c>
      <c r="M51" s="97" t="str">
        <f>IF(ISNONTEXT('Movimentação de Alunos'!B51),"   ",(IF(ISBLANK('Movimentação de Alunos'!E51),('Frequência 3º Bim'!AQ50),"---")))</f>
        <v xml:space="preserve">   </v>
      </c>
      <c r="N51" s="59" t="str">
        <f t="shared" si="1"/>
        <v xml:space="preserve"> </v>
      </c>
      <c r="O51" s="59" t="str">
        <f t="shared" si="2"/>
        <v xml:space="preserve"> </v>
      </c>
      <c r="P51" s="59" t="str">
        <f t="shared" si="3"/>
        <v xml:space="preserve"> </v>
      </c>
      <c r="Q51" s="69"/>
      <c r="R51" s="69"/>
      <c r="S51" s="59" t="str">
        <f t="shared" si="4"/>
        <v/>
      </c>
      <c r="T51" s="59" t="str">
        <f t="shared" si="5"/>
        <v xml:space="preserve">   </v>
      </c>
      <c r="U51" s="38"/>
      <c r="V51" s="38"/>
      <c r="W51" s="38"/>
      <c r="X51" s="38"/>
      <c r="Y51" s="38"/>
      <c r="Z51" s="38"/>
      <c r="AA51" s="38"/>
    </row>
    <row r="52" spans="1:27" x14ac:dyDescent="0.25">
      <c r="A52" s="64">
        <v>44</v>
      </c>
      <c r="B52" s="61">
        <f>'Movimentação de Alunos'!B52</f>
        <v>0</v>
      </c>
      <c r="C52" s="62">
        <f>'Movimentação de Alunos'!C52</f>
        <v>0</v>
      </c>
      <c r="D52" s="63">
        <f>'Movimentação de Alunos'!D52</f>
        <v>0</v>
      </c>
      <c r="E52" s="63">
        <f>'Movimentação de Alunos'!E52</f>
        <v>0</v>
      </c>
      <c r="F52" s="24"/>
      <c r="G52" s="24"/>
      <c r="H52" s="24"/>
      <c r="I52" s="24"/>
      <c r="J52" s="24"/>
      <c r="K52" s="24"/>
      <c r="L52" s="96" t="str">
        <f>IF(ISNONTEXT('Movimentação de Alunos'!B52),"   ",(IF(ISBLANK('Movimentação de Alunos'!E52),(SUM(F52:K52)),"---")))</f>
        <v xml:space="preserve">   </v>
      </c>
      <c r="M52" s="97" t="str">
        <f>IF(ISNONTEXT('Movimentação de Alunos'!B52),"   ",(IF(ISBLANK('Movimentação de Alunos'!E52),('Frequência 3º Bim'!AQ51),"---")))</f>
        <v xml:space="preserve">   </v>
      </c>
      <c r="N52" s="59" t="str">
        <f t="shared" si="1"/>
        <v xml:space="preserve"> </v>
      </c>
      <c r="O52" s="59" t="str">
        <f t="shared" si="2"/>
        <v xml:space="preserve"> </v>
      </c>
      <c r="P52" s="59" t="str">
        <f t="shared" si="3"/>
        <v xml:space="preserve"> </v>
      </c>
      <c r="Q52" s="69"/>
      <c r="R52" s="69"/>
      <c r="S52" s="59" t="str">
        <f t="shared" si="4"/>
        <v/>
      </c>
      <c r="T52" s="59" t="str">
        <f t="shared" si="5"/>
        <v xml:space="preserve">   </v>
      </c>
      <c r="U52" s="38"/>
      <c r="V52" s="38"/>
      <c r="W52" s="38"/>
      <c r="X52" s="38"/>
      <c r="Y52" s="38"/>
      <c r="Z52" s="38"/>
      <c r="AA52" s="38"/>
    </row>
    <row r="53" spans="1:27" x14ac:dyDescent="0.25">
      <c r="A53" s="64">
        <v>45</v>
      </c>
      <c r="B53" s="61">
        <f>'Movimentação de Alunos'!B53</f>
        <v>0</v>
      </c>
      <c r="C53" s="62">
        <f>'Movimentação de Alunos'!C53</f>
        <v>0</v>
      </c>
      <c r="D53" s="63">
        <f>'Movimentação de Alunos'!D53</f>
        <v>0</v>
      </c>
      <c r="E53" s="63">
        <f>'Movimentação de Alunos'!E53</f>
        <v>0</v>
      </c>
      <c r="F53" s="24"/>
      <c r="G53" s="24"/>
      <c r="H53" s="24"/>
      <c r="I53" s="24"/>
      <c r="J53" s="24"/>
      <c r="K53" s="24"/>
      <c r="L53" s="96" t="str">
        <f>IF(ISNONTEXT('Movimentação de Alunos'!B53),"   ",(IF(ISBLANK('Movimentação de Alunos'!E53),(SUM(F53:K53)),"---")))</f>
        <v xml:space="preserve">   </v>
      </c>
      <c r="M53" s="97" t="str">
        <f>IF(ISNONTEXT('Movimentação de Alunos'!B53),"   ",(IF(ISBLANK('Movimentação de Alunos'!E53),('Frequência 3º Bim'!AQ52),"---")))</f>
        <v xml:space="preserve">   </v>
      </c>
      <c r="N53" s="59" t="str">
        <f t="shared" si="1"/>
        <v xml:space="preserve"> </v>
      </c>
      <c r="O53" s="59" t="str">
        <f t="shared" si="2"/>
        <v xml:space="preserve"> </v>
      </c>
      <c r="P53" s="59" t="str">
        <f t="shared" si="3"/>
        <v xml:space="preserve"> </v>
      </c>
      <c r="Q53" s="69"/>
      <c r="R53" s="69"/>
      <c r="S53" s="59" t="str">
        <f t="shared" si="4"/>
        <v/>
      </c>
      <c r="T53" s="59" t="str">
        <f t="shared" si="5"/>
        <v xml:space="preserve">   </v>
      </c>
      <c r="U53" s="38"/>
      <c r="V53" s="38"/>
      <c r="W53" s="38"/>
      <c r="X53" s="38"/>
      <c r="Y53" s="38"/>
      <c r="Z53" s="38"/>
      <c r="AA53" s="38"/>
    </row>
    <row r="54" spans="1:27" x14ac:dyDescent="0.25">
      <c r="A54" s="64">
        <v>46</v>
      </c>
      <c r="B54" s="61">
        <f>'Movimentação de Alunos'!B54</f>
        <v>0</v>
      </c>
      <c r="C54" s="62">
        <f>'Movimentação de Alunos'!C54</f>
        <v>0</v>
      </c>
      <c r="D54" s="63">
        <f>'Movimentação de Alunos'!D54</f>
        <v>0</v>
      </c>
      <c r="E54" s="63">
        <f>'Movimentação de Alunos'!E54</f>
        <v>0</v>
      </c>
      <c r="F54" s="24"/>
      <c r="G54" s="24"/>
      <c r="H54" s="24"/>
      <c r="I54" s="24"/>
      <c r="J54" s="24"/>
      <c r="K54" s="24"/>
      <c r="L54" s="96" t="str">
        <f>IF(ISNONTEXT('Movimentação de Alunos'!B54),"   ",(IF(ISBLANK('Movimentação de Alunos'!E54),(SUM(F54:K54)),"---")))</f>
        <v xml:space="preserve">   </v>
      </c>
      <c r="M54" s="97" t="str">
        <f>IF(ISNONTEXT('Movimentação de Alunos'!B54),"   ",(IF(ISBLANK('Movimentação de Alunos'!E54),('Frequência 3º Bim'!AQ53),"---")))</f>
        <v xml:space="preserve">   </v>
      </c>
      <c r="N54" s="59" t="str">
        <f t="shared" si="1"/>
        <v xml:space="preserve"> </v>
      </c>
      <c r="O54" s="59" t="str">
        <f t="shared" si="2"/>
        <v xml:space="preserve"> </v>
      </c>
      <c r="P54" s="59" t="str">
        <f t="shared" si="3"/>
        <v xml:space="preserve"> </v>
      </c>
      <c r="Q54" s="69"/>
      <c r="R54" s="69"/>
      <c r="S54" s="59" t="str">
        <f t="shared" si="4"/>
        <v/>
      </c>
      <c r="T54" s="59" t="str">
        <f t="shared" si="5"/>
        <v xml:space="preserve">   </v>
      </c>
      <c r="U54" s="38"/>
      <c r="V54" s="38"/>
      <c r="W54" s="38"/>
      <c r="X54" s="38"/>
      <c r="Y54" s="38"/>
      <c r="Z54" s="38"/>
      <c r="AA54" s="38"/>
    </row>
    <row r="55" spans="1:27" x14ac:dyDescent="0.25">
      <c r="A55" s="64">
        <v>47</v>
      </c>
      <c r="B55" s="61">
        <f>'Movimentação de Alunos'!B55</f>
        <v>0</v>
      </c>
      <c r="C55" s="62">
        <f>'Movimentação de Alunos'!C55</f>
        <v>0</v>
      </c>
      <c r="D55" s="63">
        <f>'Movimentação de Alunos'!D55</f>
        <v>0</v>
      </c>
      <c r="E55" s="63">
        <f>'Movimentação de Alunos'!E55</f>
        <v>0</v>
      </c>
      <c r="F55" s="24"/>
      <c r="G55" s="24"/>
      <c r="H55" s="24"/>
      <c r="I55" s="24"/>
      <c r="J55" s="24"/>
      <c r="K55" s="24"/>
      <c r="L55" s="96" t="str">
        <f>IF(ISNONTEXT('Movimentação de Alunos'!B55),"   ",(IF(ISBLANK('Movimentação de Alunos'!E55),(SUM(F55:K55)),"---")))</f>
        <v xml:space="preserve">   </v>
      </c>
      <c r="M55" s="97" t="str">
        <f>IF(ISNONTEXT('Movimentação de Alunos'!B55),"   ",(IF(ISBLANK('Movimentação de Alunos'!E55),('Frequência 3º Bim'!AQ54),"---")))</f>
        <v xml:space="preserve">   </v>
      </c>
      <c r="N55" s="59" t="str">
        <f t="shared" si="1"/>
        <v xml:space="preserve"> </v>
      </c>
      <c r="O55" s="59" t="str">
        <f t="shared" si="2"/>
        <v xml:space="preserve"> </v>
      </c>
      <c r="P55" s="59" t="str">
        <f t="shared" si="3"/>
        <v xml:space="preserve"> </v>
      </c>
      <c r="Q55" s="69"/>
      <c r="R55" s="69"/>
      <c r="S55" s="59" t="str">
        <f t="shared" si="4"/>
        <v/>
      </c>
      <c r="T55" s="59" t="str">
        <f t="shared" si="5"/>
        <v xml:space="preserve">   </v>
      </c>
      <c r="U55" s="38"/>
      <c r="V55" s="38"/>
      <c r="W55" s="38"/>
      <c r="X55" s="38"/>
      <c r="Y55" s="38"/>
      <c r="Z55" s="38"/>
      <c r="AA55" s="38"/>
    </row>
    <row r="56" spans="1:27" x14ac:dyDescent="0.25">
      <c r="A56" s="64">
        <v>48</v>
      </c>
      <c r="B56" s="61">
        <f>'Movimentação de Alunos'!B56</f>
        <v>0</v>
      </c>
      <c r="C56" s="62">
        <f>'Movimentação de Alunos'!C56</f>
        <v>0</v>
      </c>
      <c r="D56" s="63">
        <f>'Movimentação de Alunos'!D56</f>
        <v>0</v>
      </c>
      <c r="E56" s="63">
        <f>'Movimentação de Alunos'!E56</f>
        <v>0</v>
      </c>
      <c r="F56" s="24"/>
      <c r="G56" s="24"/>
      <c r="H56" s="24"/>
      <c r="I56" s="24"/>
      <c r="J56" s="24"/>
      <c r="K56" s="24"/>
      <c r="L56" s="96" t="str">
        <f>IF(ISNONTEXT('Movimentação de Alunos'!B56),"   ",(IF(ISBLANK('Movimentação de Alunos'!E56),(SUM(F56:K56)),"---")))</f>
        <v xml:space="preserve">   </v>
      </c>
      <c r="M56" s="97" t="str">
        <f>IF(ISNONTEXT('Movimentação de Alunos'!B56),"   ",(IF(ISBLANK('Movimentação de Alunos'!E56),('Frequência 3º Bim'!AQ55),"---")))</f>
        <v xml:space="preserve">   </v>
      </c>
      <c r="N56" s="59" t="str">
        <f t="shared" si="1"/>
        <v xml:space="preserve"> </v>
      </c>
      <c r="O56" s="59" t="str">
        <f t="shared" si="2"/>
        <v xml:space="preserve"> </v>
      </c>
      <c r="P56" s="59" t="str">
        <f t="shared" si="3"/>
        <v xml:space="preserve"> </v>
      </c>
      <c r="Q56" s="69"/>
      <c r="R56" s="69"/>
      <c r="S56" s="59" t="str">
        <f t="shared" si="4"/>
        <v/>
      </c>
      <c r="T56" s="59" t="str">
        <f t="shared" si="5"/>
        <v xml:space="preserve">   </v>
      </c>
      <c r="U56" s="38"/>
      <c r="V56" s="38"/>
      <c r="W56" s="38"/>
      <c r="X56" s="38"/>
      <c r="Y56" s="38"/>
      <c r="Z56" s="38"/>
      <c r="AA56" s="38"/>
    </row>
    <row r="57" spans="1:27" x14ac:dyDescent="0.25">
      <c r="A57" s="64">
        <v>49</v>
      </c>
      <c r="B57" s="61">
        <f>'Movimentação de Alunos'!B57</f>
        <v>0</v>
      </c>
      <c r="C57" s="62">
        <f>'Movimentação de Alunos'!C57</f>
        <v>0</v>
      </c>
      <c r="D57" s="63">
        <f>'Movimentação de Alunos'!D57</f>
        <v>0</v>
      </c>
      <c r="E57" s="63">
        <f>'Movimentação de Alunos'!E57</f>
        <v>0</v>
      </c>
      <c r="F57" s="24"/>
      <c r="G57" s="24"/>
      <c r="H57" s="24"/>
      <c r="I57" s="24"/>
      <c r="J57" s="24"/>
      <c r="K57" s="24"/>
      <c r="L57" s="96" t="str">
        <f>IF(ISNONTEXT('Movimentação de Alunos'!B57),"   ",(IF(ISBLANK('Movimentação de Alunos'!E57),(SUM(F57:K57)),"---")))</f>
        <v xml:space="preserve">   </v>
      </c>
      <c r="M57" s="97" t="str">
        <f>IF(ISNONTEXT('Movimentação de Alunos'!B57),"   ",(IF(ISBLANK('Movimentação de Alunos'!E57),('Frequência 3º Bim'!AQ56),"---")))</f>
        <v xml:space="preserve">   </v>
      </c>
      <c r="N57" s="59" t="str">
        <f t="shared" si="1"/>
        <v xml:space="preserve"> </v>
      </c>
      <c r="O57" s="59" t="str">
        <f t="shared" si="2"/>
        <v xml:space="preserve"> </v>
      </c>
      <c r="P57" s="59" t="str">
        <f t="shared" si="3"/>
        <v xml:space="preserve"> </v>
      </c>
      <c r="Q57" s="69"/>
      <c r="R57" s="69"/>
      <c r="S57" s="59" t="str">
        <f t="shared" si="4"/>
        <v/>
      </c>
      <c r="T57" s="59" t="str">
        <f t="shared" si="5"/>
        <v xml:space="preserve">   </v>
      </c>
      <c r="U57" s="38"/>
      <c r="V57" s="38"/>
      <c r="W57" s="38"/>
      <c r="X57" s="38"/>
      <c r="Y57" s="38"/>
      <c r="Z57" s="38"/>
      <c r="AA57" s="38"/>
    </row>
    <row r="58" spans="1:27" x14ac:dyDescent="0.25">
      <c r="A58" s="64">
        <v>50</v>
      </c>
      <c r="B58" s="61">
        <f>'Movimentação de Alunos'!B58</f>
        <v>0</v>
      </c>
      <c r="C58" s="62">
        <f>'Movimentação de Alunos'!C58</f>
        <v>0</v>
      </c>
      <c r="D58" s="63">
        <f>'Movimentação de Alunos'!D58</f>
        <v>0</v>
      </c>
      <c r="E58" s="63">
        <f>'Movimentação de Alunos'!E58</f>
        <v>0</v>
      </c>
      <c r="F58" s="24"/>
      <c r="G58" s="24"/>
      <c r="H58" s="24"/>
      <c r="I58" s="24"/>
      <c r="J58" s="24"/>
      <c r="K58" s="24"/>
      <c r="L58" s="96" t="str">
        <f>IF(ISNONTEXT('Movimentação de Alunos'!B58),"   ",(IF(ISBLANK('Movimentação de Alunos'!E58),(SUM(F58:K58)),"---")))</f>
        <v xml:space="preserve">   </v>
      </c>
      <c r="M58" s="97" t="str">
        <f>IF(ISNONTEXT('Movimentação de Alunos'!B58),"   ",(IF(ISBLANK('Movimentação de Alunos'!E58),('Frequência 3º Bim'!AQ57),"---")))</f>
        <v xml:space="preserve">   </v>
      </c>
      <c r="N58" s="59" t="str">
        <f t="shared" si="1"/>
        <v xml:space="preserve"> </v>
      </c>
      <c r="O58" s="59" t="str">
        <f t="shared" si="2"/>
        <v xml:space="preserve"> </v>
      </c>
      <c r="P58" s="59" t="str">
        <f t="shared" si="3"/>
        <v xml:space="preserve"> </v>
      </c>
      <c r="Q58" s="69"/>
      <c r="R58" s="69"/>
      <c r="S58" s="59" t="str">
        <f t="shared" si="4"/>
        <v/>
      </c>
      <c r="T58" s="59" t="str">
        <f t="shared" si="5"/>
        <v xml:space="preserve">   </v>
      </c>
      <c r="U58" s="38"/>
      <c r="V58" s="38"/>
      <c r="W58" s="38"/>
      <c r="X58" s="38"/>
      <c r="Y58" s="38"/>
      <c r="Z58" s="38"/>
      <c r="AA58" s="38"/>
    </row>
    <row r="59" spans="1:27" x14ac:dyDescent="0.25">
      <c r="A59" s="64">
        <v>51</v>
      </c>
      <c r="B59" s="61">
        <f>'Movimentação de Alunos'!B59</f>
        <v>0</v>
      </c>
      <c r="C59" s="62">
        <f>'Movimentação de Alunos'!C59</f>
        <v>0</v>
      </c>
      <c r="D59" s="63">
        <f>'Movimentação de Alunos'!D59</f>
        <v>0</v>
      </c>
      <c r="E59" s="63">
        <f>'Movimentação de Alunos'!E59</f>
        <v>0</v>
      </c>
      <c r="F59" s="24"/>
      <c r="G59" s="24"/>
      <c r="H59" s="24"/>
      <c r="I59" s="24"/>
      <c r="J59" s="24"/>
      <c r="K59" s="24"/>
      <c r="L59" s="96" t="str">
        <f>IF(ISNONTEXT('Movimentação de Alunos'!B59),"   ",(IF(ISBLANK('Movimentação de Alunos'!E59),(SUM(F59:K59)),"---")))</f>
        <v xml:space="preserve">   </v>
      </c>
      <c r="M59" s="97" t="str">
        <f>IF(ISNONTEXT('Movimentação de Alunos'!B59),"   ",(IF(ISBLANK('Movimentação de Alunos'!E59),('Frequência 3º Bim'!AQ58),"---")))</f>
        <v xml:space="preserve">   </v>
      </c>
      <c r="N59" s="59" t="str">
        <f t="shared" si="1"/>
        <v xml:space="preserve"> </v>
      </c>
      <c r="O59" s="59" t="str">
        <f t="shared" si="2"/>
        <v xml:space="preserve"> </v>
      </c>
      <c r="P59" s="59" t="str">
        <f t="shared" si="3"/>
        <v xml:space="preserve"> </v>
      </c>
      <c r="Q59" s="69"/>
      <c r="R59" s="69"/>
      <c r="S59" s="59" t="str">
        <f t="shared" si="4"/>
        <v/>
      </c>
      <c r="T59" s="59" t="str">
        <f t="shared" si="5"/>
        <v xml:space="preserve">   </v>
      </c>
      <c r="U59" s="38"/>
      <c r="V59" s="38"/>
      <c r="W59" s="38"/>
      <c r="X59" s="38"/>
      <c r="Y59" s="38"/>
      <c r="Z59" s="38"/>
      <c r="AA59" s="38"/>
    </row>
    <row r="60" spans="1:27" x14ac:dyDescent="0.25">
      <c r="A60" s="64">
        <v>52</v>
      </c>
      <c r="B60" s="61">
        <f>'Movimentação de Alunos'!B60</f>
        <v>0</v>
      </c>
      <c r="C60" s="62">
        <f>'Movimentação de Alunos'!C60</f>
        <v>0</v>
      </c>
      <c r="D60" s="63">
        <f>'Movimentação de Alunos'!D60</f>
        <v>0</v>
      </c>
      <c r="E60" s="63">
        <f>'Movimentação de Alunos'!E60</f>
        <v>0</v>
      </c>
      <c r="F60" s="24"/>
      <c r="G60" s="24"/>
      <c r="H60" s="24"/>
      <c r="I60" s="24"/>
      <c r="J60" s="24"/>
      <c r="K60" s="24"/>
      <c r="L60" s="96" t="str">
        <f>IF(ISNONTEXT('Movimentação de Alunos'!B60),"   ",(IF(ISBLANK('Movimentação de Alunos'!E60),(SUM(F60:K60)),"---")))</f>
        <v xml:space="preserve">   </v>
      </c>
      <c r="M60" s="97" t="str">
        <f>IF(ISNONTEXT('Movimentação de Alunos'!B60),"   ",(IF(ISBLANK('Movimentação de Alunos'!E60),('Frequência 3º Bim'!AQ59),"---")))</f>
        <v xml:space="preserve">   </v>
      </c>
      <c r="N60" s="59" t="str">
        <f t="shared" si="1"/>
        <v xml:space="preserve"> </v>
      </c>
      <c r="O60" s="59" t="str">
        <f t="shared" si="2"/>
        <v xml:space="preserve"> </v>
      </c>
      <c r="P60" s="59" t="str">
        <f t="shared" si="3"/>
        <v xml:space="preserve"> </v>
      </c>
      <c r="Q60" s="69"/>
      <c r="R60" s="69"/>
      <c r="S60" s="59" t="str">
        <f t="shared" si="4"/>
        <v/>
      </c>
      <c r="T60" s="59" t="str">
        <f t="shared" si="5"/>
        <v xml:space="preserve">   </v>
      </c>
      <c r="U60" s="38"/>
      <c r="V60" s="38"/>
      <c r="W60" s="38"/>
      <c r="X60" s="38"/>
      <c r="Y60" s="38"/>
      <c r="Z60" s="38"/>
      <c r="AA60" s="38"/>
    </row>
    <row r="61" spans="1:27" x14ac:dyDescent="0.25">
      <c r="A61" s="64">
        <v>53</v>
      </c>
      <c r="B61" s="61">
        <f>'Movimentação de Alunos'!B61</f>
        <v>0</v>
      </c>
      <c r="C61" s="62">
        <f>'Movimentação de Alunos'!C61</f>
        <v>0</v>
      </c>
      <c r="D61" s="63">
        <f>'Movimentação de Alunos'!D61</f>
        <v>0</v>
      </c>
      <c r="E61" s="63">
        <f>'Movimentação de Alunos'!E61</f>
        <v>0</v>
      </c>
      <c r="F61" s="24"/>
      <c r="G61" s="24"/>
      <c r="H61" s="24"/>
      <c r="I61" s="24"/>
      <c r="J61" s="24"/>
      <c r="K61" s="24"/>
      <c r="L61" s="96" t="str">
        <f>IF(ISNONTEXT('Movimentação de Alunos'!B61),"   ",(IF(ISBLANK('Movimentação de Alunos'!E61),(SUM(F61:K61)),"---")))</f>
        <v xml:space="preserve">   </v>
      </c>
      <c r="M61" s="97" t="str">
        <f>IF(ISNONTEXT('Movimentação de Alunos'!B61),"   ",(IF(ISBLANK('Movimentação de Alunos'!E61),('Frequência 3º Bim'!AQ60),"---")))</f>
        <v xml:space="preserve">   </v>
      </c>
      <c r="N61" s="59" t="str">
        <f t="shared" si="1"/>
        <v xml:space="preserve"> </v>
      </c>
      <c r="O61" s="59" t="str">
        <f t="shared" si="2"/>
        <v xml:space="preserve"> </v>
      </c>
      <c r="P61" s="59" t="str">
        <f t="shared" si="3"/>
        <v xml:space="preserve"> </v>
      </c>
      <c r="Q61" s="69"/>
      <c r="R61" s="69"/>
      <c r="S61" s="59" t="str">
        <f t="shared" si="4"/>
        <v/>
      </c>
      <c r="T61" s="59" t="str">
        <f t="shared" si="5"/>
        <v xml:space="preserve">   </v>
      </c>
      <c r="U61" s="38"/>
      <c r="V61" s="38"/>
      <c r="W61" s="38"/>
      <c r="X61" s="38"/>
      <c r="Y61" s="38"/>
      <c r="Z61" s="38"/>
      <c r="AA61" s="38"/>
    </row>
    <row r="62" spans="1:27" x14ac:dyDescent="0.25">
      <c r="A62" s="64">
        <v>54</v>
      </c>
      <c r="B62" s="61">
        <f>'Movimentação de Alunos'!B62</f>
        <v>0</v>
      </c>
      <c r="C62" s="62">
        <f>'Movimentação de Alunos'!C62</f>
        <v>0</v>
      </c>
      <c r="D62" s="63">
        <f>'Movimentação de Alunos'!D62</f>
        <v>0</v>
      </c>
      <c r="E62" s="63">
        <f>'Movimentação de Alunos'!E62</f>
        <v>0</v>
      </c>
      <c r="F62" s="24"/>
      <c r="G62" s="24"/>
      <c r="H62" s="24"/>
      <c r="I62" s="24"/>
      <c r="J62" s="24"/>
      <c r="K62" s="24"/>
      <c r="L62" s="96" t="str">
        <f>IF(ISNONTEXT('Movimentação de Alunos'!B62),"   ",(IF(ISBLANK('Movimentação de Alunos'!E62),(SUM(F62:K62)),"---")))</f>
        <v xml:space="preserve">   </v>
      </c>
      <c r="M62" s="97" t="str">
        <f>IF(ISNONTEXT('Movimentação de Alunos'!B62),"   ",(IF(ISBLANK('Movimentação de Alunos'!E62),('Frequência 3º Bim'!AQ61),"---")))</f>
        <v xml:space="preserve">   </v>
      </c>
      <c r="N62" s="59" t="str">
        <f t="shared" si="1"/>
        <v xml:space="preserve"> </v>
      </c>
      <c r="O62" s="59" t="str">
        <f t="shared" si="2"/>
        <v xml:space="preserve"> </v>
      </c>
      <c r="P62" s="59" t="str">
        <f t="shared" si="3"/>
        <v xml:space="preserve"> </v>
      </c>
      <c r="Q62" s="69"/>
      <c r="R62" s="69"/>
      <c r="S62" s="59" t="str">
        <f t="shared" si="4"/>
        <v/>
      </c>
      <c r="T62" s="59" t="str">
        <f t="shared" si="5"/>
        <v xml:space="preserve">   </v>
      </c>
      <c r="U62" s="38"/>
      <c r="V62" s="38"/>
      <c r="W62" s="38"/>
      <c r="X62" s="38"/>
      <c r="Y62" s="38"/>
      <c r="Z62" s="38"/>
      <c r="AA62" s="38"/>
    </row>
    <row r="63" spans="1:27" x14ac:dyDescent="0.25">
      <c r="A63" s="64">
        <v>55</v>
      </c>
      <c r="B63" s="61">
        <f>'Movimentação de Alunos'!B63</f>
        <v>0</v>
      </c>
      <c r="C63" s="62">
        <f>'Movimentação de Alunos'!C63</f>
        <v>0</v>
      </c>
      <c r="D63" s="63">
        <f>'Movimentação de Alunos'!D63</f>
        <v>0</v>
      </c>
      <c r="E63" s="63">
        <f>'Movimentação de Alunos'!E63</f>
        <v>0</v>
      </c>
      <c r="F63" s="24"/>
      <c r="G63" s="24"/>
      <c r="H63" s="24"/>
      <c r="I63" s="24"/>
      <c r="J63" s="24"/>
      <c r="K63" s="24"/>
      <c r="L63" s="96" t="str">
        <f>IF(ISNONTEXT('Movimentação de Alunos'!B63),"   ",(IF(ISBLANK('Movimentação de Alunos'!E63),(SUM(F63:K63)),"---")))</f>
        <v xml:space="preserve">   </v>
      </c>
      <c r="M63" s="97" t="str">
        <f>IF(ISNONTEXT('Movimentação de Alunos'!B63),"   ",(IF(ISBLANK('Movimentação de Alunos'!E63),('Frequência 3º Bim'!AQ62),"---")))</f>
        <v xml:space="preserve">   </v>
      </c>
      <c r="N63" s="59" t="str">
        <f t="shared" si="1"/>
        <v xml:space="preserve"> </v>
      </c>
      <c r="O63" s="59" t="str">
        <f t="shared" si="2"/>
        <v xml:space="preserve"> </v>
      </c>
      <c r="P63" s="59" t="str">
        <f t="shared" si="3"/>
        <v xml:space="preserve"> </v>
      </c>
      <c r="Q63" s="69"/>
      <c r="R63" s="69"/>
      <c r="S63" s="59" t="str">
        <f t="shared" si="4"/>
        <v/>
      </c>
      <c r="T63" s="59" t="str">
        <f t="shared" si="5"/>
        <v xml:space="preserve">   </v>
      </c>
      <c r="U63" s="38"/>
      <c r="V63" s="38"/>
      <c r="W63" s="38"/>
      <c r="X63" s="38"/>
      <c r="Y63" s="38"/>
      <c r="Z63" s="38"/>
      <c r="AA63" s="38"/>
    </row>
    <row r="64" spans="1:27" x14ac:dyDescent="0.25">
      <c r="A64" s="64">
        <v>56</v>
      </c>
      <c r="B64" s="61">
        <f>'Movimentação de Alunos'!B64</f>
        <v>0</v>
      </c>
      <c r="C64" s="62">
        <f>'Movimentação de Alunos'!C64</f>
        <v>0</v>
      </c>
      <c r="D64" s="63">
        <f>'Movimentação de Alunos'!D64</f>
        <v>0</v>
      </c>
      <c r="E64" s="63">
        <f>'Movimentação de Alunos'!E64</f>
        <v>0</v>
      </c>
      <c r="F64" s="24"/>
      <c r="G64" s="24"/>
      <c r="H64" s="24"/>
      <c r="I64" s="24"/>
      <c r="J64" s="24"/>
      <c r="K64" s="24"/>
      <c r="L64" s="96" t="str">
        <f>IF(ISNONTEXT('Movimentação de Alunos'!B64),"   ",(IF(ISBLANK('Movimentação de Alunos'!E64),(SUM(F64:K64)),"---")))</f>
        <v xml:space="preserve">   </v>
      </c>
      <c r="M64" s="97" t="str">
        <f>IF(ISNONTEXT('Movimentação de Alunos'!B64),"   ",(IF(ISBLANK('Movimentação de Alunos'!E64),('Frequência 3º Bim'!AQ63),"---")))</f>
        <v xml:space="preserve">   </v>
      </c>
      <c r="N64" s="59" t="str">
        <f t="shared" si="1"/>
        <v xml:space="preserve"> </v>
      </c>
      <c r="O64" s="59" t="str">
        <f t="shared" si="2"/>
        <v xml:space="preserve"> </v>
      </c>
      <c r="P64" s="59" t="str">
        <f t="shared" si="3"/>
        <v xml:space="preserve"> </v>
      </c>
      <c r="Q64" s="69"/>
      <c r="R64" s="69"/>
      <c r="S64" s="59" t="str">
        <f t="shared" si="4"/>
        <v/>
      </c>
      <c r="T64" s="59" t="str">
        <f t="shared" si="5"/>
        <v xml:space="preserve">   </v>
      </c>
      <c r="U64" s="38"/>
      <c r="V64" s="38"/>
      <c r="W64" s="38"/>
      <c r="X64" s="38"/>
      <c r="Y64" s="38"/>
      <c r="Z64" s="38"/>
      <c r="AA64" s="38"/>
    </row>
    <row r="65" spans="1:27" x14ac:dyDescent="0.25">
      <c r="A65" s="64">
        <v>57</v>
      </c>
      <c r="B65" s="61">
        <f>'Movimentação de Alunos'!B65</f>
        <v>0</v>
      </c>
      <c r="C65" s="62">
        <f>'Movimentação de Alunos'!C65</f>
        <v>0</v>
      </c>
      <c r="D65" s="63">
        <f>'Movimentação de Alunos'!D65</f>
        <v>0</v>
      </c>
      <c r="E65" s="63">
        <f>'Movimentação de Alunos'!E65</f>
        <v>0</v>
      </c>
      <c r="F65" s="24"/>
      <c r="G65" s="24"/>
      <c r="H65" s="24"/>
      <c r="I65" s="24"/>
      <c r="J65" s="24"/>
      <c r="K65" s="24"/>
      <c r="L65" s="96" t="str">
        <f>IF(ISNONTEXT('Movimentação de Alunos'!B65),"   ",(IF(ISBLANK('Movimentação de Alunos'!E65),(SUM(F65:K65)),"---")))</f>
        <v xml:space="preserve">   </v>
      </c>
      <c r="M65" s="97" t="str">
        <f>IF(ISNONTEXT('Movimentação de Alunos'!B65),"   ",(IF(ISBLANK('Movimentação de Alunos'!E65),('Frequência 3º Bim'!AQ64),"---")))</f>
        <v xml:space="preserve">   </v>
      </c>
      <c r="N65" s="59" t="str">
        <f t="shared" si="1"/>
        <v xml:space="preserve"> </v>
      </c>
      <c r="O65" s="59" t="str">
        <f t="shared" si="2"/>
        <v xml:space="preserve"> </v>
      </c>
      <c r="P65" s="59" t="str">
        <f t="shared" si="3"/>
        <v xml:space="preserve"> </v>
      </c>
      <c r="Q65" s="69"/>
      <c r="R65" s="69"/>
      <c r="S65" s="59" t="str">
        <f t="shared" si="4"/>
        <v/>
      </c>
      <c r="T65" s="59" t="str">
        <f t="shared" si="5"/>
        <v xml:space="preserve">   </v>
      </c>
      <c r="U65" s="38"/>
      <c r="V65" s="38"/>
      <c r="W65" s="38"/>
      <c r="X65" s="38"/>
      <c r="Y65" s="38"/>
      <c r="Z65" s="38"/>
      <c r="AA65" s="38"/>
    </row>
    <row r="66" spans="1:27" x14ac:dyDescent="0.25">
      <c r="A66" s="64">
        <v>58</v>
      </c>
      <c r="B66" s="61">
        <f>'Movimentação de Alunos'!B66</f>
        <v>0</v>
      </c>
      <c r="C66" s="62">
        <f>'Movimentação de Alunos'!C66</f>
        <v>0</v>
      </c>
      <c r="D66" s="63">
        <f>'Movimentação de Alunos'!D66</f>
        <v>0</v>
      </c>
      <c r="E66" s="63">
        <f>'Movimentação de Alunos'!E66</f>
        <v>0</v>
      </c>
      <c r="F66" s="24"/>
      <c r="G66" s="24"/>
      <c r="H66" s="24"/>
      <c r="I66" s="24"/>
      <c r="J66" s="24"/>
      <c r="K66" s="24"/>
      <c r="L66" s="96" t="str">
        <f>IF(ISNONTEXT('Movimentação de Alunos'!B66),"   ",(IF(ISBLANK('Movimentação de Alunos'!E66),(SUM(F66:K66)),"---")))</f>
        <v xml:space="preserve">   </v>
      </c>
      <c r="M66" s="97" t="str">
        <f>IF(ISNONTEXT('Movimentação de Alunos'!B66),"   ",(IF(ISBLANK('Movimentação de Alunos'!E66),('Frequência 3º Bim'!AQ65),"---")))</f>
        <v xml:space="preserve">   </v>
      </c>
      <c r="N66" s="59" t="str">
        <f t="shared" si="1"/>
        <v xml:space="preserve"> </v>
      </c>
      <c r="O66" s="59" t="str">
        <f t="shared" si="2"/>
        <v xml:space="preserve"> </v>
      </c>
      <c r="P66" s="59" t="str">
        <f t="shared" si="3"/>
        <v xml:space="preserve"> </v>
      </c>
      <c r="Q66" s="69"/>
      <c r="R66" s="69"/>
      <c r="S66" s="59" t="str">
        <f t="shared" si="4"/>
        <v/>
      </c>
      <c r="T66" s="59" t="str">
        <f t="shared" si="5"/>
        <v xml:space="preserve">   </v>
      </c>
      <c r="U66" s="38"/>
      <c r="V66" s="38"/>
      <c r="W66" s="38"/>
      <c r="X66" s="38"/>
      <c r="Y66" s="38"/>
      <c r="Z66" s="38"/>
      <c r="AA66" s="38"/>
    </row>
    <row r="67" spans="1:27" x14ac:dyDescent="0.25">
      <c r="A67" s="64">
        <v>59</v>
      </c>
      <c r="B67" s="61">
        <f>'Movimentação de Alunos'!B67</f>
        <v>0</v>
      </c>
      <c r="C67" s="62">
        <f>'Movimentação de Alunos'!C67</f>
        <v>0</v>
      </c>
      <c r="D67" s="63">
        <f>'Movimentação de Alunos'!D67</f>
        <v>0</v>
      </c>
      <c r="E67" s="63">
        <f>'Movimentação de Alunos'!E67</f>
        <v>0</v>
      </c>
      <c r="F67" s="24"/>
      <c r="G67" s="24"/>
      <c r="H67" s="24"/>
      <c r="I67" s="24"/>
      <c r="J67" s="24"/>
      <c r="K67" s="24"/>
      <c r="L67" s="96" t="str">
        <f>IF(ISNONTEXT('Movimentação de Alunos'!B67),"   ",(IF(ISBLANK('Movimentação de Alunos'!E67),(SUM(F67:K67)),"---")))</f>
        <v xml:space="preserve">   </v>
      </c>
      <c r="M67" s="97" t="str">
        <f>IF(ISNONTEXT('Movimentação de Alunos'!B67),"   ",(IF(ISBLANK('Movimentação de Alunos'!E67),('Frequência 3º Bim'!AQ66),"---")))</f>
        <v xml:space="preserve">   </v>
      </c>
      <c r="N67" s="59" t="str">
        <f t="shared" si="1"/>
        <v xml:space="preserve"> </v>
      </c>
      <c r="O67" s="59" t="str">
        <f t="shared" si="2"/>
        <v xml:space="preserve"> </v>
      </c>
      <c r="P67" s="59" t="str">
        <f t="shared" si="3"/>
        <v xml:space="preserve"> </v>
      </c>
      <c r="Q67" s="69"/>
      <c r="R67" s="69"/>
      <c r="S67" s="59" t="str">
        <f t="shared" si="4"/>
        <v/>
      </c>
      <c r="T67" s="59" t="str">
        <f t="shared" si="5"/>
        <v xml:space="preserve">   </v>
      </c>
      <c r="U67" s="38"/>
      <c r="V67" s="38"/>
      <c r="W67" s="38"/>
      <c r="X67" s="38"/>
      <c r="Y67" s="38"/>
      <c r="Z67" s="38"/>
      <c r="AA67" s="38"/>
    </row>
    <row r="68" spans="1:27" x14ac:dyDescent="0.25">
      <c r="A68" s="64">
        <v>60</v>
      </c>
      <c r="B68" s="61">
        <f>'Movimentação de Alunos'!B68</f>
        <v>0</v>
      </c>
      <c r="C68" s="62">
        <f>'Movimentação de Alunos'!C68</f>
        <v>0</v>
      </c>
      <c r="D68" s="63">
        <f>'Movimentação de Alunos'!D68</f>
        <v>0</v>
      </c>
      <c r="E68" s="63">
        <f>'Movimentação de Alunos'!E68</f>
        <v>0</v>
      </c>
      <c r="F68" s="24"/>
      <c r="G68" s="24"/>
      <c r="H68" s="24"/>
      <c r="I68" s="24"/>
      <c r="J68" s="24"/>
      <c r="K68" s="24"/>
      <c r="L68" s="96" t="str">
        <f>IF(ISNONTEXT('Movimentação de Alunos'!B68),"   ",(IF(ISBLANK('Movimentação de Alunos'!E68),(SUM(F68:K68)),"---")))</f>
        <v xml:space="preserve">   </v>
      </c>
      <c r="M68" s="97" t="str">
        <f>IF(ISNONTEXT('Movimentação de Alunos'!B68),"   ",(IF(ISBLANK('Movimentação de Alunos'!E68),('Frequência 3º Bim'!AQ67),"---")))</f>
        <v xml:space="preserve">   </v>
      </c>
      <c r="N68" s="59" t="str">
        <f t="shared" si="1"/>
        <v xml:space="preserve"> </v>
      </c>
      <c r="O68" s="59" t="str">
        <f t="shared" si="2"/>
        <v xml:space="preserve"> </v>
      </c>
      <c r="P68" s="59" t="str">
        <f t="shared" si="3"/>
        <v xml:space="preserve"> </v>
      </c>
      <c r="Q68" s="69"/>
      <c r="R68" s="69"/>
      <c r="S68" s="59" t="str">
        <f t="shared" si="4"/>
        <v/>
      </c>
      <c r="T68" s="59" t="str">
        <f t="shared" si="5"/>
        <v xml:space="preserve">   </v>
      </c>
      <c r="U68" s="38"/>
      <c r="V68" s="38"/>
      <c r="W68" s="38"/>
      <c r="X68" s="38"/>
      <c r="Y68" s="38"/>
      <c r="Z68" s="38"/>
      <c r="AA68" s="38"/>
    </row>
    <row r="69" spans="1:27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</row>
    <row r="70" spans="1:27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</row>
    <row r="71" spans="1:27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</row>
    <row r="72" spans="1:27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</row>
    <row r="73" spans="1:27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1:27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</row>
    <row r="75" spans="1:27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</row>
  </sheetData>
  <sheetProtection password="E935" sheet="1" objects="1" scenarios="1"/>
  <mergeCells count="22">
    <mergeCell ref="A5:B5"/>
    <mergeCell ref="A6:B6"/>
    <mergeCell ref="S5:S7"/>
    <mergeCell ref="F6:H6"/>
    <mergeCell ref="I6:K6"/>
    <mergeCell ref="A7:E7"/>
    <mergeCell ref="V10:X12"/>
    <mergeCell ref="V4:X8"/>
    <mergeCell ref="A3:B3"/>
    <mergeCell ref="A1:T1"/>
    <mergeCell ref="A2:T2"/>
    <mergeCell ref="J3:K3"/>
    <mergeCell ref="L3:M3"/>
    <mergeCell ref="N3:S4"/>
    <mergeCell ref="T3:T8"/>
    <mergeCell ref="H4:M4"/>
    <mergeCell ref="F5:K5"/>
    <mergeCell ref="L5:L7"/>
    <mergeCell ref="M5:M8"/>
    <mergeCell ref="N5:P6"/>
    <mergeCell ref="Q5:R6"/>
    <mergeCell ref="A4:B4"/>
  </mergeCells>
  <conditionalFormatting sqref="L8">
    <cfRule type="cellIs" dxfId="120" priority="59" operator="equal">
      <formula>0</formula>
    </cfRule>
  </conditionalFormatting>
  <conditionalFormatting sqref="N8:P8">
    <cfRule type="cellIs" dxfId="119" priority="58" operator="equal">
      <formula>0</formula>
    </cfRule>
  </conditionalFormatting>
  <conditionalFormatting sqref="N9:N68">
    <cfRule type="cellIs" dxfId="118" priority="57" operator="equal">
      <formula>0</formula>
    </cfRule>
  </conditionalFormatting>
  <conditionalFormatting sqref="O9:P68">
    <cfRule type="cellIs" dxfId="117" priority="56" operator="equal">
      <formula>0</formula>
    </cfRule>
  </conditionalFormatting>
  <conditionalFormatting sqref="T9:T68">
    <cfRule type="cellIs" dxfId="116" priority="52" operator="equal">
      <formula>0</formula>
    </cfRule>
  </conditionalFormatting>
  <conditionalFormatting sqref="S8">
    <cfRule type="cellIs" dxfId="115" priority="51" operator="equal">
      <formula>0</formula>
    </cfRule>
  </conditionalFormatting>
  <conditionalFormatting sqref="N10:N68">
    <cfRule type="cellIs" dxfId="114" priority="50" operator="equal">
      <formula>0</formula>
    </cfRule>
  </conditionalFormatting>
  <conditionalFormatting sqref="O10:P68">
    <cfRule type="cellIs" dxfId="113" priority="49" operator="equal">
      <formula>0</formula>
    </cfRule>
  </conditionalFormatting>
  <conditionalFormatting sqref="S10:S68">
    <cfRule type="cellIs" dxfId="112" priority="48" operator="equal">
      <formula>0</formula>
    </cfRule>
  </conditionalFormatting>
  <conditionalFormatting sqref="T9:T68">
    <cfRule type="cellIs" dxfId="111" priority="42" operator="equal">
      <formula>0</formula>
    </cfRule>
  </conditionalFormatting>
  <conditionalFormatting sqref="T9:T68">
    <cfRule type="cellIs" dxfId="110" priority="41" operator="equal">
      <formula>0</formula>
    </cfRule>
  </conditionalFormatting>
  <conditionalFormatting sqref="T10:T68">
    <cfRule type="cellIs" dxfId="109" priority="40" operator="equal">
      <formula>0</formula>
    </cfRule>
  </conditionalFormatting>
  <conditionalFormatting sqref="C9:D68">
    <cfRule type="cellIs" dxfId="108" priority="36" stopIfTrue="1" operator="equal">
      <formula>0</formula>
    </cfRule>
  </conditionalFormatting>
  <conditionalFormatting sqref="E9:E68">
    <cfRule type="cellIs" dxfId="107" priority="35" stopIfTrue="1" operator="equal">
      <formula>0</formula>
    </cfRule>
  </conditionalFormatting>
  <conditionalFormatting sqref="T10:T68">
    <cfRule type="cellIs" dxfId="106" priority="38" operator="equal">
      <formula>0</formula>
    </cfRule>
  </conditionalFormatting>
  <conditionalFormatting sqref="L3:L4 L8">
    <cfRule type="cellIs" dxfId="105" priority="61" operator="between">
      <formula>0</formula>
      <formula>17.9</formula>
    </cfRule>
  </conditionalFormatting>
  <conditionalFormatting sqref="B9:B68">
    <cfRule type="cellIs" dxfId="104" priority="60" stopIfTrue="1" operator="equal">
      <formula>0</formula>
    </cfRule>
  </conditionalFormatting>
  <conditionalFormatting sqref="N10:N68">
    <cfRule type="cellIs" dxfId="103" priority="55" operator="equal">
      <formula>0</formula>
    </cfRule>
  </conditionalFormatting>
  <conditionalFormatting sqref="O10:P68">
    <cfRule type="cellIs" dxfId="102" priority="54" operator="equal">
      <formula>0</formula>
    </cfRule>
  </conditionalFormatting>
  <conditionalFormatting sqref="S9:S68">
    <cfRule type="cellIs" dxfId="101" priority="45" operator="lessThan">
      <formula>18</formula>
    </cfRule>
    <cfRule type="cellIs" dxfId="100" priority="53" operator="equal">
      <formula>0</formula>
    </cfRule>
  </conditionalFormatting>
  <conditionalFormatting sqref="T10:T68">
    <cfRule type="cellIs" dxfId="99" priority="47" operator="equal">
      <formula>0</formula>
    </cfRule>
  </conditionalFormatting>
  <conditionalFormatting sqref="S9:T68">
    <cfRule type="cellIs" dxfId="98" priority="46" operator="lessThan">
      <formula>18</formula>
    </cfRule>
  </conditionalFormatting>
  <conditionalFormatting sqref="S10:S68">
    <cfRule type="cellIs" dxfId="97" priority="43" operator="lessThan">
      <formula>18</formula>
    </cfRule>
    <cfRule type="cellIs" dxfId="96" priority="44" operator="equal">
      <formula>0</formula>
    </cfRule>
  </conditionalFormatting>
  <conditionalFormatting sqref="T10:T68">
    <cfRule type="cellIs" dxfId="95" priority="39" operator="equal">
      <formula>0</formula>
    </cfRule>
  </conditionalFormatting>
  <conditionalFormatting sqref="B55:B56">
    <cfRule type="cellIs" dxfId="94" priority="37" stopIfTrue="1" operator="equal">
      <formula>0</formula>
    </cfRule>
  </conditionalFormatting>
  <conditionalFormatting sqref="A9:K68 N9:T68">
    <cfRule type="expression" dxfId="93" priority="34">
      <formula>MOD(ROW(A9),2) = 1</formula>
    </cfRule>
  </conditionalFormatting>
  <conditionalFormatting sqref="L9:M9">
    <cfRule type="expression" dxfId="92" priority="16">
      <formula>MOD(ROW(L9),2) = 1</formula>
    </cfRule>
  </conditionalFormatting>
  <conditionalFormatting sqref="L9">
    <cfRule type="cellIs" dxfId="91" priority="15" operator="lessThan">
      <formula>18</formula>
    </cfRule>
  </conditionalFormatting>
  <conditionalFormatting sqref="L10:M68">
    <cfRule type="expression" dxfId="90" priority="5">
      <formula>MOD(ROW(L10),2) = 1</formula>
    </cfRule>
  </conditionalFormatting>
  <conditionalFormatting sqref="L10:L68">
    <cfRule type="cellIs" dxfId="89" priority="4" operator="lessThan">
      <formula>18</formula>
    </cfRule>
  </conditionalFormatting>
  <hyperlinks>
    <hyperlink ref="V4:X8" location="Iniciar!A1" display="Iniciar!A1"/>
    <hyperlink ref="V10:X12" location="'Apuração Final'!A1" display="'Apuração Final'!A1"/>
  </hyperlinks>
  <pageMargins left="0.511811024" right="0.511811024" top="0.78740157499999996" bottom="0.78740157499999996" header="0.31496062000000002" footer="0.31496062000000002"/>
  <pageSetup paperSize="9" scale="7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theme="6" tint="0.59999389629810485"/>
  </sheetPr>
  <dimension ref="A1:T45"/>
  <sheetViews>
    <sheetView workbookViewId="0">
      <selection activeCell="J5" sqref="J5:L9"/>
    </sheetView>
  </sheetViews>
  <sheetFormatPr defaultRowHeight="15" x14ac:dyDescent="0.25"/>
  <cols>
    <col min="1" max="1" width="11" customWidth="1"/>
    <col min="2" max="2" width="11.5703125" customWidth="1"/>
    <col min="3" max="3" width="10.7109375" customWidth="1"/>
    <col min="4" max="5" width="9.140625" customWidth="1"/>
    <col min="6" max="6" width="14" customWidth="1"/>
    <col min="7" max="7" width="9" customWidth="1"/>
  </cols>
  <sheetData>
    <row r="1" spans="1:20" ht="20.25" x14ac:dyDescent="0.25">
      <c r="A1" s="349" t="str">
        <f>Capa!B15</f>
        <v>E. E. MESSIAS PEDREIRO</v>
      </c>
      <c r="B1" s="350"/>
      <c r="C1" s="350"/>
      <c r="D1" s="350"/>
      <c r="E1" s="350"/>
      <c r="F1" s="350"/>
      <c r="G1" s="350"/>
      <c r="H1" s="351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1:20" x14ac:dyDescent="0.25">
      <c r="A2" s="352" t="s">
        <v>161</v>
      </c>
      <c r="B2" s="353"/>
      <c r="C2" s="353"/>
      <c r="D2" s="353"/>
      <c r="E2" s="353"/>
      <c r="F2" s="353"/>
      <c r="G2" s="353"/>
      <c r="H2" s="354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1:20" x14ac:dyDescent="0.25">
      <c r="A3" s="342" t="str">
        <f>Capa!B25</f>
        <v>ENSINO MÉDIO</v>
      </c>
      <c r="B3" s="343"/>
      <c r="C3" s="146" t="s">
        <v>1</v>
      </c>
      <c r="D3" s="162">
        <f>Capa!D19</f>
        <v>2014</v>
      </c>
      <c r="E3" s="167" t="s">
        <v>2</v>
      </c>
      <c r="F3" s="344" t="str">
        <f>Capa!B37</f>
        <v>BIOLOGIA</v>
      </c>
      <c r="G3" s="344"/>
      <c r="H3" s="345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1:20" ht="15.75" thickBot="1" x14ac:dyDescent="0.3">
      <c r="A4" s="148" t="s">
        <v>49</v>
      </c>
      <c r="B4" s="149" t="str">
        <f>Capa!B30</f>
        <v>1º ANO A</v>
      </c>
      <c r="C4" s="147" t="s">
        <v>6</v>
      </c>
      <c r="D4" s="344" t="str">
        <f>Capa!B44</f>
        <v>ULISSES PAGLIUSO JUNIOR</v>
      </c>
      <c r="E4" s="344"/>
      <c r="F4" s="344"/>
      <c r="G4" s="344"/>
      <c r="H4" s="345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5" spans="1:20" ht="15.75" thickTop="1" x14ac:dyDescent="0.25">
      <c r="A5" s="342" t="str">
        <f>Capa!F30</f>
        <v>VESPERTINO</v>
      </c>
      <c r="B5" s="343"/>
      <c r="C5" s="147" t="s">
        <v>156</v>
      </c>
      <c r="D5" s="344" t="s">
        <v>52</v>
      </c>
      <c r="E5" s="344"/>
      <c r="F5" s="344"/>
      <c r="G5" s="344"/>
      <c r="H5" s="345"/>
      <c r="I5" s="150"/>
      <c r="J5" s="309" t="s">
        <v>108</v>
      </c>
      <c r="K5" s="310"/>
      <c r="L5" s="311"/>
      <c r="M5" s="150"/>
      <c r="N5" s="150"/>
      <c r="O5" s="150"/>
      <c r="P5" s="150"/>
      <c r="Q5" s="150"/>
      <c r="R5" s="150"/>
      <c r="S5" s="150"/>
      <c r="T5" s="150"/>
    </row>
    <row r="6" spans="1:20" x14ac:dyDescent="0.25">
      <c r="A6" s="346"/>
      <c r="B6" s="347"/>
      <c r="C6" s="347"/>
      <c r="D6" s="347"/>
      <c r="E6" s="347"/>
      <c r="F6" s="347"/>
      <c r="G6" s="347"/>
      <c r="H6" s="348"/>
      <c r="I6" s="150"/>
      <c r="J6" s="312"/>
      <c r="K6" s="313"/>
      <c r="L6" s="314"/>
      <c r="M6" s="150"/>
      <c r="N6" s="150"/>
      <c r="O6" s="150"/>
      <c r="P6" s="150"/>
      <c r="Q6" s="150"/>
      <c r="R6" s="150"/>
      <c r="S6" s="150"/>
      <c r="T6" s="150"/>
    </row>
    <row r="7" spans="1:20" x14ac:dyDescent="0.25">
      <c r="A7" s="339"/>
      <c r="B7" s="340"/>
      <c r="C7" s="340"/>
      <c r="D7" s="340"/>
      <c r="E7" s="340"/>
      <c r="F7" s="340"/>
      <c r="G7" s="340"/>
      <c r="H7" s="341"/>
      <c r="I7" s="150"/>
      <c r="J7" s="312"/>
      <c r="K7" s="313"/>
      <c r="L7" s="314"/>
      <c r="M7" s="150"/>
      <c r="N7" s="150"/>
      <c r="O7" s="150"/>
      <c r="P7" s="150"/>
      <c r="Q7" s="150"/>
      <c r="R7" s="150"/>
      <c r="S7" s="150"/>
      <c r="T7" s="150"/>
    </row>
    <row r="8" spans="1:20" x14ac:dyDescent="0.25">
      <c r="A8" s="339"/>
      <c r="B8" s="340"/>
      <c r="C8" s="340"/>
      <c r="D8" s="340"/>
      <c r="E8" s="340"/>
      <c r="F8" s="340"/>
      <c r="G8" s="340"/>
      <c r="H8" s="341"/>
      <c r="I8" s="150"/>
      <c r="J8" s="312"/>
      <c r="K8" s="313"/>
      <c r="L8" s="314"/>
      <c r="M8" s="150"/>
      <c r="N8" s="150"/>
      <c r="O8" s="150"/>
      <c r="P8" s="150"/>
      <c r="Q8" s="150"/>
      <c r="R8" s="150"/>
      <c r="S8" s="150"/>
      <c r="T8" s="150"/>
    </row>
    <row r="9" spans="1:20" ht="15.75" thickBot="1" x14ac:dyDescent="0.3">
      <c r="A9" s="339"/>
      <c r="B9" s="340"/>
      <c r="C9" s="340"/>
      <c r="D9" s="340"/>
      <c r="E9" s="340"/>
      <c r="F9" s="340"/>
      <c r="G9" s="340"/>
      <c r="H9" s="341"/>
      <c r="I9" s="150"/>
      <c r="J9" s="315"/>
      <c r="K9" s="316"/>
      <c r="L9" s="317"/>
      <c r="M9" s="150"/>
      <c r="N9" s="150"/>
      <c r="O9" s="150"/>
      <c r="P9" s="150"/>
      <c r="Q9" s="150"/>
      <c r="R9" s="150"/>
      <c r="S9" s="150"/>
      <c r="T9" s="150"/>
    </row>
    <row r="10" spans="1:20" ht="15.75" thickTop="1" x14ac:dyDescent="0.25">
      <c r="A10" s="339"/>
      <c r="B10" s="340"/>
      <c r="C10" s="340"/>
      <c r="D10" s="340"/>
      <c r="E10" s="340"/>
      <c r="F10" s="340"/>
      <c r="G10" s="340"/>
      <c r="H10" s="341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</row>
    <row r="11" spans="1:20" x14ac:dyDescent="0.25">
      <c r="A11" s="339"/>
      <c r="B11" s="340"/>
      <c r="C11" s="340"/>
      <c r="D11" s="340"/>
      <c r="E11" s="340"/>
      <c r="F11" s="340"/>
      <c r="G11" s="340"/>
      <c r="H11" s="341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</row>
    <row r="12" spans="1:20" x14ac:dyDescent="0.25">
      <c r="A12" s="339"/>
      <c r="B12" s="340"/>
      <c r="C12" s="340"/>
      <c r="D12" s="340"/>
      <c r="E12" s="340"/>
      <c r="F12" s="340"/>
      <c r="G12" s="340"/>
      <c r="H12" s="341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</row>
    <row r="13" spans="1:20" x14ac:dyDescent="0.25">
      <c r="A13" s="339"/>
      <c r="B13" s="340"/>
      <c r="C13" s="340"/>
      <c r="D13" s="340"/>
      <c r="E13" s="340"/>
      <c r="F13" s="340"/>
      <c r="G13" s="340"/>
      <c r="H13" s="341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</row>
    <row r="14" spans="1:20" x14ac:dyDescent="0.25">
      <c r="A14" s="339"/>
      <c r="B14" s="340"/>
      <c r="C14" s="340"/>
      <c r="D14" s="340"/>
      <c r="E14" s="340"/>
      <c r="F14" s="340"/>
      <c r="G14" s="340"/>
      <c r="H14" s="341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</row>
    <row r="15" spans="1:20" x14ac:dyDescent="0.25">
      <c r="A15" s="339"/>
      <c r="B15" s="340"/>
      <c r="C15" s="340"/>
      <c r="D15" s="340"/>
      <c r="E15" s="340"/>
      <c r="F15" s="340"/>
      <c r="G15" s="340"/>
      <c r="H15" s="341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</row>
    <row r="16" spans="1:20" x14ac:dyDescent="0.25">
      <c r="A16" s="339"/>
      <c r="B16" s="340"/>
      <c r="C16" s="340"/>
      <c r="D16" s="340"/>
      <c r="E16" s="340"/>
      <c r="F16" s="340"/>
      <c r="G16" s="340"/>
      <c r="H16" s="341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</row>
    <row r="17" spans="1:20" x14ac:dyDescent="0.25">
      <c r="A17" s="339"/>
      <c r="B17" s="340"/>
      <c r="C17" s="340"/>
      <c r="D17" s="340"/>
      <c r="E17" s="340"/>
      <c r="F17" s="340"/>
      <c r="G17" s="340"/>
      <c r="H17" s="341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</row>
    <row r="18" spans="1:20" x14ac:dyDescent="0.25">
      <c r="A18" s="339"/>
      <c r="B18" s="340"/>
      <c r="C18" s="340"/>
      <c r="D18" s="340"/>
      <c r="E18" s="340"/>
      <c r="F18" s="340"/>
      <c r="G18" s="340"/>
      <c r="H18" s="341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</row>
    <row r="19" spans="1:20" x14ac:dyDescent="0.25">
      <c r="A19" s="339"/>
      <c r="B19" s="340"/>
      <c r="C19" s="340"/>
      <c r="D19" s="340"/>
      <c r="E19" s="340"/>
      <c r="F19" s="340"/>
      <c r="G19" s="340"/>
      <c r="H19" s="341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</row>
    <row r="20" spans="1:20" x14ac:dyDescent="0.25">
      <c r="A20" s="339"/>
      <c r="B20" s="340"/>
      <c r="C20" s="340"/>
      <c r="D20" s="340"/>
      <c r="E20" s="340"/>
      <c r="F20" s="340"/>
      <c r="G20" s="340"/>
      <c r="H20" s="341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</row>
    <row r="21" spans="1:20" x14ac:dyDescent="0.25">
      <c r="A21" s="339"/>
      <c r="B21" s="340"/>
      <c r="C21" s="340"/>
      <c r="D21" s="340"/>
      <c r="E21" s="340"/>
      <c r="F21" s="340"/>
      <c r="G21" s="340"/>
      <c r="H21" s="341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</row>
    <row r="22" spans="1:20" x14ac:dyDescent="0.25">
      <c r="A22" s="339"/>
      <c r="B22" s="340"/>
      <c r="C22" s="340"/>
      <c r="D22" s="340"/>
      <c r="E22" s="340"/>
      <c r="F22" s="340"/>
      <c r="G22" s="340"/>
      <c r="H22" s="341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</row>
    <row r="23" spans="1:20" x14ac:dyDescent="0.25">
      <c r="A23" s="339"/>
      <c r="B23" s="340"/>
      <c r="C23" s="340"/>
      <c r="D23" s="340"/>
      <c r="E23" s="340"/>
      <c r="F23" s="340"/>
      <c r="G23" s="340"/>
      <c r="H23" s="341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</row>
    <row r="24" spans="1:20" x14ac:dyDescent="0.25">
      <c r="A24" s="339"/>
      <c r="B24" s="340"/>
      <c r="C24" s="340"/>
      <c r="D24" s="340"/>
      <c r="E24" s="340"/>
      <c r="F24" s="340"/>
      <c r="G24" s="340"/>
      <c r="H24" s="341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</row>
    <row r="25" spans="1:20" x14ac:dyDescent="0.25">
      <c r="A25" s="339"/>
      <c r="B25" s="340"/>
      <c r="C25" s="340"/>
      <c r="D25" s="340"/>
      <c r="E25" s="340"/>
      <c r="F25" s="340"/>
      <c r="G25" s="340"/>
      <c r="H25" s="341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</row>
    <row r="26" spans="1:20" x14ac:dyDescent="0.25">
      <c r="A26" s="339"/>
      <c r="B26" s="340"/>
      <c r="C26" s="340"/>
      <c r="D26" s="340"/>
      <c r="E26" s="340"/>
      <c r="F26" s="340"/>
      <c r="G26" s="340"/>
      <c r="H26" s="341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</row>
    <row r="27" spans="1:20" x14ac:dyDescent="0.25">
      <c r="A27" s="339"/>
      <c r="B27" s="340"/>
      <c r="C27" s="340"/>
      <c r="D27" s="340"/>
      <c r="E27" s="340"/>
      <c r="F27" s="340"/>
      <c r="G27" s="340"/>
      <c r="H27" s="341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</row>
    <row r="28" spans="1:20" x14ac:dyDescent="0.25">
      <c r="A28" s="339"/>
      <c r="B28" s="340"/>
      <c r="C28" s="340"/>
      <c r="D28" s="340"/>
      <c r="E28" s="340"/>
      <c r="F28" s="340"/>
      <c r="G28" s="340"/>
      <c r="H28" s="341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</row>
    <row r="29" spans="1:20" x14ac:dyDescent="0.25">
      <c r="A29" s="339"/>
      <c r="B29" s="340"/>
      <c r="C29" s="340"/>
      <c r="D29" s="340"/>
      <c r="E29" s="340"/>
      <c r="F29" s="340"/>
      <c r="G29" s="340"/>
      <c r="H29" s="341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</row>
    <row r="30" spans="1:20" x14ac:dyDescent="0.25">
      <c r="A30" s="339"/>
      <c r="B30" s="340"/>
      <c r="C30" s="340"/>
      <c r="D30" s="340"/>
      <c r="E30" s="340"/>
      <c r="F30" s="340"/>
      <c r="G30" s="340"/>
      <c r="H30" s="341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</row>
    <row r="31" spans="1:20" x14ac:dyDescent="0.25">
      <c r="A31" s="339"/>
      <c r="B31" s="340"/>
      <c r="C31" s="340"/>
      <c r="D31" s="340"/>
      <c r="E31" s="340"/>
      <c r="F31" s="340"/>
      <c r="G31" s="340"/>
      <c r="H31" s="341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</row>
    <row r="32" spans="1:20" x14ac:dyDescent="0.25">
      <c r="A32" s="339"/>
      <c r="B32" s="340"/>
      <c r="C32" s="340"/>
      <c r="D32" s="340"/>
      <c r="E32" s="340"/>
      <c r="F32" s="340"/>
      <c r="G32" s="340"/>
      <c r="H32" s="341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</row>
    <row r="33" spans="1:20" x14ac:dyDescent="0.25">
      <c r="A33" s="339"/>
      <c r="B33" s="340"/>
      <c r="C33" s="340"/>
      <c r="D33" s="340"/>
      <c r="E33" s="340"/>
      <c r="F33" s="340"/>
      <c r="G33" s="340"/>
      <c r="H33" s="341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</row>
    <row r="34" spans="1:20" x14ac:dyDescent="0.25">
      <c r="A34" s="339"/>
      <c r="B34" s="340"/>
      <c r="C34" s="340"/>
      <c r="D34" s="340"/>
      <c r="E34" s="340"/>
      <c r="F34" s="340"/>
      <c r="G34" s="340"/>
      <c r="H34" s="341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</row>
    <row r="35" spans="1:20" x14ac:dyDescent="0.25">
      <c r="A35" s="339"/>
      <c r="B35" s="340"/>
      <c r="C35" s="340"/>
      <c r="D35" s="340"/>
      <c r="E35" s="340"/>
      <c r="F35" s="340"/>
      <c r="G35" s="340"/>
      <c r="H35" s="341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</row>
    <row r="36" spans="1:20" x14ac:dyDescent="0.25">
      <c r="A36" s="339"/>
      <c r="B36" s="340"/>
      <c r="C36" s="340"/>
      <c r="D36" s="340"/>
      <c r="E36" s="340"/>
      <c r="F36" s="340"/>
      <c r="G36" s="340"/>
      <c r="H36" s="341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</row>
    <row r="37" spans="1:20" x14ac:dyDescent="0.25">
      <c r="A37" s="339"/>
      <c r="B37" s="340"/>
      <c r="C37" s="340"/>
      <c r="D37" s="340"/>
      <c r="E37" s="340"/>
      <c r="F37" s="340"/>
      <c r="G37" s="340"/>
      <c r="H37" s="341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</row>
    <row r="38" spans="1:20" x14ac:dyDescent="0.25">
      <c r="A38" s="339"/>
      <c r="B38" s="340"/>
      <c r="C38" s="340"/>
      <c r="D38" s="340"/>
      <c r="E38" s="340"/>
      <c r="F38" s="340"/>
      <c r="G38" s="340"/>
      <c r="H38" s="341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</row>
    <row r="39" spans="1:20" x14ac:dyDescent="0.25">
      <c r="A39" s="339"/>
      <c r="B39" s="340"/>
      <c r="C39" s="340"/>
      <c r="D39" s="340"/>
      <c r="E39" s="340"/>
      <c r="F39" s="340"/>
      <c r="G39" s="340"/>
      <c r="H39" s="341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</row>
    <row r="40" spans="1:20" x14ac:dyDescent="0.25">
      <c r="A40" s="339"/>
      <c r="B40" s="340"/>
      <c r="C40" s="340"/>
      <c r="D40" s="340"/>
      <c r="E40" s="340"/>
      <c r="F40" s="340"/>
      <c r="G40" s="340"/>
      <c r="H40" s="341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</row>
    <row r="41" spans="1:20" x14ac:dyDescent="0.25">
      <c r="A41" s="339"/>
      <c r="B41" s="340"/>
      <c r="C41" s="340"/>
      <c r="D41" s="340"/>
      <c r="E41" s="340"/>
      <c r="F41" s="340"/>
      <c r="G41" s="340"/>
      <c r="H41" s="341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</row>
    <row r="42" spans="1:20" x14ac:dyDescent="0.25">
      <c r="A42" s="339"/>
      <c r="B42" s="340"/>
      <c r="C42" s="340"/>
      <c r="D42" s="340"/>
      <c r="E42" s="340"/>
      <c r="F42" s="340"/>
      <c r="G42" s="340"/>
      <c r="H42" s="341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</row>
    <row r="43" spans="1:20" x14ac:dyDescent="0.25">
      <c r="A43" s="339"/>
      <c r="B43" s="340"/>
      <c r="C43" s="340"/>
      <c r="D43" s="340"/>
      <c r="E43" s="340"/>
      <c r="F43" s="340"/>
      <c r="G43" s="340"/>
      <c r="H43" s="341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</row>
    <row r="44" spans="1:20" x14ac:dyDescent="0.25">
      <c r="A44" s="339"/>
      <c r="B44" s="340"/>
      <c r="C44" s="340"/>
      <c r="D44" s="340"/>
      <c r="E44" s="340"/>
      <c r="F44" s="340"/>
      <c r="G44" s="340"/>
      <c r="H44" s="341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</row>
    <row r="45" spans="1:20" x14ac:dyDescent="0.25">
      <c r="A45" s="339"/>
      <c r="B45" s="340"/>
      <c r="C45" s="340"/>
      <c r="D45" s="340"/>
      <c r="E45" s="340"/>
      <c r="F45" s="340"/>
      <c r="G45" s="340"/>
      <c r="H45" s="341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</row>
  </sheetData>
  <sheetProtection password="E935" sheet="1" objects="1" scenarios="1"/>
  <mergeCells count="48">
    <mergeCell ref="A1:H1"/>
    <mergeCell ref="A2:H2"/>
    <mergeCell ref="A3:B3"/>
    <mergeCell ref="F3:H3"/>
    <mergeCell ref="D4:H4"/>
    <mergeCell ref="A16:H16"/>
    <mergeCell ref="J5:L9"/>
    <mergeCell ref="A6:H6"/>
    <mergeCell ref="A7:H7"/>
    <mergeCell ref="A8:H8"/>
    <mergeCell ref="A9:H9"/>
    <mergeCell ref="A10:H10"/>
    <mergeCell ref="A5:B5"/>
    <mergeCell ref="D5:H5"/>
    <mergeCell ref="A11:H11"/>
    <mergeCell ref="A12:H12"/>
    <mergeCell ref="A13:H13"/>
    <mergeCell ref="A14:H14"/>
    <mergeCell ref="A15:H15"/>
    <mergeCell ref="A28:H28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40:H40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1:H41"/>
    <mergeCell ref="A42:H42"/>
    <mergeCell ref="A43:H43"/>
    <mergeCell ref="A44:H44"/>
    <mergeCell ref="A45:H45"/>
  </mergeCells>
  <hyperlinks>
    <hyperlink ref="J5:L9" location="Iniciar!A1" display="Iniciar!A1"/>
  </hyperlinks>
  <printOptions horizontalCentered="1"/>
  <pageMargins left="0.51181102362204722" right="0.51181102362204722" top="0.78740157480314965" bottom="0.78740157480314965" header="0.31496062992125984" footer="0.31496062992125984"/>
  <pageSetup paperSize="9" scale="11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theme="7" tint="0.59999389629810485"/>
    <pageSetUpPr fitToPage="1"/>
  </sheetPr>
  <dimension ref="A1:AZ76"/>
  <sheetViews>
    <sheetView workbookViewId="0">
      <selection sqref="A1:AQ1"/>
    </sheetView>
  </sheetViews>
  <sheetFormatPr defaultRowHeight="15" x14ac:dyDescent="0.25"/>
  <cols>
    <col min="1" max="1" width="3" customWidth="1"/>
    <col min="2" max="2" width="28" customWidth="1"/>
    <col min="3" max="42" width="2.140625" customWidth="1"/>
    <col min="43" max="43" width="4.5703125" customWidth="1"/>
    <col min="49" max="49" width="0" hidden="1" customWidth="1"/>
  </cols>
  <sheetData>
    <row r="1" spans="1:52" x14ac:dyDescent="0.25">
      <c r="A1" s="460" t="str">
        <f>Capa!B15</f>
        <v>E. E. MESSIAS PEDREIRO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  <c r="AK1" s="461"/>
      <c r="AL1" s="461"/>
      <c r="AM1" s="461"/>
      <c r="AN1" s="461"/>
      <c r="AO1" s="461"/>
      <c r="AP1" s="461"/>
      <c r="AQ1" s="461"/>
      <c r="AR1" s="38"/>
      <c r="AS1" s="38"/>
      <c r="AT1" s="38"/>
      <c r="AU1" s="38"/>
      <c r="AV1" s="38"/>
      <c r="AW1" s="38"/>
      <c r="AX1" s="38"/>
      <c r="AY1" s="38"/>
      <c r="AZ1" s="38"/>
    </row>
    <row r="2" spans="1:52" x14ac:dyDescent="0.25">
      <c r="A2" s="462" t="s">
        <v>17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K2" s="462"/>
      <c r="AL2" s="462"/>
      <c r="AM2" s="462"/>
      <c r="AN2" s="462"/>
      <c r="AO2" s="462"/>
      <c r="AP2" s="462"/>
      <c r="AQ2" s="462"/>
      <c r="AR2" s="38"/>
      <c r="AS2" s="38"/>
      <c r="AT2" s="38"/>
      <c r="AU2" s="38"/>
      <c r="AV2" s="38"/>
      <c r="AW2" s="38" t="s">
        <v>149</v>
      </c>
      <c r="AX2" s="38"/>
      <c r="AY2" s="38"/>
      <c r="AZ2" s="38"/>
    </row>
    <row r="3" spans="1:52" ht="15.75" thickBot="1" x14ac:dyDescent="0.3">
      <c r="A3" s="415" t="str">
        <f>Capa!B25</f>
        <v>ENSINO MÉDIO</v>
      </c>
      <c r="B3" s="416"/>
      <c r="C3" s="70"/>
      <c r="D3" s="463" t="s">
        <v>16</v>
      </c>
      <c r="E3" s="463"/>
      <c r="F3" s="463"/>
      <c r="G3" s="463">
        <f>Capa!D19</f>
        <v>2014</v>
      </c>
      <c r="H3" s="463"/>
      <c r="I3" s="463"/>
      <c r="J3" s="463"/>
      <c r="K3" s="168"/>
      <c r="L3" s="168"/>
      <c r="M3" s="168"/>
      <c r="N3" s="168"/>
      <c r="O3" s="168"/>
      <c r="P3" s="168"/>
      <c r="Q3" s="71"/>
      <c r="R3" s="464" t="s">
        <v>53</v>
      </c>
      <c r="S3" s="465"/>
      <c r="T3" s="465"/>
      <c r="U3" s="465"/>
      <c r="V3" s="465"/>
      <c r="W3" s="71"/>
      <c r="X3" s="168"/>
      <c r="Y3" s="168"/>
      <c r="Z3" s="168"/>
      <c r="AA3" s="168"/>
      <c r="AB3" s="168"/>
      <c r="AC3" s="168"/>
      <c r="AD3" s="168"/>
      <c r="AE3" s="168"/>
      <c r="AF3" s="168"/>
      <c r="AG3" s="463" t="s">
        <v>14</v>
      </c>
      <c r="AH3" s="466"/>
      <c r="AI3" s="466"/>
      <c r="AJ3" s="466"/>
      <c r="AK3" s="466"/>
      <c r="AL3" s="466"/>
      <c r="AM3" s="466"/>
      <c r="AN3" s="466"/>
      <c r="AO3" s="466"/>
      <c r="AP3" s="466"/>
      <c r="AQ3" s="467"/>
      <c r="AR3" s="38"/>
      <c r="AS3" s="38"/>
      <c r="AT3" s="38"/>
      <c r="AU3" s="38"/>
      <c r="AV3" s="38"/>
      <c r="AW3" s="38" t="s">
        <v>73</v>
      </c>
      <c r="AX3" s="38"/>
      <c r="AY3" s="38"/>
      <c r="AZ3" s="38"/>
    </row>
    <row r="4" spans="1:52" ht="15" customHeight="1" thickTop="1" x14ac:dyDescent="0.25">
      <c r="A4" s="342" t="s">
        <v>49</v>
      </c>
      <c r="B4" s="417"/>
      <c r="C4" s="72"/>
      <c r="D4" s="458" t="s">
        <v>13</v>
      </c>
      <c r="E4" s="458"/>
      <c r="F4" s="458"/>
      <c r="G4" s="458"/>
      <c r="H4" s="73" t="str">
        <f>Capa!B44</f>
        <v>ULISSES PAGLIUSO JUNIOR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4"/>
      <c r="AR4" s="38"/>
      <c r="AS4" s="309" t="s">
        <v>108</v>
      </c>
      <c r="AT4" s="310"/>
      <c r="AU4" s="311"/>
      <c r="AV4" s="38"/>
      <c r="AW4" s="38" t="s">
        <v>148</v>
      </c>
      <c r="AX4" s="38"/>
      <c r="AY4" s="38"/>
      <c r="AZ4" s="38"/>
    </row>
    <row r="5" spans="1:52" ht="15" customHeight="1" x14ac:dyDescent="0.25">
      <c r="A5" s="342" t="str">
        <f>Capa!B30</f>
        <v>1º ANO A</v>
      </c>
      <c r="B5" s="417"/>
      <c r="C5" s="75"/>
      <c r="D5" s="453" t="s">
        <v>12</v>
      </c>
      <c r="E5" s="453"/>
      <c r="F5" s="453"/>
      <c r="G5" s="453"/>
      <c r="H5" s="454" t="str">
        <f>Capa!B37</f>
        <v>BIOLOGIA</v>
      </c>
      <c r="I5" s="455"/>
      <c r="J5" s="455"/>
      <c r="K5" s="455"/>
      <c r="L5" s="455"/>
      <c r="M5" s="455"/>
      <c r="N5" s="455"/>
      <c r="O5" s="455"/>
      <c r="P5" s="455"/>
      <c r="Q5" s="456" t="s">
        <v>11</v>
      </c>
      <c r="R5" s="456"/>
      <c r="S5" s="456"/>
      <c r="T5" s="456"/>
      <c r="U5" s="456"/>
      <c r="V5" s="456"/>
      <c r="W5" s="456"/>
      <c r="X5" s="457">
        <f>COUNT(C7:AP7)</f>
        <v>0</v>
      </c>
      <c r="Y5" s="457"/>
      <c r="Z5" s="76"/>
      <c r="AA5" s="76"/>
      <c r="AB5" s="76"/>
      <c r="AC5" s="76"/>
      <c r="AD5" s="76"/>
      <c r="AE5" s="76"/>
      <c r="AF5" s="77" t="s">
        <v>10</v>
      </c>
      <c r="AG5" s="77"/>
      <c r="AH5" s="77"/>
      <c r="AI5" s="77"/>
      <c r="AJ5" s="77"/>
      <c r="AK5" s="457">
        <f>X5</f>
        <v>0</v>
      </c>
      <c r="AL5" s="457"/>
      <c r="AM5" s="78"/>
      <c r="AN5" s="78"/>
      <c r="AO5" s="78"/>
      <c r="AP5" s="78"/>
      <c r="AQ5" s="79"/>
      <c r="AR5" s="38"/>
      <c r="AS5" s="312"/>
      <c r="AT5" s="313"/>
      <c r="AU5" s="314"/>
      <c r="AV5" s="38"/>
      <c r="AW5" s="141" t="s">
        <v>150</v>
      </c>
      <c r="AX5" s="38"/>
      <c r="AY5" s="38"/>
      <c r="AZ5" s="38"/>
    </row>
    <row r="6" spans="1:52" ht="15" customHeight="1" x14ac:dyDescent="0.25">
      <c r="A6" s="402" t="str">
        <f>Capa!F30</f>
        <v>VESPERTINO</v>
      </c>
      <c r="B6" s="403"/>
      <c r="C6" s="458" t="s">
        <v>9</v>
      </c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459"/>
      <c r="AJ6" s="459"/>
      <c r="AK6" s="459"/>
      <c r="AL6" s="459"/>
      <c r="AM6" s="169"/>
      <c r="AN6" s="169"/>
      <c r="AO6" s="169"/>
      <c r="AP6" s="169"/>
      <c r="AQ6" s="80"/>
      <c r="AR6" s="38"/>
      <c r="AS6" s="312"/>
      <c r="AT6" s="313"/>
      <c r="AU6" s="314"/>
      <c r="AV6" s="38"/>
      <c r="AW6" s="38"/>
      <c r="AX6" s="38"/>
      <c r="AY6" s="38"/>
      <c r="AZ6" s="38"/>
    </row>
    <row r="7" spans="1:52" ht="38.450000000000003" customHeight="1" x14ac:dyDescent="0.25">
      <c r="A7" s="81" t="s">
        <v>8</v>
      </c>
      <c r="B7" s="82" t="s">
        <v>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84" t="s">
        <v>20</v>
      </c>
      <c r="AR7" s="38"/>
      <c r="AS7" s="312"/>
      <c r="AT7" s="313"/>
      <c r="AU7" s="314"/>
      <c r="AV7" s="38"/>
      <c r="AW7" s="38"/>
      <c r="AX7" s="38"/>
      <c r="AY7" s="38"/>
      <c r="AZ7" s="38"/>
    </row>
    <row r="8" spans="1:52" ht="15" customHeight="1" thickBot="1" x14ac:dyDescent="0.3">
      <c r="A8" s="83">
        <v>1</v>
      </c>
      <c r="B8" s="61">
        <f>'Movimentação de Alunos'!B9</f>
        <v>0</v>
      </c>
      <c r="C8" s="18" t="s">
        <v>73</v>
      </c>
      <c r="D8" s="18" t="s">
        <v>73</v>
      </c>
      <c r="E8" s="18" t="s">
        <v>73</v>
      </c>
      <c r="F8" s="18" t="s">
        <v>73</v>
      </c>
      <c r="G8" s="18" t="s">
        <v>73</v>
      </c>
      <c r="H8" s="18" t="s">
        <v>73</v>
      </c>
      <c r="I8" s="18" t="s">
        <v>73</v>
      </c>
      <c r="J8" s="18" t="s">
        <v>73</v>
      </c>
      <c r="K8" s="18" t="s">
        <v>73</v>
      </c>
      <c r="L8" s="18" t="s">
        <v>73</v>
      </c>
      <c r="M8" s="18" t="s">
        <v>73</v>
      </c>
      <c r="N8" s="18" t="s">
        <v>73</v>
      </c>
      <c r="O8" s="18" t="s">
        <v>73</v>
      </c>
      <c r="P8" s="18" t="s">
        <v>73</v>
      </c>
      <c r="Q8" s="18" t="s">
        <v>73</v>
      </c>
      <c r="R8" s="18" t="s">
        <v>73</v>
      </c>
      <c r="S8" s="18" t="s">
        <v>73</v>
      </c>
      <c r="T8" s="18" t="s">
        <v>73</v>
      </c>
      <c r="U8" s="18" t="s">
        <v>73</v>
      </c>
      <c r="V8" s="18" t="s">
        <v>73</v>
      </c>
      <c r="W8" s="18" t="s">
        <v>73</v>
      </c>
      <c r="X8" s="18" t="s">
        <v>73</v>
      </c>
      <c r="Y8" s="18" t="s">
        <v>73</v>
      </c>
      <c r="Z8" s="18" t="s">
        <v>73</v>
      </c>
      <c r="AA8" s="18" t="s">
        <v>73</v>
      </c>
      <c r="AB8" s="18" t="s">
        <v>73</v>
      </c>
      <c r="AC8" s="18" t="s">
        <v>73</v>
      </c>
      <c r="AD8" s="18" t="s">
        <v>73</v>
      </c>
      <c r="AE8" s="18" t="s">
        <v>73</v>
      </c>
      <c r="AF8" s="18" t="s">
        <v>73</v>
      </c>
      <c r="AG8" s="18" t="s">
        <v>73</v>
      </c>
      <c r="AH8" s="18" t="s">
        <v>73</v>
      </c>
      <c r="AI8" s="18" t="s">
        <v>73</v>
      </c>
      <c r="AJ8" s="18" t="s">
        <v>73</v>
      </c>
      <c r="AK8" s="18" t="s">
        <v>73</v>
      </c>
      <c r="AL8" s="18" t="s">
        <v>73</v>
      </c>
      <c r="AM8" s="18" t="s">
        <v>73</v>
      </c>
      <c r="AN8" s="18" t="s">
        <v>73</v>
      </c>
      <c r="AO8" s="18" t="s">
        <v>73</v>
      </c>
      <c r="AP8" s="18" t="s">
        <v>73</v>
      </c>
      <c r="AQ8" s="97" t="str">
        <f>IF(ISNONTEXT('Movimentação de Alunos'!B9),"   ",(IF(ISBLANK('Movimentação de Alunos'!E9),(IF((COUNTIF(C8:AP8,"F"))=0,"0",(COUNTIF(C8:AP8,"F")))),"---")))</f>
        <v xml:space="preserve">   </v>
      </c>
      <c r="AR8" s="38"/>
      <c r="AS8" s="315"/>
      <c r="AT8" s="316"/>
      <c r="AU8" s="317"/>
      <c r="AV8" s="38"/>
      <c r="AW8" s="38"/>
      <c r="AX8" s="38"/>
      <c r="AY8" s="38"/>
      <c r="AZ8" s="38"/>
    </row>
    <row r="9" spans="1:52" ht="15" customHeight="1" thickTop="1" x14ac:dyDescent="0.25">
      <c r="A9" s="83">
        <v>2</v>
      </c>
      <c r="B9" s="61">
        <f>'Movimentação de Alunos'!B10</f>
        <v>0</v>
      </c>
      <c r="C9" s="18" t="s">
        <v>73</v>
      </c>
      <c r="D9" s="18" t="s">
        <v>73</v>
      </c>
      <c r="E9" s="18" t="s">
        <v>73</v>
      </c>
      <c r="F9" s="18" t="s">
        <v>73</v>
      </c>
      <c r="G9" s="18" t="s">
        <v>73</v>
      </c>
      <c r="H9" s="18" t="s">
        <v>73</v>
      </c>
      <c r="I9" s="18" t="s">
        <v>73</v>
      </c>
      <c r="J9" s="18" t="s">
        <v>73</v>
      </c>
      <c r="K9" s="18" t="s">
        <v>73</v>
      </c>
      <c r="L9" s="18" t="s">
        <v>73</v>
      </c>
      <c r="M9" s="18" t="s">
        <v>73</v>
      </c>
      <c r="N9" s="18" t="s">
        <v>73</v>
      </c>
      <c r="O9" s="18" t="s">
        <v>73</v>
      </c>
      <c r="P9" s="18" t="s">
        <v>73</v>
      </c>
      <c r="Q9" s="18" t="s">
        <v>73</v>
      </c>
      <c r="R9" s="18" t="s">
        <v>73</v>
      </c>
      <c r="S9" s="18" t="s">
        <v>73</v>
      </c>
      <c r="T9" s="18" t="s">
        <v>73</v>
      </c>
      <c r="U9" s="18" t="s">
        <v>73</v>
      </c>
      <c r="V9" s="18" t="s">
        <v>73</v>
      </c>
      <c r="W9" s="18" t="s">
        <v>73</v>
      </c>
      <c r="X9" s="18" t="s">
        <v>73</v>
      </c>
      <c r="Y9" s="18" t="s">
        <v>73</v>
      </c>
      <c r="Z9" s="18" t="s">
        <v>73</v>
      </c>
      <c r="AA9" s="18" t="s">
        <v>73</v>
      </c>
      <c r="AB9" s="18" t="s">
        <v>73</v>
      </c>
      <c r="AC9" s="18" t="s">
        <v>73</v>
      </c>
      <c r="AD9" s="18" t="s">
        <v>73</v>
      </c>
      <c r="AE9" s="18" t="s">
        <v>73</v>
      </c>
      <c r="AF9" s="18" t="s">
        <v>73</v>
      </c>
      <c r="AG9" s="18" t="s">
        <v>73</v>
      </c>
      <c r="AH9" s="18" t="s">
        <v>73</v>
      </c>
      <c r="AI9" s="18" t="s">
        <v>73</v>
      </c>
      <c r="AJ9" s="18" t="s">
        <v>73</v>
      </c>
      <c r="AK9" s="18" t="s">
        <v>73</v>
      </c>
      <c r="AL9" s="18" t="s">
        <v>73</v>
      </c>
      <c r="AM9" s="18" t="s">
        <v>73</v>
      </c>
      <c r="AN9" s="18" t="s">
        <v>73</v>
      </c>
      <c r="AO9" s="18" t="s">
        <v>73</v>
      </c>
      <c r="AP9" s="18" t="s">
        <v>73</v>
      </c>
      <c r="AQ9" s="97" t="str">
        <f>IF(ISNONTEXT('Movimentação de Alunos'!B10),"   ",(IF(ISBLANK('Movimentação de Alunos'!E10),(IF((COUNTIF(C9:AP9,"F"))=0,"0",(COUNTIF(C9:AP9,"F")))),"---")))</f>
        <v xml:space="preserve">   </v>
      </c>
      <c r="AR9" s="38"/>
      <c r="AS9" s="38"/>
      <c r="AT9" s="38"/>
      <c r="AU9" s="38"/>
      <c r="AV9" s="38"/>
      <c r="AW9" s="38"/>
      <c r="AX9" s="38"/>
      <c r="AY9" s="38"/>
      <c r="AZ9" s="38"/>
    </row>
    <row r="10" spans="1:52" ht="15" customHeight="1" thickBot="1" x14ac:dyDescent="0.3">
      <c r="A10" s="83">
        <v>3</v>
      </c>
      <c r="B10" s="61">
        <f>'Movimentação de Alunos'!B11</f>
        <v>0</v>
      </c>
      <c r="C10" s="18" t="s">
        <v>73</v>
      </c>
      <c r="D10" s="18" t="s">
        <v>73</v>
      </c>
      <c r="E10" s="18" t="s">
        <v>73</v>
      </c>
      <c r="F10" s="18" t="s">
        <v>73</v>
      </c>
      <c r="G10" s="18" t="s">
        <v>73</v>
      </c>
      <c r="H10" s="18" t="s">
        <v>73</v>
      </c>
      <c r="I10" s="18" t="s">
        <v>73</v>
      </c>
      <c r="J10" s="18" t="s">
        <v>73</v>
      </c>
      <c r="K10" s="18" t="s">
        <v>73</v>
      </c>
      <c r="L10" s="18" t="s">
        <v>73</v>
      </c>
      <c r="M10" s="18" t="s">
        <v>73</v>
      </c>
      <c r="N10" s="18" t="s">
        <v>73</v>
      </c>
      <c r="O10" s="18" t="s">
        <v>73</v>
      </c>
      <c r="P10" s="18" t="s">
        <v>73</v>
      </c>
      <c r="Q10" s="18" t="s">
        <v>73</v>
      </c>
      <c r="R10" s="18" t="s">
        <v>73</v>
      </c>
      <c r="S10" s="18" t="s">
        <v>73</v>
      </c>
      <c r="T10" s="18" t="s">
        <v>73</v>
      </c>
      <c r="U10" s="18" t="s">
        <v>73</v>
      </c>
      <c r="V10" s="18" t="s">
        <v>73</v>
      </c>
      <c r="W10" s="18" t="s">
        <v>73</v>
      </c>
      <c r="X10" s="18" t="s">
        <v>73</v>
      </c>
      <c r="Y10" s="18" t="s">
        <v>73</v>
      </c>
      <c r="Z10" s="18" t="s">
        <v>73</v>
      </c>
      <c r="AA10" s="18" t="s">
        <v>73</v>
      </c>
      <c r="AB10" s="18" t="s">
        <v>73</v>
      </c>
      <c r="AC10" s="18" t="s">
        <v>73</v>
      </c>
      <c r="AD10" s="18" t="s">
        <v>73</v>
      </c>
      <c r="AE10" s="18" t="s">
        <v>73</v>
      </c>
      <c r="AF10" s="18" t="s">
        <v>73</v>
      </c>
      <c r="AG10" s="18" t="s">
        <v>73</v>
      </c>
      <c r="AH10" s="18" t="s">
        <v>73</v>
      </c>
      <c r="AI10" s="18" t="s">
        <v>73</v>
      </c>
      <c r="AJ10" s="18" t="s">
        <v>73</v>
      </c>
      <c r="AK10" s="18" t="s">
        <v>73</v>
      </c>
      <c r="AL10" s="18" t="s">
        <v>73</v>
      </c>
      <c r="AM10" s="18" t="s">
        <v>73</v>
      </c>
      <c r="AN10" s="18" t="s">
        <v>73</v>
      </c>
      <c r="AO10" s="18" t="s">
        <v>73</v>
      </c>
      <c r="AP10" s="18" t="s">
        <v>73</v>
      </c>
      <c r="AQ10" s="97" t="str">
        <f>IF(ISNONTEXT('Movimentação de Alunos'!B11),"   ",(IF(ISBLANK('Movimentação de Alunos'!E11),(IF((COUNTIF(C10:AP10,"F"))=0,"0",(COUNTIF(C10:AP10,"F")))),"---")))</f>
        <v xml:space="preserve">   </v>
      </c>
      <c r="AR10" s="38"/>
      <c r="AS10" s="38"/>
      <c r="AT10" s="38"/>
      <c r="AU10" s="38"/>
      <c r="AV10" s="38"/>
      <c r="AW10" s="38"/>
      <c r="AX10" s="38"/>
      <c r="AY10" s="38"/>
      <c r="AZ10" s="38"/>
    </row>
    <row r="11" spans="1:52" ht="15" customHeight="1" thickTop="1" x14ac:dyDescent="0.25">
      <c r="A11" s="83">
        <v>4</v>
      </c>
      <c r="B11" s="61">
        <f>'Movimentação de Alunos'!B12</f>
        <v>0</v>
      </c>
      <c r="C11" s="18" t="s">
        <v>73</v>
      </c>
      <c r="D11" s="18" t="s">
        <v>73</v>
      </c>
      <c r="E11" s="18" t="s">
        <v>73</v>
      </c>
      <c r="F11" s="18" t="s">
        <v>73</v>
      </c>
      <c r="G11" s="18" t="s">
        <v>73</v>
      </c>
      <c r="H11" s="18" t="s">
        <v>73</v>
      </c>
      <c r="I11" s="18" t="s">
        <v>73</v>
      </c>
      <c r="J11" s="18" t="s">
        <v>73</v>
      </c>
      <c r="K11" s="18" t="s">
        <v>73</v>
      </c>
      <c r="L11" s="18" t="s">
        <v>73</v>
      </c>
      <c r="M11" s="18" t="s">
        <v>73</v>
      </c>
      <c r="N11" s="18" t="s">
        <v>73</v>
      </c>
      <c r="O11" s="18" t="s">
        <v>73</v>
      </c>
      <c r="P11" s="18" t="s">
        <v>73</v>
      </c>
      <c r="Q11" s="18" t="s">
        <v>73</v>
      </c>
      <c r="R11" s="18" t="s">
        <v>73</v>
      </c>
      <c r="S11" s="18" t="s">
        <v>73</v>
      </c>
      <c r="T11" s="18" t="s">
        <v>73</v>
      </c>
      <c r="U11" s="18" t="s">
        <v>73</v>
      </c>
      <c r="V11" s="18" t="s">
        <v>73</v>
      </c>
      <c r="W11" s="18" t="s">
        <v>73</v>
      </c>
      <c r="X11" s="18" t="s">
        <v>73</v>
      </c>
      <c r="Y11" s="18" t="s">
        <v>73</v>
      </c>
      <c r="Z11" s="18" t="s">
        <v>73</v>
      </c>
      <c r="AA11" s="18" t="s">
        <v>73</v>
      </c>
      <c r="AB11" s="18" t="s">
        <v>73</v>
      </c>
      <c r="AC11" s="18" t="s">
        <v>73</v>
      </c>
      <c r="AD11" s="18" t="s">
        <v>73</v>
      </c>
      <c r="AE11" s="18" t="s">
        <v>73</v>
      </c>
      <c r="AF11" s="18" t="s">
        <v>73</v>
      </c>
      <c r="AG11" s="18" t="s">
        <v>73</v>
      </c>
      <c r="AH11" s="18" t="s">
        <v>73</v>
      </c>
      <c r="AI11" s="18" t="s">
        <v>73</v>
      </c>
      <c r="AJ11" s="18" t="s">
        <v>73</v>
      </c>
      <c r="AK11" s="18" t="s">
        <v>73</v>
      </c>
      <c r="AL11" s="18" t="s">
        <v>73</v>
      </c>
      <c r="AM11" s="18" t="s">
        <v>73</v>
      </c>
      <c r="AN11" s="18" t="s">
        <v>73</v>
      </c>
      <c r="AO11" s="18" t="s">
        <v>73</v>
      </c>
      <c r="AP11" s="18" t="s">
        <v>73</v>
      </c>
      <c r="AQ11" s="97" t="str">
        <f>IF(ISNONTEXT('Movimentação de Alunos'!B12),"   ",(IF(ISBLANK('Movimentação de Alunos'!E12),(IF((COUNTIF(C11:AP11,"F"))=0,"0",(COUNTIF(C11:AP11,"F")))),"---")))</f>
        <v xml:space="preserve">   </v>
      </c>
      <c r="AR11" s="38"/>
      <c r="AS11" s="239" t="s">
        <v>146</v>
      </c>
      <c r="AT11" s="240"/>
      <c r="AU11" s="241"/>
      <c r="AV11" s="38"/>
      <c r="AW11" s="38"/>
      <c r="AX11" s="38"/>
      <c r="AY11" s="38"/>
      <c r="AZ11" s="38"/>
    </row>
    <row r="12" spans="1:52" ht="15" customHeight="1" x14ac:dyDescent="0.25">
      <c r="A12" s="83">
        <v>5</v>
      </c>
      <c r="B12" s="61">
        <f>'Movimentação de Alunos'!B13</f>
        <v>0</v>
      </c>
      <c r="C12" s="18" t="s">
        <v>73</v>
      </c>
      <c r="D12" s="18" t="s">
        <v>73</v>
      </c>
      <c r="E12" s="18" t="s">
        <v>73</v>
      </c>
      <c r="F12" s="18" t="s">
        <v>73</v>
      </c>
      <c r="G12" s="18" t="s">
        <v>73</v>
      </c>
      <c r="H12" s="18" t="s">
        <v>73</v>
      </c>
      <c r="I12" s="18" t="s">
        <v>73</v>
      </c>
      <c r="J12" s="18" t="s">
        <v>73</v>
      </c>
      <c r="K12" s="18" t="s">
        <v>73</v>
      </c>
      <c r="L12" s="18" t="s">
        <v>73</v>
      </c>
      <c r="M12" s="18" t="s">
        <v>73</v>
      </c>
      <c r="N12" s="18" t="s">
        <v>73</v>
      </c>
      <c r="O12" s="18" t="s">
        <v>73</v>
      </c>
      <c r="P12" s="18" t="s">
        <v>73</v>
      </c>
      <c r="Q12" s="18" t="s">
        <v>73</v>
      </c>
      <c r="R12" s="18" t="s">
        <v>73</v>
      </c>
      <c r="S12" s="18" t="s">
        <v>73</v>
      </c>
      <c r="T12" s="18" t="s">
        <v>73</v>
      </c>
      <c r="U12" s="18" t="s">
        <v>73</v>
      </c>
      <c r="V12" s="18" t="s">
        <v>73</v>
      </c>
      <c r="W12" s="18" t="s">
        <v>73</v>
      </c>
      <c r="X12" s="18" t="s">
        <v>73</v>
      </c>
      <c r="Y12" s="18" t="s">
        <v>73</v>
      </c>
      <c r="Z12" s="18" t="s">
        <v>73</v>
      </c>
      <c r="AA12" s="18" t="s">
        <v>73</v>
      </c>
      <c r="AB12" s="18" t="s">
        <v>73</v>
      </c>
      <c r="AC12" s="18" t="s">
        <v>73</v>
      </c>
      <c r="AD12" s="18" t="s">
        <v>73</v>
      </c>
      <c r="AE12" s="18" t="s">
        <v>73</v>
      </c>
      <c r="AF12" s="18" t="s">
        <v>73</v>
      </c>
      <c r="AG12" s="18" t="s">
        <v>73</v>
      </c>
      <c r="AH12" s="18" t="s">
        <v>73</v>
      </c>
      <c r="AI12" s="18" t="s">
        <v>73</v>
      </c>
      <c r="AJ12" s="18" t="s">
        <v>73</v>
      </c>
      <c r="AK12" s="18" t="s">
        <v>73</v>
      </c>
      <c r="AL12" s="18" t="s">
        <v>73</v>
      </c>
      <c r="AM12" s="18" t="s">
        <v>73</v>
      </c>
      <c r="AN12" s="18" t="s">
        <v>73</v>
      </c>
      <c r="AO12" s="18" t="s">
        <v>73</v>
      </c>
      <c r="AP12" s="18" t="s">
        <v>73</v>
      </c>
      <c r="AQ12" s="97" t="str">
        <f>IF(ISNONTEXT('Movimentação de Alunos'!B13),"   ",(IF(ISBLANK('Movimentação de Alunos'!E13),(IF((COUNTIF(C12:AP12,"F"))=0,"0",(COUNTIF(C12:AP12,"F")))),"---")))</f>
        <v xml:space="preserve">   </v>
      </c>
      <c r="AR12" s="38"/>
      <c r="AS12" s="242"/>
      <c r="AT12" s="243"/>
      <c r="AU12" s="244"/>
      <c r="AV12" s="38"/>
      <c r="AW12" s="38"/>
      <c r="AX12" s="38"/>
      <c r="AY12" s="38"/>
      <c r="AZ12" s="38"/>
    </row>
    <row r="13" spans="1:52" ht="15" customHeight="1" thickBot="1" x14ac:dyDescent="0.3">
      <c r="A13" s="83">
        <v>6</v>
      </c>
      <c r="B13" s="61">
        <f>'Movimentação de Alunos'!B14</f>
        <v>0</v>
      </c>
      <c r="C13" s="18" t="s">
        <v>73</v>
      </c>
      <c r="D13" s="18" t="s">
        <v>73</v>
      </c>
      <c r="E13" s="18" t="s">
        <v>73</v>
      </c>
      <c r="F13" s="18" t="s">
        <v>73</v>
      </c>
      <c r="G13" s="18" t="s">
        <v>73</v>
      </c>
      <c r="H13" s="18" t="s">
        <v>73</v>
      </c>
      <c r="I13" s="18" t="s">
        <v>73</v>
      </c>
      <c r="J13" s="18" t="s">
        <v>73</v>
      </c>
      <c r="K13" s="18" t="s">
        <v>73</v>
      </c>
      <c r="L13" s="18" t="s">
        <v>73</v>
      </c>
      <c r="M13" s="18" t="s">
        <v>73</v>
      </c>
      <c r="N13" s="18" t="s">
        <v>73</v>
      </c>
      <c r="O13" s="18" t="s">
        <v>73</v>
      </c>
      <c r="P13" s="18" t="s">
        <v>73</v>
      </c>
      <c r="Q13" s="18" t="s">
        <v>73</v>
      </c>
      <c r="R13" s="18" t="s">
        <v>73</v>
      </c>
      <c r="S13" s="18" t="s">
        <v>73</v>
      </c>
      <c r="T13" s="18" t="s">
        <v>73</v>
      </c>
      <c r="U13" s="18" t="s">
        <v>73</v>
      </c>
      <c r="V13" s="18" t="s">
        <v>73</v>
      </c>
      <c r="W13" s="18" t="s">
        <v>73</v>
      </c>
      <c r="X13" s="18" t="s">
        <v>73</v>
      </c>
      <c r="Y13" s="18" t="s">
        <v>73</v>
      </c>
      <c r="Z13" s="18" t="s">
        <v>73</v>
      </c>
      <c r="AA13" s="18" t="s">
        <v>73</v>
      </c>
      <c r="AB13" s="18" t="s">
        <v>73</v>
      </c>
      <c r="AC13" s="18" t="s">
        <v>73</v>
      </c>
      <c r="AD13" s="18" t="s">
        <v>73</v>
      </c>
      <c r="AE13" s="18" t="s">
        <v>73</v>
      </c>
      <c r="AF13" s="18" t="s">
        <v>73</v>
      </c>
      <c r="AG13" s="18" t="s">
        <v>73</v>
      </c>
      <c r="AH13" s="18" t="s">
        <v>73</v>
      </c>
      <c r="AI13" s="18" t="s">
        <v>73</v>
      </c>
      <c r="AJ13" s="18" t="s">
        <v>73</v>
      </c>
      <c r="AK13" s="18" t="s">
        <v>73</v>
      </c>
      <c r="AL13" s="18" t="s">
        <v>73</v>
      </c>
      <c r="AM13" s="18" t="s">
        <v>73</v>
      </c>
      <c r="AN13" s="18" t="s">
        <v>73</v>
      </c>
      <c r="AO13" s="18" t="s">
        <v>73</v>
      </c>
      <c r="AP13" s="18" t="s">
        <v>73</v>
      </c>
      <c r="AQ13" s="97" t="str">
        <f>IF(ISNONTEXT('Movimentação de Alunos'!B14),"   ",(IF(ISBLANK('Movimentação de Alunos'!E14),(IF((COUNTIF(C13:AP13,"F"))=0,"0",(COUNTIF(C13:AP13,"F")))),"---")))</f>
        <v xml:space="preserve">   </v>
      </c>
      <c r="AR13" s="38"/>
      <c r="AS13" s="245"/>
      <c r="AT13" s="246"/>
      <c r="AU13" s="247"/>
      <c r="AV13" s="38"/>
      <c r="AW13" s="38"/>
      <c r="AX13" s="38"/>
      <c r="AY13" s="38"/>
      <c r="AZ13" s="38"/>
    </row>
    <row r="14" spans="1:52" ht="15" customHeight="1" thickTop="1" x14ac:dyDescent="0.25">
      <c r="A14" s="83">
        <v>7</v>
      </c>
      <c r="B14" s="61">
        <f>'Movimentação de Alunos'!B15</f>
        <v>0</v>
      </c>
      <c r="C14" s="18" t="s">
        <v>73</v>
      </c>
      <c r="D14" s="18" t="s">
        <v>73</v>
      </c>
      <c r="E14" s="18" t="s">
        <v>73</v>
      </c>
      <c r="F14" s="18" t="s">
        <v>73</v>
      </c>
      <c r="G14" s="18" t="s">
        <v>73</v>
      </c>
      <c r="H14" s="18" t="s">
        <v>73</v>
      </c>
      <c r="I14" s="18" t="s">
        <v>73</v>
      </c>
      <c r="J14" s="18" t="s">
        <v>73</v>
      </c>
      <c r="K14" s="18" t="s">
        <v>73</v>
      </c>
      <c r="L14" s="18" t="s">
        <v>73</v>
      </c>
      <c r="M14" s="18" t="s">
        <v>73</v>
      </c>
      <c r="N14" s="18" t="s">
        <v>73</v>
      </c>
      <c r="O14" s="18" t="s">
        <v>73</v>
      </c>
      <c r="P14" s="18" t="s">
        <v>73</v>
      </c>
      <c r="Q14" s="18" t="s">
        <v>73</v>
      </c>
      <c r="R14" s="18" t="s">
        <v>73</v>
      </c>
      <c r="S14" s="18" t="s">
        <v>73</v>
      </c>
      <c r="T14" s="18" t="s">
        <v>73</v>
      </c>
      <c r="U14" s="18" t="s">
        <v>73</v>
      </c>
      <c r="V14" s="18" t="s">
        <v>73</v>
      </c>
      <c r="W14" s="18" t="s">
        <v>73</v>
      </c>
      <c r="X14" s="18" t="s">
        <v>73</v>
      </c>
      <c r="Y14" s="18" t="s">
        <v>73</v>
      </c>
      <c r="Z14" s="18" t="s">
        <v>73</v>
      </c>
      <c r="AA14" s="18" t="s">
        <v>73</v>
      </c>
      <c r="AB14" s="18" t="s">
        <v>73</v>
      </c>
      <c r="AC14" s="18" t="s">
        <v>73</v>
      </c>
      <c r="AD14" s="18" t="s">
        <v>73</v>
      </c>
      <c r="AE14" s="18" t="s">
        <v>73</v>
      </c>
      <c r="AF14" s="18" t="s">
        <v>73</v>
      </c>
      <c r="AG14" s="18" t="s">
        <v>73</v>
      </c>
      <c r="AH14" s="18" t="s">
        <v>73</v>
      </c>
      <c r="AI14" s="18" t="s">
        <v>73</v>
      </c>
      <c r="AJ14" s="18" t="s">
        <v>73</v>
      </c>
      <c r="AK14" s="18" t="s">
        <v>73</v>
      </c>
      <c r="AL14" s="18" t="s">
        <v>73</v>
      </c>
      <c r="AM14" s="18" t="s">
        <v>73</v>
      </c>
      <c r="AN14" s="18" t="s">
        <v>73</v>
      </c>
      <c r="AO14" s="18" t="s">
        <v>73</v>
      </c>
      <c r="AP14" s="18" t="s">
        <v>73</v>
      </c>
      <c r="AQ14" s="97" t="str">
        <f>IF(ISNONTEXT('Movimentação de Alunos'!B15),"   ",(IF(ISBLANK('Movimentação de Alunos'!E15),(IF((COUNTIF(C14:AP14,"F"))=0,"0",(COUNTIF(C14:AP14,"F")))),"---")))</f>
        <v xml:space="preserve">   </v>
      </c>
      <c r="AR14" s="38"/>
      <c r="AS14" s="38"/>
      <c r="AT14" s="38"/>
      <c r="AU14" s="38"/>
      <c r="AV14" s="38"/>
      <c r="AW14" s="38"/>
      <c r="AX14" s="38"/>
      <c r="AY14" s="38"/>
      <c r="AZ14" s="38"/>
    </row>
    <row r="15" spans="1:52" ht="15" customHeight="1" thickBot="1" x14ac:dyDescent="0.3">
      <c r="A15" s="83">
        <v>8</v>
      </c>
      <c r="B15" s="61">
        <f>'Movimentação de Alunos'!B16</f>
        <v>0</v>
      </c>
      <c r="C15" s="18" t="s">
        <v>73</v>
      </c>
      <c r="D15" s="18" t="s">
        <v>73</v>
      </c>
      <c r="E15" s="18" t="s">
        <v>73</v>
      </c>
      <c r="F15" s="18" t="s">
        <v>73</v>
      </c>
      <c r="G15" s="18" t="s">
        <v>73</v>
      </c>
      <c r="H15" s="18" t="s">
        <v>73</v>
      </c>
      <c r="I15" s="18" t="s">
        <v>73</v>
      </c>
      <c r="J15" s="18" t="s">
        <v>73</v>
      </c>
      <c r="K15" s="18" t="s">
        <v>73</v>
      </c>
      <c r="L15" s="18" t="s">
        <v>73</v>
      </c>
      <c r="M15" s="18" t="s">
        <v>73</v>
      </c>
      <c r="N15" s="18" t="s">
        <v>73</v>
      </c>
      <c r="O15" s="18" t="s">
        <v>73</v>
      </c>
      <c r="P15" s="18" t="s">
        <v>73</v>
      </c>
      <c r="Q15" s="18" t="s">
        <v>73</v>
      </c>
      <c r="R15" s="18" t="s">
        <v>73</v>
      </c>
      <c r="S15" s="18" t="s">
        <v>73</v>
      </c>
      <c r="T15" s="18" t="s">
        <v>73</v>
      </c>
      <c r="U15" s="18" t="s">
        <v>73</v>
      </c>
      <c r="V15" s="18" t="s">
        <v>73</v>
      </c>
      <c r="W15" s="18" t="s">
        <v>73</v>
      </c>
      <c r="X15" s="18" t="s">
        <v>73</v>
      </c>
      <c r="Y15" s="18" t="s">
        <v>73</v>
      </c>
      <c r="Z15" s="18" t="s">
        <v>73</v>
      </c>
      <c r="AA15" s="18" t="s">
        <v>73</v>
      </c>
      <c r="AB15" s="18" t="s">
        <v>73</v>
      </c>
      <c r="AC15" s="18" t="s">
        <v>73</v>
      </c>
      <c r="AD15" s="18" t="s">
        <v>73</v>
      </c>
      <c r="AE15" s="18" t="s">
        <v>73</v>
      </c>
      <c r="AF15" s="18" t="s">
        <v>73</v>
      </c>
      <c r="AG15" s="18" t="s">
        <v>73</v>
      </c>
      <c r="AH15" s="18" t="s">
        <v>73</v>
      </c>
      <c r="AI15" s="18" t="s">
        <v>73</v>
      </c>
      <c r="AJ15" s="18" t="s">
        <v>73</v>
      </c>
      <c r="AK15" s="18" t="s">
        <v>73</v>
      </c>
      <c r="AL15" s="18" t="s">
        <v>73</v>
      </c>
      <c r="AM15" s="18" t="s">
        <v>73</v>
      </c>
      <c r="AN15" s="18" t="s">
        <v>73</v>
      </c>
      <c r="AO15" s="18" t="s">
        <v>73</v>
      </c>
      <c r="AP15" s="18" t="s">
        <v>73</v>
      </c>
      <c r="AQ15" s="97" t="str">
        <f>IF(ISNONTEXT('Movimentação de Alunos'!B16),"   ",(IF(ISBLANK('Movimentação de Alunos'!E16),(IF((COUNTIF(C15:AP15,"F"))=0,"0",(COUNTIF(C15:AP15,"F")))),"---")))</f>
        <v xml:space="preserve">   </v>
      </c>
      <c r="AR15" s="38"/>
      <c r="AS15" s="38"/>
      <c r="AT15" s="38"/>
      <c r="AU15" s="38"/>
      <c r="AV15" s="38"/>
      <c r="AW15" s="38"/>
      <c r="AX15" s="38"/>
      <c r="AY15" s="38"/>
      <c r="AZ15" s="38"/>
    </row>
    <row r="16" spans="1:52" ht="15" customHeight="1" thickTop="1" x14ac:dyDescent="0.25">
      <c r="A16" s="83">
        <v>9</v>
      </c>
      <c r="B16" s="61">
        <f>'Movimentação de Alunos'!B17</f>
        <v>0</v>
      </c>
      <c r="C16" s="18" t="s">
        <v>73</v>
      </c>
      <c r="D16" s="18" t="s">
        <v>73</v>
      </c>
      <c r="E16" s="18" t="s">
        <v>73</v>
      </c>
      <c r="F16" s="18" t="s">
        <v>73</v>
      </c>
      <c r="G16" s="18" t="s">
        <v>73</v>
      </c>
      <c r="H16" s="18" t="s">
        <v>73</v>
      </c>
      <c r="I16" s="18" t="s">
        <v>73</v>
      </c>
      <c r="J16" s="18" t="s">
        <v>73</v>
      </c>
      <c r="K16" s="18" t="s">
        <v>73</v>
      </c>
      <c r="L16" s="18" t="s">
        <v>73</v>
      </c>
      <c r="M16" s="18" t="s">
        <v>73</v>
      </c>
      <c r="N16" s="18" t="s">
        <v>73</v>
      </c>
      <c r="O16" s="18" t="s">
        <v>73</v>
      </c>
      <c r="P16" s="18" t="s">
        <v>73</v>
      </c>
      <c r="Q16" s="18" t="s">
        <v>73</v>
      </c>
      <c r="R16" s="18" t="s">
        <v>73</v>
      </c>
      <c r="S16" s="18" t="s">
        <v>73</v>
      </c>
      <c r="T16" s="18" t="s">
        <v>73</v>
      </c>
      <c r="U16" s="18" t="s">
        <v>73</v>
      </c>
      <c r="V16" s="18" t="s">
        <v>73</v>
      </c>
      <c r="W16" s="18" t="s">
        <v>73</v>
      </c>
      <c r="X16" s="18" t="s">
        <v>73</v>
      </c>
      <c r="Y16" s="18" t="s">
        <v>73</v>
      </c>
      <c r="Z16" s="18" t="s">
        <v>73</v>
      </c>
      <c r="AA16" s="18" t="s">
        <v>73</v>
      </c>
      <c r="AB16" s="18" t="s">
        <v>73</v>
      </c>
      <c r="AC16" s="18" t="s">
        <v>73</v>
      </c>
      <c r="AD16" s="18" t="s">
        <v>73</v>
      </c>
      <c r="AE16" s="18" t="s">
        <v>73</v>
      </c>
      <c r="AF16" s="18" t="s">
        <v>73</v>
      </c>
      <c r="AG16" s="18" t="s">
        <v>73</v>
      </c>
      <c r="AH16" s="18" t="s">
        <v>73</v>
      </c>
      <c r="AI16" s="18" t="s">
        <v>73</v>
      </c>
      <c r="AJ16" s="18" t="s">
        <v>73</v>
      </c>
      <c r="AK16" s="18" t="s">
        <v>73</v>
      </c>
      <c r="AL16" s="18" t="s">
        <v>73</v>
      </c>
      <c r="AM16" s="18" t="s">
        <v>73</v>
      </c>
      <c r="AN16" s="18" t="s">
        <v>73</v>
      </c>
      <c r="AO16" s="18" t="s">
        <v>73</v>
      </c>
      <c r="AP16" s="18" t="s">
        <v>73</v>
      </c>
      <c r="AQ16" s="97" t="str">
        <f>IF(ISNONTEXT('Movimentação de Alunos'!B17),"   ",(IF(ISBLANK('Movimentação de Alunos'!E17),(IF((COUNTIF(C16:AP16,"F"))=0,"0",(COUNTIF(C16:AP16,"F")))),"---")))</f>
        <v xml:space="preserve">   </v>
      </c>
      <c r="AR16" s="38"/>
      <c r="AS16" s="218" t="s">
        <v>112</v>
      </c>
      <c r="AT16" s="219"/>
      <c r="AU16" s="38"/>
      <c r="AV16" s="38"/>
      <c r="AW16" s="38"/>
      <c r="AX16" s="38"/>
      <c r="AY16" s="38"/>
      <c r="AZ16" s="38"/>
    </row>
    <row r="17" spans="1:52" ht="15" customHeight="1" x14ac:dyDescent="0.25">
      <c r="A17" s="83">
        <v>10</v>
      </c>
      <c r="B17" s="61">
        <f>'Movimentação de Alunos'!B18</f>
        <v>0</v>
      </c>
      <c r="C17" s="18" t="s">
        <v>73</v>
      </c>
      <c r="D17" s="18" t="s">
        <v>73</v>
      </c>
      <c r="E17" s="18" t="s">
        <v>73</v>
      </c>
      <c r="F17" s="18" t="s">
        <v>73</v>
      </c>
      <c r="G17" s="18" t="s">
        <v>73</v>
      </c>
      <c r="H17" s="18" t="s">
        <v>73</v>
      </c>
      <c r="I17" s="18" t="s">
        <v>73</v>
      </c>
      <c r="J17" s="18" t="s">
        <v>73</v>
      </c>
      <c r="K17" s="18" t="s">
        <v>73</v>
      </c>
      <c r="L17" s="18" t="s">
        <v>73</v>
      </c>
      <c r="M17" s="18" t="s">
        <v>73</v>
      </c>
      <c r="N17" s="18" t="s">
        <v>73</v>
      </c>
      <c r="O17" s="18" t="s">
        <v>73</v>
      </c>
      <c r="P17" s="18" t="s">
        <v>73</v>
      </c>
      <c r="Q17" s="18" t="s">
        <v>73</v>
      </c>
      <c r="R17" s="18" t="s">
        <v>73</v>
      </c>
      <c r="S17" s="18" t="s">
        <v>73</v>
      </c>
      <c r="T17" s="18" t="s">
        <v>73</v>
      </c>
      <c r="U17" s="18" t="s">
        <v>73</v>
      </c>
      <c r="V17" s="18" t="s">
        <v>73</v>
      </c>
      <c r="W17" s="18" t="s">
        <v>73</v>
      </c>
      <c r="X17" s="18" t="s">
        <v>73</v>
      </c>
      <c r="Y17" s="18" t="s">
        <v>73</v>
      </c>
      <c r="Z17" s="18" t="s">
        <v>73</v>
      </c>
      <c r="AA17" s="18" t="s">
        <v>73</v>
      </c>
      <c r="AB17" s="18" t="s">
        <v>73</v>
      </c>
      <c r="AC17" s="18" t="s">
        <v>73</v>
      </c>
      <c r="AD17" s="18" t="s">
        <v>73</v>
      </c>
      <c r="AE17" s="18" t="s">
        <v>73</v>
      </c>
      <c r="AF17" s="18" t="s">
        <v>73</v>
      </c>
      <c r="AG17" s="18" t="s">
        <v>73</v>
      </c>
      <c r="AH17" s="18" t="s">
        <v>73</v>
      </c>
      <c r="AI17" s="18" t="s">
        <v>73</v>
      </c>
      <c r="AJ17" s="18" t="s">
        <v>73</v>
      </c>
      <c r="AK17" s="18" t="s">
        <v>73</v>
      </c>
      <c r="AL17" s="18" t="s">
        <v>73</v>
      </c>
      <c r="AM17" s="18" t="s">
        <v>73</v>
      </c>
      <c r="AN17" s="18" t="s">
        <v>73</v>
      </c>
      <c r="AO17" s="18" t="s">
        <v>73</v>
      </c>
      <c r="AP17" s="18" t="s">
        <v>73</v>
      </c>
      <c r="AQ17" s="97" t="str">
        <f>IF(ISNONTEXT('Movimentação de Alunos'!B18),"   ",(IF(ISBLANK('Movimentação de Alunos'!E18),(IF((COUNTIF(C17:AP17,"F"))=0,"0",(COUNTIF(C17:AP17,"F")))),"---")))</f>
        <v xml:space="preserve">   </v>
      </c>
      <c r="AR17" s="38"/>
      <c r="AS17" s="220"/>
      <c r="AT17" s="221"/>
      <c r="AU17" s="38"/>
      <c r="AV17" s="38"/>
      <c r="AW17" s="38"/>
      <c r="AX17" s="38"/>
      <c r="AY17" s="38"/>
      <c r="AZ17" s="38"/>
    </row>
    <row r="18" spans="1:52" ht="15" customHeight="1" thickBot="1" x14ac:dyDescent="0.3">
      <c r="A18" s="83">
        <v>11</v>
      </c>
      <c r="B18" s="61">
        <f>'Movimentação de Alunos'!B19</f>
        <v>0</v>
      </c>
      <c r="C18" s="18" t="s">
        <v>73</v>
      </c>
      <c r="D18" s="18" t="s">
        <v>73</v>
      </c>
      <c r="E18" s="18" t="s">
        <v>73</v>
      </c>
      <c r="F18" s="18" t="s">
        <v>73</v>
      </c>
      <c r="G18" s="18" t="s">
        <v>73</v>
      </c>
      <c r="H18" s="18" t="s">
        <v>73</v>
      </c>
      <c r="I18" s="18" t="s">
        <v>73</v>
      </c>
      <c r="J18" s="18" t="s">
        <v>73</v>
      </c>
      <c r="K18" s="18" t="s">
        <v>73</v>
      </c>
      <c r="L18" s="18" t="s">
        <v>73</v>
      </c>
      <c r="M18" s="18" t="s">
        <v>73</v>
      </c>
      <c r="N18" s="18" t="s">
        <v>73</v>
      </c>
      <c r="O18" s="18" t="s">
        <v>73</v>
      </c>
      <c r="P18" s="18" t="s">
        <v>73</v>
      </c>
      <c r="Q18" s="18" t="s">
        <v>73</v>
      </c>
      <c r="R18" s="18" t="s">
        <v>73</v>
      </c>
      <c r="S18" s="18" t="s">
        <v>73</v>
      </c>
      <c r="T18" s="18" t="s">
        <v>73</v>
      </c>
      <c r="U18" s="18" t="s">
        <v>73</v>
      </c>
      <c r="V18" s="18" t="s">
        <v>73</v>
      </c>
      <c r="W18" s="18" t="s">
        <v>73</v>
      </c>
      <c r="X18" s="18" t="s">
        <v>73</v>
      </c>
      <c r="Y18" s="18" t="s">
        <v>73</v>
      </c>
      <c r="Z18" s="18" t="s">
        <v>73</v>
      </c>
      <c r="AA18" s="18" t="s">
        <v>73</v>
      </c>
      <c r="AB18" s="18" t="s">
        <v>73</v>
      </c>
      <c r="AC18" s="18" t="s">
        <v>73</v>
      </c>
      <c r="AD18" s="18" t="s">
        <v>73</v>
      </c>
      <c r="AE18" s="18" t="s">
        <v>73</v>
      </c>
      <c r="AF18" s="18" t="s">
        <v>73</v>
      </c>
      <c r="AG18" s="18" t="s">
        <v>73</v>
      </c>
      <c r="AH18" s="18" t="s">
        <v>73</v>
      </c>
      <c r="AI18" s="18" t="s">
        <v>73</v>
      </c>
      <c r="AJ18" s="18" t="s">
        <v>73</v>
      </c>
      <c r="AK18" s="18" t="s">
        <v>73</v>
      </c>
      <c r="AL18" s="18" t="s">
        <v>73</v>
      </c>
      <c r="AM18" s="18" t="s">
        <v>73</v>
      </c>
      <c r="AN18" s="18" t="s">
        <v>73</v>
      </c>
      <c r="AO18" s="18" t="s">
        <v>73</v>
      </c>
      <c r="AP18" s="18" t="s">
        <v>73</v>
      </c>
      <c r="AQ18" s="97" t="str">
        <f>IF(ISNONTEXT('Movimentação de Alunos'!B19),"   ",(IF(ISBLANK('Movimentação de Alunos'!E19),(IF((COUNTIF(C18:AP18,"F"))=0,"0",(COUNTIF(C18:AP18,"F")))),"---")))</f>
        <v xml:space="preserve">   </v>
      </c>
      <c r="AR18" s="38"/>
      <c r="AS18" s="222"/>
      <c r="AT18" s="223"/>
      <c r="AU18" s="38"/>
      <c r="AV18" s="38"/>
      <c r="AW18" s="38"/>
      <c r="AX18" s="38"/>
      <c r="AY18" s="38"/>
      <c r="AZ18" s="38"/>
    </row>
    <row r="19" spans="1:52" ht="15" customHeight="1" thickTop="1" x14ac:dyDescent="0.25">
      <c r="A19" s="83">
        <v>12</v>
      </c>
      <c r="B19" s="61">
        <f>'Movimentação de Alunos'!B20</f>
        <v>0</v>
      </c>
      <c r="C19" s="18" t="s">
        <v>73</v>
      </c>
      <c r="D19" s="18" t="s">
        <v>73</v>
      </c>
      <c r="E19" s="18" t="s">
        <v>73</v>
      </c>
      <c r="F19" s="18" t="s">
        <v>73</v>
      </c>
      <c r="G19" s="18" t="s">
        <v>73</v>
      </c>
      <c r="H19" s="18" t="s">
        <v>73</v>
      </c>
      <c r="I19" s="18" t="s">
        <v>73</v>
      </c>
      <c r="J19" s="18" t="s">
        <v>73</v>
      </c>
      <c r="K19" s="18" t="s">
        <v>73</v>
      </c>
      <c r="L19" s="18" t="s">
        <v>73</v>
      </c>
      <c r="M19" s="18" t="s">
        <v>73</v>
      </c>
      <c r="N19" s="18" t="s">
        <v>73</v>
      </c>
      <c r="O19" s="18" t="s">
        <v>73</v>
      </c>
      <c r="P19" s="18" t="s">
        <v>73</v>
      </c>
      <c r="Q19" s="18" t="s">
        <v>73</v>
      </c>
      <c r="R19" s="18" t="s">
        <v>73</v>
      </c>
      <c r="S19" s="18" t="s">
        <v>73</v>
      </c>
      <c r="T19" s="18" t="s">
        <v>73</v>
      </c>
      <c r="U19" s="18" t="s">
        <v>73</v>
      </c>
      <c r="V19" s="18" t="s">
        <v>73</v>
      </c>
      <c r="W19" s="18" t="s">
        <v>73</v>
      </c>
      <c r="X19" s="18" t="s">
        <v>73</v>
      </c>
      <c r="Y19" s="18" t="s">
        <v>73</v>
      </c>
      <c r="Z19" s="18" t="s">
        <v>73</v>
      </c>
      <c r="AA19" s="18" t="s">
        <v>73</v>
      </c>
      <c r="AB19" s="18" t="s">
        <v>73</v>
      </c>
      <c r="AC19" s="18" t="s">
        <v>73</v>
      </c>
      <c r="AD19" s="18" t="s">
        <v>73</v>
      </c>
      <c r="AE19" s="18" t="s">
        <v>73</v>
      </c>
      <c r="AF19" s="18" t="s">
        <v>73</v>
      </c>
      <c r="AG19" s="18" t="s">
        <v>73</v>
      </c>
      <c r="AH19" s="18" t="s">
        <v>73</v>
      </c>
      <c r="AI19" s="18" t="s">
        <v>73</v>
      </c>
      <c r="AJ19" s="18" t="s">
        <v>73</v>
      </c>
      <c r="AK19" s="18" t="s">
        <v>73</v>
      </c>
      <c r="AL19" s="18" t="s">
        <v>73</v>
      </c>
      <c r="AM19" s="18" t="s">
        <v>73</v>
      </c>
      <c r="AN19" s="18" t="s">
        <v>73</v>
      </c>
      <c r="AO19" s="18" t="s">
        <v>73</v>
      </c>
      <c r="AP19" s="18" t="s">
        <v>73</v>
      </c>
      <c r="AQ19" s="97" t="str">
        <f>IF(ISNONTEXT('Movimentação de Alunos'!B20),"   ",(IF(ISBLANK('Movimentação de Alunos'!E20),(IF((COUNTIF(C19:AP19,"F"))=0,"0",(COUNTIF(C19:AP19,"F")))),"---")))</f>
        <v xml:space="preserve">   </v>
      </c>
      <c r="AR19" s="38"/>
      <c r="AS19" s="38"/>
      <c r="AT19" s="38"/>
      <c r="AU19" s="38"/>
      <c r="AV19" s="38"/>
      <c r="AW19" s="38"/>
      <c r="AX19" s="38"/>
      <c r="AY19" s="38"/>
      <c r="AZ19" s="38"/>
    </row>
    <row r="20" spans="1:52" ht="15" customHeight="1" x14ac:dyDescent="0.25">
      <c r="A20" s="83">
        <v>13</v>
      </c>
      <c r="B20" s="61">
        <f>'Movimentação de Alunos'!B21</f>
        <v>0</v>
      </c>
      <c r="C20" s="18" t="s">
        <v>73</v>
      </c>
      <c r="D20" s="18" t="s">
        <v>73</v>
      </c>
      <c r="E20" s="18" t="s">
        <v>73</v>
      </c>
      <c r="F20" s="18" t="s">
        <v>73</v>
      </c>
      <c r="G20" s="18" t="s">
        <v>73</v>
      </c>
      <c r="H20" s="18" t="s">
        <v>73</v>
      </c>
      <c r="I20" s="18" t="s">
        <v>73</v>
      </c>
      <c r="J20" s="18" t="s">
        <v>73</v>
      </c>
      <c r="K20" s="18" t="s">
        <v>73</v>
      </c>
      <c r="L20" s="18" t="s">
        <v>73</v>
      </c>
      <c r="M20" s="18" t="s">
        <v>73</v>
      </c>
      <c r="N20" s="18" t="s">
        <v>73</v>
      </c>
      <c r="O20" s="18" t="s">
        <v>73</v>
      </c>
      <c r="P20" s="18" t="s">
        <v>73</v>
      </c>
      <c r="Q20" s="18" t="s">
        <v>73</v>
      </c>
      <c r="R20" s="18" t="s">
        <v>73</v>
      </c>
      <c r="S20" s="18" t="s">
        <v>73</v>
      </c>
      <c r="T20" s="18" t="s">
        <v>73</v>
      </c>
      <c r="U20" s="18" t="s">
        <v>73</v>
      </c>
      <c r="V20" s="18" t="s">
        <v>73</v>
      </c>
      <c r="W20" s="18" t="s">
        <v>73</v>
      </c>
      <c r="X20" s="18" t="s">
        <v>73</v>
      </c>
      <c r="Y20" s="18" t="s">
        <v>73</v>
      </c>
      <c r="Z20" s="18" t="s">
        <v>73</v>
      </c>
      <c r="AA20" s="18" t="s">
        <v>73</v>
      </c>
      <c r="AB20" s="18" t="s">
        <v>73</v>
      </c>
      <c r="AC20" s="18" t="s">
        <v>73</v>
      </c>
      <c r="AD20" s="18" t="s">
        <v>73</v>
      </c>
      <c r="AE20" s="18" t="s">
        <v>73</v>
      </c>
      <c r="AF20" s="18" t="s">
        <v>73</v>
      </c>
      <c r="AG20" s="18" t="s">
        <v>73</v>
      </c>
      <c r="AH20" s="18" t="s">
        <v>73</v>
      </c>
      <c r="AI20" s="18" t="s">
        <v>73</v>
      </c>
      <c r="AJ20" s="18" t="s">
        <v>73</v>
      </c>
      <c r="AK20" s="18" t="s">
        <v>73</v>
      </c>
      <c r="AL20" s="18" t="s">
        <v>73</v>
      </c>
      <c r="AM20" s="18" t="s">
        <v>73</v>
      </c>
      <c r="AN20" s="18" t="s">
        <v>73</v>
      </c>
      <c r="AO20" s="18" t="s">
        <v>73</v>
      </c>
      <c r="AP20" s="18" t="s">
        <v>73</v>
      </c>
      <c r="AQ20" s="97" t="str">
        <f>IF(ISNONTEXT('Movimentação de Alunos'!B21),"   ",(IF(ISBLANK('Movimentação de Alunos'!E21),(IF((COUNTIF(C20:AP20,"F"))=0,"0",(COUNTIF(C20:AP20,"F")))),"---")))</f>
        <v xml:space="preserve">   </v>
      </c>
      <c r="AR20" s="38"/>
      <c r="AS20" s="379"/>
      <c r="AT20" s="379"/>
      <c r="AU20" s="379"/>
      <c r="AV20" s="379"/>
      <c r="AW20" s="379"/>
      <c r="AX20" s="379"/>
      <c r="AY20" s="379"/>
      <c r="AZ20" s="38"/>
    </row>
    <row r="21" spans="1:52" ht="15" customHeight="1" x14ac:dyDescent="0.25">
      <c r="A21" s="83">
        <v>14</v>
      </c>
      <c r="B21" s="61">
        <f>'Movimentação de Alunos'!B22</f>
        <v>0</v>
      </c>
      <c r="C21" s="18" t="s">
        <v>73</v>
      </c>
      <c r="D21" s="18" t="s">
        <v>73</v>
      </c>
      <c r="E21" s="18" t="s">
        <v>73</v>
      </c>
      <c r="F21" s="18" t="s">
        <v>73</v>
      </c>
      <c r="G21" s="18" t="s">
        <v>73</v>
      </c>
      <c r="H21" s="18" t="s">
        <v>73</v>
      </c>
      <c r="I21" s="18" t="s">
        <v>73</v>
      </c>
      <c r="J21" s="18" t="s">
        <v>73</v>
      </c>
      <c r="K21" s="18" t="s">
        <v>73</v>
      </c>
      <c r="L21" s="18" t="s">
        <v>73</v>
      </c>
      <c r="M21" s="18" t="s">
        <v>73</v>
      </c>
      <c r="N21" s="18" t="s">
        <v>73</v>
      </c>
      <c r="O21" s="18" t="s">
        <v>73</v>
      </c>
      <c r="P21" s="18" t="s">
        <v>73</v>
      </c>
      <c r="Q21" s="18" t="s">
        <v>73</v>
      </c>
      <c r="R21" s="18" t="s">
        <v>73</v>
      </c>
      <c r="S21" s="18" t="s">
        <v>73</v>
      </c>
      <c r="T21" s="18" t="s">
        <v>73</v>
      </c>
      <c r="U21" s="18" t="s">
        <v>73</v>
      </c>
      <c r="V21" s="18" t="s">
        <v>73</v>
      </c>
      <c r="W21" s="18" t="s">
        <v>73</v>
      </c>
      <c r="X21" s="18" t="s">
        <v>73</v>
      </c>
      <c r="Y21" s="18" t="s">
        <v>73</v>
      </c>
      <c r="Z21" s="18" t="s">
        <v>73</v>
      </c>
      <c r="AA21" s="18" t="s">
        <v>73</v>
      </c>
      <c r="AB21" s="18" t="s">
        <v>73</v>
      </c>
      <c r="AC21" s="18" t="s">
        <v>73</v>
      </c>
      <c r="AD21" s="18" t="s">
        <v>73</v>
      </c>
      <c r="AE21" s="18" t="s">
        <v>73</v>
      </c>
      <c r="AF21" s="18" t="s">
        <v>73</v>
      </c>
      <c r="AG21" s="18" t="s">
        <v>73</v>
      </c>
      <c r="AH21" s="18" t="s">
        <v>73</v>
      </c>
      <c r="AI21" s="18" t="s">
        <v>73</v>
      </c>
      <c r="AJ21" s="18" t="s">
        <v>73</v>
      </c>
      <c r="AK21" s="18" t="s">
        <v>73</v>
      </c>
      <c r="AL21" s="18" t="s">
        <v>73</v>
      </c>
      <c r="AM21" s="18" t="s">
        <v>73</v>
      </c>
      <c r="AN21" s="18" t="s">
        <v>73</v>
      </c>
      <c r="AO21" s="18" t="s">
        <v>73</v>
      </c>
      <c r="AP21" s="18" t="s">
        <v>73</v>
      </c>
      <c r="AQ21" s="97" t="str">
        <f>IF(ISNONTEXT('Movimentação de Alunos'!B22),"   ",(IF(ISBLANK('Movimentação de Alunos'!E22),(IF((COUNTIF(C21:AP21,"F"))=0,"0",(COUNTIF(C21:AP21,"F")))),"---")))</f>
        <v xml:space="preserve">   </v>
      </c>
      <c r="AR21" s="38"/>
      <c r="AS21" s="379"/>
      <c r="AT21" s="379"/>
      <c r="AU21" s="379"/>
      <c r="AV21" s="379"/>
      <c r="AW21" s="379"/>
      <c r="AX21" s="379"/>
      <c r="AY21" s="379"/>
      <c r="AZ21" s="38"/>
    </row>
    <row r="22" spans="1:52" ht="15" customHeight="1" x14ac:dyDescent="0.25">
      <c r="A22" s="83">
        <v>15</v>
      </c>
      <c r="B22" s="61">
        <f>'Movimentação de Alunos'!B23</f>
        <v>0</v>
      </c>
      <c r="C22" s="18" t="s">
        <v>73</v>
      </c>
      <c r="D22" s="18" t="s">
        <v>73</v>
      </c>
      <c r="E22" s="18" t="s">
        <v>73</v>
      </c>
      <c r="F22" s="18" t="s">
        <v>73</v>
      </c>
      <c r="G22" s="18" t="s">
        <v>73</v>
      </c>
      <c r="H22" s="18" t="s">
        <v>73</v>
      </c>
      <c r="I22" s="18" t="s">
        <v>73</v>
      </c>
      <c r="J22" s="18" t="s">
        <v>73</v>
      </c>
      <c r="K22" s="18" t="s">
        <v>73</v>
      </c>
      <c r="L22" s="18" t="s">
        <v>73</v>
      </c>
      <c r="M22" s="18" t="s">
        <v>73</v>
      </c>
      <c r="N22" s="18" t="s">
        <v>73</v>
      </c>
      <c r="O22" s="18" t="s">
        <v>73</v>
      </c>
      <c r="P22" s="18" t="s">
        <v>73</v>
      </c>
      <c r="Q22" s="18" t="s">
        <v>73</v>
      </c>
      <c r="R22" s="18" t="s">
        <v>73</v>
      </c>
      <c r="S22" s="18" t="s">
        <v>73</v>
      </c>
      <c r="T22" s="18" t="s">
        <v>73</v>
      </c>
      <c r="U22" s="18" t="s">
        <v>73</v>
      </c>
      <c r="V22" s="18" t="s">
        <v>73</v>
      </c>
      <c r="W22" s="18" t="s">
        <v>73</v>
      </c>
      <c r="X22" s="18" t="s">
        <v>73</v>
      </c>
      <c r="Y22" s="18" t="s">
        <v>73</v>
      </c>
      <c r="Z22" s="18" t="s">
        <v>73</v>
      </c>
      <c r="AA22" s="18" t="s">
        <v>73</v>
      </c>
      <c r="AB22" s="18" t="s">
        <v>73</v>
      </c>
      <c r="AC22" s="18" t="s">
        <v>73</v>
      </c>
      <c r="AD22" s="18" t="s">
        <v>73</v>
      </c>
      <c r="AE22" s="18" t="s">
        <v>73</v>
      </c>
      <c r="AF22" s="18" t="s">
        <v>73</v>
      </c>
      <c r="AG22" s="18" t="s">
        <v>73</v>
      </c>
      <c r="AH22" s="18" t="s">
        <v>73</v>
      </c>
      <c r="AI22" s="18" t="s">
        <v>73</v>
      </c>
      <c r="AJ22" s="18" t="s">
        <v>73</v>
      </c>
      <c r="AK22" s="18" t="s">
        <v>73</v>
      </c>
      <c r="AL22" s="18" t="s">
        <v>73</v>
      </c>
      <c r="AM22" s="18" t="s">
        <v>73</v>
      </c>
      <c r="AN22" s="18" t="s">
        <v>73</v>
      </c>
      <c r="AO22" s="18" t="s">
        <v>73</v>
      </c>
      <c r="AP22" s="18" t="s">
        <v>73</v>
      </c>
      <c r="AQ22" s="97" t="str">
        <f>IF(ISNONTEXT('Movimentação de Alunos'!B23),"   ",(IF(ISBLANK('Movimentação de Alunos'!E23),(IF((COUNTIF(C22:AP22,"F"))=0,"0",(COUNTIF(C22:AP22,"F")))),"---")))</f>
        <v xml:space="preserve">   </v>
      </c>
      <c r="AR22" s="38"/>
      <c r="AS22" s="379"/>
      <c r="AT22" s="379"/>
      <c r="AU22" s="379"/>
      <c r="AV22" s="379"/>
      <c r="AW22" s="379"/>
      <c r="AX22" s="379"/>
      <c r="AY22" s="379"/>
      <c r="AZ22" s="38"/>
    </row>
    <row r="23" spans="1:52" ht="15" customHeight="1" x14ac:dyDescent="0.25">
      <c r="A23" s="83">
        <v>16</v>
      </c>
      <c r="B23" s="61">
        <f>'Movimentação de Alunos'!B24</f>
        <v>0</v>
      </c>
      <c r="C23" s="18" t="s">
        <v>73</v>
      </c>
      <c r="D23" s="18" t="s">
        <v>73</v>
      </c>
      <c r="E23" s="18" t="s">
        <v>73</v>
      </c>
      <c r="F23" s="18" t="s">
        <v>73</v>
      </c>
      <c r="G23" s="18" t="s">
        <v>73</v>
      </c>
      <c r="H23" s="18" t="s">
        <v>73</v>
      </c>
      <c r="I23" s="18" t="s">
        <v>73</v>
      </c>
      <c r="J23" s="18" t="s">
        <v>73</v>
      </c>
      <c r="K23" s="18" t="s">
        <v>73</v>
      </c>
      <c r="L23" s="18" t="s">
        <v>73</v>
      </c>
      <c r="M23" s="18" t="s">
        <v>73</v>
      </c>
      <c r="N23" s="18" t="s">
        <v>73</v>
      </c>
      <c r="O23" s="18" t="s">
        <v>73</v>
      </c>
      <c r="P23" s="18" t="s">
        <v>73</v>
      </c>
      <c r="Q23" s="18" t="s">
        <v>73</v>
      </c>
      <c r="R23" s="18" t="s">
        <v>73</v>
      </c>
      <c r="S23" s="18" t="s">
        <v>73</v>
      </c>
      <c r="T23" s="18" t="s">
        <v>73</v>
      </c>
      <c r="U23" s="18" t="s">
        <v>73</v>
      </c>
      <c r="V23" s="18" t="s">
        <v>73</v>
      </c>
      <c r="W23" s="18" t="s">
        <v>73</v>
      </c>
      <c r="X23" s="18" t="s">
        <v>73</v>
      </c>
      <c r="Y23" s="18" t="s">
        <v>73</v>
      </c>
      <c r="Z23" s="18" t="s">
        <v>73</v>
      </c>
      <c r="AA23" s="18" t="s">
        <v>73</v>
      </c>
      <c r="AB23" s="18" t="s">
        <v>73</v>
      </c>
      <c r="AC23" s="18" t="s">
        <v>73</v>
      </c>
      <c r="AD23" s="18" t="s">
        <v>73</v>
      </c>
      <c r="AE23" s="18" t="s">
        <v>73</v>
      </c>
      <c r="AF23" s="18" t="s">
        <v>73</v>
      </c>
      <c r="AG23" s="18" t="s">
        <v>73</v>
      </c>
      <c r="AH23" s="18" t="s">
        <v>73</v>
      </c>
      <c r="AI23" s="18" t="s">
        <v>73</v>
      </c>
      <c r="AJ23" s="18" t="s">
        <v>73</v>
      </c>
      <c r="AK23" s="18" t="s">
        <v>73</v>
      </c>
      <c r="AL23" s="18" t="s">
        <v>73</v>
      </c>
      <c r="AM23" s="18" t="s">
        <v>73</v>
      </c>
      <c r="AN23" s="18" t="s">
        <v>73</v>
      </c>
      <c r="AO23" s="18" t="s">
        <v>73</v>
      </c>
      <c r="AP23" s="18" t="s">
        <v>73</v>
      </c>
      <c r="AQ23" s="97" t="str">
        <f>IF(ISNONTEXT('Movimentação de Alunos'!B24),"   ",(IF(ISBLANK('Movimentação de Alunos'!E24),(IF((COUNTIF(C23:AP23,"F"))=0,"0",(COUNTIF(C23:AP23,"F")))),"---")))</f>
        <v xml:space="preserve">   </v>
      </c>
      <c r="AR23" s="38"/>
      <c r="AS23" s="379"/>
      <c r="AT23" s="379"/>
      <c r="AU23" s="379"/>
      <c r="AV23" s="379"/>
      <c r="AW23" s="379"/>
      <c r="AX23" s="379"/>
      <c r="AY23" s="379"/>
      <c r="AZ23" s="38"/>
    </row>
    <row r="24" spans="1:52" ht="15" customHeight="1" x14ac:dyDescent="0.25">
      <c r="A24" s="83">
        <v>17</v>
      </c>
      <c r="B24" s="61">
        <f>'Movimentação de Alunos'!B25</f>
        <v>0</v>
      </c>
      <c r="C24" s="18" t="s">
        <v>73</v>
      </c>
      <c r="D24" s="18" t="s">
        <v>73</v>
      </c>
      <c r="E24" s="18" t="s">
        <v>73</v>
      </c>
      <c r="F24" s="18" t="s">
        <v>73</v>
      </c>
      <c r="G24" s="18" t="s">
        <v>73</v>
      </c>
      <c r="H24" s="18" t="s">
        <v>73</v>
      </c>
      <c r="I24" s="18" t="s">
        <v>73</v>
      </c>
      <c r="J24" s="18" t="s">
        <v>73</v>
      </c>
      <c r="K24" s="18" t="s">
        <v>73</v>
      </c>
      <c r="L24" s="18" t="s">
        <v>73</v>
      </c>
      <c r="M24" s="18" t="s">
        <v>73</v>
      </c>
      <c r="N24" s="18" t="s">
        <v>73</v>
      </c>
      <c r="O24" s="18" t="s">
        <v>73</v>
      </c>
      <c r="P24" s="18" t="s">
        <v>73</v>
      </c>
      <c r="Q24" s="18" t="s">
        <v>73</v>
      </c>
      <c r="R24" s="18" t="s">
        <v>73</v>
      </c>
      <c r="S24" s="18" t="s">
        <v>73</v>
      </c>
      <c r="T24" s="18" t="s">
        <v>73</v>
      </c>
      <c r="U24" s="18" t="s">
        <v>73</v>
      </c>
      <c r="V24" s="18" t="s">
        <v>73</v>
      </c>
      <c r="W24" s="18" t="s">
        <v>73</v>
      </c>
      <c r="X24" s="18" t="s">
        <v>73</v>
      </c>
      <c r="Y24" s="18" t="s">
        <v>73</v>
      </c>
      <c r="Z24" s="18" t="s">
        <v>73</v>
      </c>
      <c r="AA24" s="18" t="s">
        <v>73</v>
      </c>
      <c r="AB24" s="18" t="s">
        <v>73</v>
      </c>
      <c r="AC24" s="18" t="s">
        <v>73</v>
      </c>
      <c r="AD24" s="18" t="s">
        <v>73</v>
      </c>
      <c r="AE24" s="18" t="s">
        <v>73</v>
      </c>
      <c r="AF24" s="18" t="s">
        <v>73</v>
      </c>
      <c r="AG24" s="18" t="s">
        <v>73</v>
      </c>
      <c r="AH24" s="18" t="s">
        <v>73</v>
      </c>
      <c r="AI24" s="18" t="s">
        <v>73</v>
      </c>
      <c r="AJ24" s="18" t="s">
        <v>73</v>
      </c>
      <c r="AK24" s="18" t="s">
        <v>73</v>
      </c>
      <c r="AL24" s="18" t="s">
        <v>73</v>
      </c>
      <c r="AM24" s="18" t="s">
        <v>73</v>
      </c>
      <c r="AN24" s="18" t="s">
        <v>73</v>
      </c>
      <c r="AO24" s="18" t="s">
        <v>73</v>
      </c>
      <c r="AP24" s="18" t="s">
        <v>73</v>
      </c>
      <c r="AQ24" s="97" t="str">
        <f>IF(ISNONTEXT('Movimentação de Alunos'!B25),"   ",(IF(ISBLANK('Movimentação de Alunos'!E25),(IF((COUNTIF(C24:AP24,"F"))=0,"0",(COUNTIF(C24:AP24,"F")))),"---")))</f>
        <v xml:space="preserve">   </v>
      </c>
      <c r="AR24" s="38"/>
      <c r="AS24" s="379"/>
      <c r="AT24" s="379"/>
      <c r="AU24" s="379"/>
      <c r="AV24" s="379"/>
      <c r="AW24" s="379"/>
      <c r="AX24" s="379"/>
      <c r="AY24" s="379"/>
      <c r="AZ24" s="38"/>
    </row>
    <row r="25" spans="1:52" ht="15" customHeight="1" x14ac:dyDescent="0.25">
      <c r="A25" s="83">
        <v>18</v>
      </c>
      <c r="B25" s="61">
        <f>'Movimentação de Alunos'!B26</f>
        <v>0</v>
      </c>
      <c r="C25" s="18" t="s">
        <v>73</v>
      </c>
      <c r="D25" s="18" t="s">
        <v>73</v>
      </c>
      <c r="E25" s="18" t="s">
        <v>73</v>
      </c>
      <c r="F25" s="18" t="s">
        <v>73</v>
      </c>
      <c r="G25" s="18" t="s">
        <v>73</v>
      </c>
      <c r="H25" s="18" t="s">
        <v>73</v>
      </c>
      <c r="I25" s="18" t="s">
        <v>73</v>
      </c>
      <c r="J25" s="18" t="s">
        <v>73</v>
      </c>
      <c r="K25" s="18" t="s">
        <v>73</v>
      </c>
      <c r="L25" s="18" t="s">
        <v>73</v>
      </c>
      <c r="M25" s="18" t="s">
        <v>73</v>
      </c>
      <c r="N25" s="18" t="s">
        <v>73</v>
      </c>
      <c r="O25" s="18" t="s">
        <v>73</v>
      </c>
      <c r="P25" s="18" t="s">
        <v>73</v>
      </c>
      <c r="Q25" s="18" t="s">
        <v>73</v>
      </c>
      <c r="R25" s="18" t="s">
        <v>73</v>
      </c>
      <c r="S25" s="18" t="s">
        <v>73</v>
      </c>
      <c r="T25" s="18" t="s">
        <v>73</v>
      </c>
      <c r="U25" s="18" t="s">
        <v>73</v>
      </c>
      <c r="V25" s="18" t="s">
        <v>73</v>
      </c>
      <c r="W25" s="18" t="s">
        <v>73</v>
      </c>
      <c r="X25" s="18" t="s">
        <v>73</v>
      </c>
      <c r="Y25" s="18" t="s">
        <v>73</v>
      </c>
      <c r="Z25" s="18" t="s">
        <v>73</v>
      </c>
      <c r="AA25" s="18" t="s">
        <v>73</v>
      </c>
      <c r="AB25" s="18" t="s">
        <v>73</v>
      </c>
      <c r="AC25" s="18" t="s">
        <v>73</v>
      </c>
      <c r="AD25" s="18" t="s">
        <v>73</v>
      </c>
      <c r="AE25" s="18" t="s">
        <v>73</v>
      </c>
      <c r="AF25" s="18" t="s">
        <v>73</v>
      </c>
      <c r="AG25" s="18" t="s">
        <v>73</v>
      </c>
      <c r="AH25" s="18" t="s">
        <v>73</v>
      </c>
      <c r="AI25" s="18" t="s">
        <v>73</v>
      </c>
      <c r="AJ25" s="18" t="s">
        <v>73</v>
      </c>
      <c r="AK25" s="18" t="s">
        <v>73</v>
      </c>
      <c r="AL25" s="18" t="s">
        <v>73</v>
      </c>
      <c r="AM25" s="18" t="s">
        <v>73</v>
      </c>
      <c r="AN25" s="18" t="s">
        <v>73</v>
      </c>
      <c r="AO25" s="18" t="s">
        <v>73</v>
      </c>
      <c r="AP25" s="18" t="s">
        <v>73</v>
      </c>
      <c r="AQ25" s="97" t="str">
        <f>IF(ISNONTEXT('Movimentação de Alunos'!B26),"   ",(IF(ISBLANK('Movimentação de Alunos'!E26),(IF((COUNTIF(C25:AP25,"F"))=0,"0",(COUNTIF(C25:AP25,"F")))),"---")))</f>
        <v xml:space="preserve">   </v>
      </c>
      <c r="AR25" s="38"/>
      <c r="AS25" s="379"/>
      <c r="AT25" s="379"/>
      <c r="AU25" s="379"/>
      <c r="AV25" s="379"/>
      <c r="AW25" s="379"/>
      <c r="AX25" s="379"/>
      <c r="AY25" s="379"/>
      <c r="AZ25" s="38"/>
    </row>
    <row r="26" spans="1:52" ht="15" customHeight="1" x14ac:dyDescent="0.25">
      <c r="A26" s="83">
        <v>19</v>
      </c>
      <c r="B26" s="61">
        <f>'Movimentação de Alunos'!B27</f>
        <v>0</v>
      </c>
      <c r="C26" s="18" t="s">
        <v>73</v>
      </c>
      <c r="D26" s="18" t="s">
        <v>73</v>
      </c>
      <c r="E26" s="18" t="s">
        <v>73</v>
      </c>
      <c r="F26" s="18" t="s">
        <v>73</v>
      </c>
      <c r="G26" s="18" t="s">
        <v>73</v>
      </c>
      <c r="H26" s="18" t="s">
        <v>73</v>
      </c>
      <c r="I26" s="18" t="s">
        <v>73</v>
      </c>
      <c r="J26" s="18" t="s">
        <v>73</v>
      </c>
      <c r="K26" s="18" t="s">
        <v>73</v>
      </c>
      <c r="L26" s="18" t="s">
        <v>73</v>
      </c>
      <c r="M26" s="18" t="s">
        <v>73</v>
      </c>
      <c r="N26" s="18" t="s">
        <v>73</v>
      </c>
      <c r="O26" s="18" t="s">
        <v>73</v>
      </c>
      <c r="P26" s="18" t="s">
        <v>73</v>
      </c>
      <c r="Q26" s="18" t="s">
        <v>73</v>
      </c>
      <c r="R26" s="18" t="s">
        <v>73</v>
      </c>
      <c r="S26" s="18" t="s">
        <v>73</v>
      </c>
      <c r="T26" s="18" t="s">
        <v>73</v>
      </c>
      <c r="U26" s="18" t="s">
        <v>73</v>
      </c>
      <c r="V26" s="18" t="s">
        <v>73</v>
      </c>
      <c r="W26" s="18" t="s">
        <v>73</v>
      </c>
      <c r="X26" s="18" t="s">
        <v>73</v>
      </c>
      <c r="Y26" s="18" t="s">
        <v>73</v>
      </c>
      <c r="Z26" s="18" t="s">
        <v>73</v>
      </c>
      <c r="AA26" s="18" t="s">
        <v>73</v>
      </c>
      <c r="AB26" s="18" t="s">
        <v>73</v>
      </c>
      <c r="AC26" s="18" t="s">
        <v>73</v>
      </c>
      <c r="AD26" s="18" t="s">
        <v>73</v>
      </c>
      <c r="AE26" s="18" t="s">
        <v>73</v>
      </c>
      <c r="AF26" s="18" t="s">
        <v>73</v>
      </c>
      <c r="AG26" s="18" t="s">
        <v>73</v>
      </c>
      <c r="AH26" s="18" t="s">
        <v>73</v>
      </c>
      <c r="AI26" s="18" t="s">
        <v>73</v>
      </c>
      <c r="AJ26" s="18" t="s">
        <v>73</v>
      </c>
      <c r="AK26" s="18" t="s">
        <v>73</v>
      </c>
      <c r="AL26" s="18" t="s">
        <v>73</v>
      </c>
      <c r="AM26" s="18" t="s">
        <v>73</v>
      </c>
      <c r="AN26" s="18" t="s">
        <v>73</v>
      </c>
      <c r="AO26" s="18" t="s">
        <v>73</v>
      </c>
      <c r="AP26" s="18" t="s">
        <v>73</v>
      </c>
      <c r="AQ26" s="97" t="str">
        <f>IF(ISNONTEXT('Movimentação de Alunos'!B27),"   ",(IF(ISBLANK('Movimentação de Alunos'!E27),(IF((COUNTIF(C26:AP26,"F"))=0,"0",(COUNTIF(C26:AP26,"F")))),"---")))</f>
        <v xml:space="preserve">   </v>
      </c>
      <c r="AR26" s="38"/>
      <c r="AS26" s="38"/>
      <c r="AT26" s="38"/>
      <c r="AU26" s="38"/>
      <c r="AV26" s="38"/>
      <c r="AW26" s="38"/>
      <c r="AX26" s="38"/>
      <c r="AY26" s="38"/>
      <c r="AZ26" s="38"/>
    </row>
    <row r="27" spans="1:52" ht="15" customHeight="1" x14ac:dyDescent="0.25">
      <c r="A27" s="83">
        <v>20</v>
      </c>
      <c r="B27" s="61">
        <f>'Movimentação de Alunos'!B28</f>
        <v>0</v>
      </c>
      <c r="C27" s="18" t="s">
        <v>73</v>
      </c>
      <c r="D27" s="18" t="s">
        <v>73</v>
      </c>
      <c r="E27" s="18" t="s">
        <v>73</v>
      </c>
      <c r="F27" s="18" t="s">
        <v>73</v>
      </c>
      <c r="G27" s="18" t="s">
        <v>73</v>
      </c>
      <c r="H27" s="18" t="s">
        <v>73</v>
      </c>
      <c r="I27" s="18" t="s">
        <v>73</v>
      </c>
      <c r="J27" s="18" t="s">
        <v>73</v>
      </c>
      <c r="K27" s="18" t="s">
        <v>73</v>
      </c>
      <c r="L27" s="18" t="s">
        <v>73</v>
      </c>
      <c r="M27" s="18" t="s">
        <v>73</v>
      </c>
      <c r="N27" s="18" t="s">
        <v>73</v>
      </c>
      <c r="O27" s="18" t="s">
        <v>73</v>
      </c>
      <c r="P27" s="18" t="s">
        <v>73</v>
      </c>
      <c r="Q27" s="18" t="s">
        <v>73</v>
      </c>
      <c r="R27" s="18" t="s">
        <v>73</v>
      </c>
      <c r="S27" s="18" t="s">
        <v>73</v>
      </c>
      <c r="T27" s="18" t="s">
        <v>73</v>
      </c>
      <c r="U27" s="18" t="s">
        <v>73</v>
      </c>
      <c r="V27" s="18" t="s">
        <v>73</v>
      </c>
      <c r="W27" s="18" t="s">
        <v>73</v>
      </c>
      <c r="X27" s="18" t="s">
        <v>73</v>
      </c>
      <c r="Y27" s="18" t="s">
        <v>73</v>
      </c>
      <c r="Z27" s="18" t="s">
        <v>73</v>
      </c>
      <c r="AA27" s="18" t="s">
        <v>73</v>
      </c>
      <c r="AB27" s="18" t="s">
        <v>73</v>
      </c>
      <c r="AC27" s="18" t="s">
        <v>73</v>
      </c>
      <c r="AD27" s="18" t="s">
        <v>73</v>
      </c>
      <c r="AE27" s="18" t="s">
        <v>73</v>
      </c>
      <c r="AF27" s="18" t="s">
        <v>73</v>
      </c>
      <c r="AG27" s="18" t="s">
        <v>73</v>
      </c>
      <c r="AH27" s="18" t="s">
        <v>73</v>
      </c>
      <c r="AI27" s="18" t="s">
        <v>73</v>
      </c>
      <c r="AJ27" s="18" t="s">
        <v>73</v>
      </c>
      <c r="AK27" s="18" t="s">
        <v>73</v>
      </c>
      <c r="AL27" s="18" t="s">
        <v>73</v>
      </c>
      <c r="AM27" s="18" t="s">
        <v>73</v>
      </c>
      <c r="AN27" s="18" t="s">
        <v>73</v>
      </c>
      <c r="AO27" s="18" t="s">
        <v>73</v>
      </c>
      <c r="AP27" s="18" t="s">
        <v>73</v>
      </c>
      <c r="AQ27" s="97" t="str">
        <f>IF(ISNONTEXT('Movimentação de Alunos'!B28),"   ",(IF(ISBLANK('Movimentação de Alunos'!E28),(IF((COUNTIF(C27:AP27,"F"))=0,"0",(COUNTIF(C27:AP27,"F")))),"---")))</f>
        <v xml:space="preserve">   </v>
      </c>
      <c r="AR27" s="38"/>
      <c r="AS27" s="38"/>
      <c r="AT27" s="38"/>
      <c r="AU27" s="38"/>
      <c r="AV27" s="38"/>
      <c r="AW27" s="38"/>
      <c r="AX27" s="38"/>
      <c r="AY27" s="38"/>
      <c r="AZ27" s="38"/>
    </row>
    <row r="28" spans="1:52" ht="15" customHeight="1" x14ac:dyDescent="0.25">
      <c r="A28" s="83">
        <v>21</v>
      </c>
      <c r="B28" s="61">
        <f>'Movimentação de Alunos'!B29</f>
        <v>0</v>
      </c>
      <c r="C28" s="18" t="s">
        <v>73</v>
      </c>
      <c r="D28" s="18" t="s">
        <v>73</v>
      </c>
      <c r="E28" s="18" t="s">
        <v>73</v>
      </c>
      <c r="F28" s="18" t="s">
        <v>73</v>
      </c>
      <c r="G28" s="18" t="s">
        <v>73</v>
      </c>
      <c r="H28" s="18" t="s">
        <v>73</v>
      </c>
      <c r="I28" s="18" t="s">
        <v>73</v>
      </c>
      <c r="J28" s="18" t="s">
        <v>73</v>
      </c>
      <c r="K28" s="18" t="s">
        <v>73</v>
      </c>
      <c r="L28" s="18" t="s">
        <v>73</v>
      </c>
      <c r="M28" s="18" t="s">
        <v>73</v>
      </c>
      <c r="N28" s="18" t="s">
        <v>73</v>
      </c>
      <c r="O28" s="18" t="s">
        <v>73</v>
      </c>
      <c r="P28" s="18" t="s">
        <v>73</v>
      </c>
      <c r="Q28" s="18" t="s">
        <v>73</v>
      </c>
      <c r="R28" s="18" t="s">
        <v>73</v>
      </c>
      <c r="S28" s="18" t="s">
        <v>73</v>
      </c>
      <c r="T28" s="18" t="s">
        <v>73</v>
      </c>
      <c r="U28" s="18" t="s">
        <v>73</v>
      </c>
      <c r="V28" s="18" t="s">
        <v>73</v>
      </c>
      <c r="W28" s="18" t="s">
        <v>73</v>
      </c>
      <c r="X28" s="18" t="s">
        <v>73</v>
      </c>
      <c r="Y28" s="18" t="s">
        <v>73</v>
      </c>
      <c r="Z28" s="18" t="s">
        <v>73</v>
      </c>
      <c r="AA28" s="18" t="s">
        <v>73</v>
      </c>
      <c r="AB28" s="18" t="s">
        <v>73</v>
      </c>
      <c r="AC28" s="18" t="s">
        <v>73</v>
      </c>
      <c r="AD28" s="18" t="s">
        <v>73</v>
      </c>
      <c r="AE28" s="18" t="s">
        <v>73</v>
      </c>
      <c r="AF28" s="18" t="s">
        <v>73</v>
      </c>
      <c r="AG28" s="18" t="s">
        <v>73</v>
      </c>
      <c r="AH28" s="18" t="s">
        <v>73</v>
      </c>
      <c r="AI28" s="18" t="s">
        <v>73</v>
      </c>
      <c r="AJ28" s="18" t="s">
        <v>73</v>
      </c>
      <c r="AK28" s="18" t="s">
        <v>73</v>
      </c>
      <c r="AL28" s="18" t="s">
        <v>73</v>
      </c>
      <c r="AM28" s="18" t="s">
        <v>73</v>
      </c>
      <c r="AN28" s="18" t="s">
        <v>73</v>
      </c>
      <c r="AO28" s="18" t="s">
        <v>73</v>
      </c>
      <c r="AP28" s="18" t="s">
        <v>73</v>
      </c>
      <c r="AQ28" s="97" t="str">
        <f>IF(ISNONTEXT('Movimentação de Alunos'!B29),"   ",(IF(ISBLANK('Movimentação de Alunos'!E29),(IF((COUNTIF(C28:AP28,"F"))=0,"0",(COUNTIF(C28:AP28,"F")))),"---")))</f>
        <v xml:space="preserve">   </v>
      </c>
      <c r="AR28" s="38"/>
      <c r="AS28" s="38"/>
      <c r="AT28" s="38"/>
      <c r="AU28" s="38"/>
      <c r="AV28" s="38"/>
      <c r="AW28" s="38"/>
      <c r="AX28" s="38"/>
      <c r="AY28" s="38"/>
      <c r="AZ28" s="38"/>
    </row>
    <row r="29" spans="1:52" ht="15" customHeight="1" x14ac:dyDescent="0.25">
      <c r="A29" s="83">
        <v>22</v>
      </c>
      <c r="B29" s="61">
        <f>'Movimentação de Alunos'!B30</f>
        <v>0</v>
      </c>
      <c r="C29" s="18" t="s">
        <v>73</v>
      </c>
      <c r="D29" s="18" t="s">
        <v>73</v>
      </c>
      <c r="E29" s="18" t="s">
        <v>73</v>
      </c>
      <c r="F29" s="18" t="s">
        <v>73</v>
      </c>
      <c r="G29" s="18" t="s">
        <v>73</v>
      </c>
      <c r="H29" s="18" t="s">
        <v>73</v>
      </c>
      <c r="I29" s="18" t="s">
        <v>73</v>
      </c>
      <c r="J29" s="18" t="s">
        <v>73</v>
      </c>
      <c r="K29" s="18" t="s">
        <v>73</v>
      </c>
      <c r="L29" s="18" t="s">
        <v>73</v>
      </c>
      <c r="M29" s="18" t="s">
        <v>73</v>
      </c>
      <c r="N29" s="18" t="s">
        <v>73</v>
      </c>
      <c r="O29" s="18" t="s">
        <v>73</v>
      </c>
      <c r="P29" s="18" t="s">
        <v>73</v>
      </c>
      <c r="Q29" s="18" t="s">
        <v>73</v>
      </c>
      <c r="R29" s="18" t="s">
        <v>73</v>
      </c>
      <c r="S29" s="18" t="s">
        <v>73</v>
      </c>
      <c r="T29" s="18" t="s">
        <v>73</v>
      </c>
      <c r="U29" s="18" t="s">
        <v>73</v>
      </c>
      <c r="V29" s="18" t="s">
        <v>73</v>
      </c>
      <c r="W29" s="18" t="s">
        <v>73</v>
      </c>
      <c r="X29" s="18" t="s">
        <v>73</v>
      </c>
      <c r="Y29" s="18" t="s">
        <v>73</v>
      </c>
      <c r="Z29" s="18" t="s">
        <v>73</v>
      </c>
      <c r="AA29" s="18" t="s">
        <v>73</v>
      </c>
      <c r="AB29" s="18" t="s">
        <v>73</v>
      </c>
      <c r="AC29" s="18" t="s">
        <v>73</v>
      </c>
      <c r="AD29" s="18" t="s">
        <v>73</v>
      </c>
      <c r="AE29" s="18" t="s">
        <v>73</v>
      </c>
      <c r="AF29" s="18" t="s">
        <v>73</v>
      </c>
      <c r="AG29" s="18" t="s">
        <v>73</v>
      </c>
      <c r="AH29" s="18" t="s">
        <v>73</v>
      </c>
      <c r="AI29" s="18" t="s">
        <v>73</v>
      </c>
      <c r="AJ29" s="18" t="s">
        <v>73</v>
      </c>
      <c r="AK29" s="18" t="s">
        <v>73</v>
      </c>
      <c r="AL29" s="18" t="s">
        <v>73</v>
      </c>
      <c r="AM29" s="18" t="s">
        <v>73</v>
      </c>
      <c r="AN29" s="18" t="s">
        <v>73</v>
      </c>
      <c r="AO29" s="18" t="s">
        <v>73</v>
      </c>
      <c r="AP29" s="18" t="s">
        <v>73</v>
      </c>
      <c r="AQ29" s="97" t="str">
        <f>IF(ISNONTEXT('Movimentação de Alunos'!B30),"   ",(IF(ISBLANK('Movimentação de Alunos'!E30),(IF((COUNTIF(C29:AP29,"F"))=0,"0",(COUNTIF(C29:AP29,"F")))),"---")))</f>
        <v xml:space="preserve">   </v>
      </c>
      <c r="AR29" s="38"/>
      <c r="AS29" s="38"/>
      <c r="AT29" s="38"/>
      <c r="AU29" s="38"/>
      <c r="AV29" s="38"/>
      <c r="AW29" s="38"/>
      <c r="AX29" s="38"/>
      <c r="AY29" s="38"/>
      <c r="AZ29" s="38"/>
    </row>
    <row r="30" spans="1:52" ht="15" customHeight="1" x14ac:dyDescent="0.25">
      <c r="A30" s="83">
        <v>23</v>
      </c>
      <c r="B30" s="61">
        <f>'Movimentação de Alunos'!B31</f>
        <v>0</v>
      </c>
      <c r="C30" s="18" t="s">
        <v>73</v>
      </c>
      <c r="D30" s="18" t="s">
        <v>73</v>
      </c>
      <c r="E30" s="18" t="s">
        <v>73</v>
      </c>
      <c r="F30" s="18" t="s">
        <v>73</v>
      </c>
      <c r="G30" s="18" t="s">
        <v>73</v>
      </c>
      <c r="H30" s="18" t="s">
        <v>73</v>
      </c>
      <c r="I30" s="18" t="s">
        <v>73</v>
      </c>
      <c r="J30" s="18" t="s">
        <v>73</v>
      </c>
      <c r="K30" s="18" t="s">
        <v>73</v>
      </c>
      <c r="L30" s="18" t="s">
        <v>73</v>
      </c>
      <c r="M30" s="18" t="s">
        <v>73</v>
      </c>
      <c r="N30" s="18" t="s">
        <v>73</v>
      </c>
      <c r="O30" s="18" t="s">
        <v>73</v>
      </c>
      <c r="P30" s="18" t="s">
        <v>73</v>
      </c>
      <c r="Q30" s="18" t="s">
        <v>73</v>
      </c>
      <c r="R30" s="18" t="s">
        <v>73</v>
      </c>
      <c r="S30" s="18" t="s">
        <v>73</v>
      </c>
      <c r="T30" s="18" t="s">
        <v>73</v>
      </c>
      <c r="U30" s="18" t="s">
        <v>73</v>
      </c>
      <c r="V30" s="18" t="s">
        <v>73</v>
      </c>
      <c r="W30" s="18" t="s">
        <v>73</v>
      </c>
      <c r="X30" s="18" t="s">
        <v>73</v>
      </c>
      <c r="Y30" s="18" t="s">
        <v>73</v>
      </c>
      <c r="Z30" s="18" t="s">
        <v>73</v>
      </c>
      <c r="AA30" s="18" t="s">
        <v>73</v>
      </c>
      <c r="AB30" s="18" t="s">
        <v>73</v>
      </c>
      <c r="AC30" s="18" t="s">
        <v>73</v>
      </c>
      <c r="AD30" s="18" t="s">
        <v>73</v>
      </c>
      <c r="AE30" s="18" t="s">
        <v>73</v>
      </c>
      <c r="AF30" s="18" t="s">
        <v>73</v>
      </c>
      <c r="AG30" s="18" t="s">
        <v>73</v>
      </c>
      <c r="AH30" s="18" t="s">
        <v>73</v>
      </c>
      <c r="AI30" s="18" t="s">
        <v>73</v>
      </c>
      <c r="AJ30" s="18" t="s">
        <v>73</v>
      </c>
      <c r="AK30" s="18" t="s">
        <v>73</v>
      </c>
      <c r="AL30" s="18" t="s">
        <v>73</v>
      </c>
      <c r="AM30" s="18" t="s">
        <v>73</v>
      </c>
      <c r="AN30" s="18" t="s">
        <v>73</v>
      </c>
      <c r="AO30" s="18" t="s">
        <v>73</v>
      </c>
      <c r="AP30" s="18" t="s">
        <v>73</v>
      </c>
      <c r="AQ30" s="97" t="str">
        <f>IF(ISNONTEXT('Movimentação de Alunos'!B31),"   ",(IF(ISBLANK('Movimentação de Alunos'!E31),(IF((COUNTIF(C30:AP30,"F"))=0,"0",(COUNTIF(C30:AP30,"F")))),"---")))</f>
        <v xml:space="preserve">   </v>
      </c>
      <c r="AR30" s="38"/>
      <c r="AS30" s="38"/>
      <c r="AT30" s="38"/>
      <c r="AU30" s="38"/>
      <c r="AV30" s="38"/>
      <c r="AW30" s="38"/>
      <c r="AX30" s="38"/>
      <c r="AY30" s="38"/>
      <c r="AZ30" s="38"/>
    </row>
    <row r="31" spans="1:52" ht="15" customHeight="1" x14ac:dyDescent="0.25">
      <c r="A31" s="83">
        <v>24</v>
      </c>
      <c r="B31" s="61">
        <f>'Movimentação de Alunos'!B32</f>
        <v>0</v>
      </c>
      <c r="C31" s="18" t="s">
        <v>73</v>
      </c>
      <c r="D31" s="18" t="s">
        <v>73</v>
      </c>
      <c r="E31" s="18" t="s">
        <v>73</v>
      </c>
      <c r="F31" s="18" t="s">
        <v>73</v>
      </c>
      <c r="G31" s="18" t="s">
        <v>73</v>
      </c>
      <c r="H31" s="18" t="s">
        <v>73</v>
      </c>
      <c r="I31" s="18" t="s">
        <v>73</v>
      </c>
      <c r="J31" s="18" t="s">
        <v>73</v>
      </c>
      <c r="K31" s="18" t="s">
        <v>73</v>
      </c>
      <c r="L31" s="18" t="s">
        <v>73</v>
      </c>
      <c r="M31" s="18" t="s">
        <v>73</v>
      </c>
      <c r="N31" s="18" t="s">
        <v>73</v>
      </c>
      <c r="O31" s="18" t="s">
        <v>73</v>
      </c>
      <c r="P31" s="18" t="s">
        <v>73</v>
      </c>
      <c r="Q31" s="18" t="s">
        <v>73</v>
      </c>
      <c r="R31" s="18" t="s">
        <v>73</v>
      </c>
      <c r="S31" s="18" t="s">
        <v>73</v>
      </c>
      <c r="T31" s="18" t="s">
        <v>73</v>
      </c>
      <c r="U31" s="18" t="s">
        <v>73</v>
      </c>
      <c r="V31" s="18" t="s">
        <v>73</v>
      </c>
      <c r="W31" s="18" t="s">
        <v>73</v>
      </c>
      <c r="X31" s="18" t="s">
        <v>73</v>
      </c>
      <c r="Y31" s="18" t="s">
        <v>73</v>
      </c>
      <c r="Z31" s="18" t="s">
        <v>73</v>
      </c>
      <c r="AA31" s="18" t="s">
        <v>73</v>
      </c>
      <c r="AB31" s="18" t="s">
        <v>73</v>
      </c>
      <c r="AC31" s="18" t="s">
        <v>73</v>
      </c>
      <c r="AD31" s="18" t="s">
        <v>73</v>
      </c>
      <c r="AE31" s="18" t="s">
        <v>73</v>
      </c>
      <c r="AF31" s="18" t="s">
        <v>73</v>
      </c>
      <c r="AG31" s="18" t="s">
        <v>73</v>
      </c>
      <c r="AH31" s="18" t="s">
        <v>73</v>
      </c>
      <c r="AI31" s="18" t="s">
        <v>73</v>
      </c>
      <c r="AJ31" s="18" t="s">
        <v>73</v>
      </c>
      <c r="AK31" s="18" t="s">
        <v>73</v>
      </c>
      <c r="AL31" s="18" t="s">
        <v>73</v>
      </c>
      <c r="AM31" s="18" t="s">
        <v>73</v>
      </c>
      <c r="AN31" s="18" t="s">
        <v>73</v>
      </c>
      <c r="AO31" s="18" t="s">
        <v>73</v>
      </c>
      <c r="AP31" s="18" t="s">
        <v>73</v>
      </c>
      <c r="AQ31" s="97" t="str">
        <f>IF(ISNONTEXT('Movimentação de Alunos'!B32),"   ",(IF(ISBLANK('Movimentação de Alunos'!E32),(IF((COUNTIF(C31:AP31,"F"))=0,"0",(COUNTIF(C31:AP31,"F")))),"---")))</f>
        <v xml:space="preserve">   </v>
      </c>
      <c r="AR31" s="38"/>
      <c r="AS31" s="38"/>
      <c r="AT31" s="38"/>
      <c r="AU31" s="38"/>
      <c r="AV31" s="38"/>
      <c r="AW31" s="38"/>
      <c r="AX31" s="38"/>
      <c r="AY31" s="38"/>
      <c r="AZ31" s="38"/>
    </row>
    <row r="32" spans="1:52" ht="15" customHeight="1" x14ac:dyDescent="0.25">
      <c r="A32" s="83">
        <v>25</v>
      </c>
      <c r="B32" s="61">
        <f>'Movimentação de Alunos'!B33</f>
        <v>0</v>
      </c>
      <c r="C32" s="18" t="s">
        <v>73</v>
      </c>
      <c r="D32" s="18" t="s">
        <v>73</v>
      </c>
      <c r="E32" s="18" t="s">
        <v>73</v>
      </c>
      <c r="F32" s="18" t="s">
        <v>73</v>
      </c>
      <c r="G32" s="18" t="s">
        <v>73</v>
      </c>
      <c r="H32" s="18" t="s">
        <v>73</v>
      </c>
      <c r="I32" s="18" t="s">
        <v>73</v>
      </c>
      <c r="J32" s="18" t="s">
        <v>73</v>
      </c>
      <c r="K32" s="18" t="s">
        <v>73</v>
      </c>
      <c r="L32" s="18" t="s">
        <v>73</v>
      </c>
      <c r="M32" s="18" t="s">
        <v>73</v>
      </c>
      <c r="N32" s="18" t="s">
        <v>73</v>
      </c>
      <c r="O32" s="18" t="s">
        <v>73</v>
      </c>
      <c r="P32" s="18" t="s">
        <v>73</v>
      </c>
      <c r="Q32" s="18" t="s">
        <v>73</v>
      </c>
      <c r="R32" s="18" t="s">
        <v>73</v>
      </c>
      <c r="S32" s="18" t="s">
        <v>73</v>
      </c>
      <c r="T32" s="18" t="s">
        <v>73</v>
      </c>
      <c r="U32" s="18" t="s">
        <v>73</v>
      </c>
      <c r="V32" s="18" t="s">
        <v>73</v>
      </c>
      <c r="W32" s="18" t="s">
        <v>73</v>
      </c>
      <c r="X32" s="18" t="s">
        <v>73</v>
      </c>
      <c r="Y32" s="18" t="s">
        <v>73</v>
      </c>
      <c r="Z32" s="18" t="s">
        <v>73</v>
      </c>
      <c r="AA32" s="18" t="s">
        <v>73</v>
      </c>
      <c r="AB32" s="18" t="s">
        <v>73</v>
      </c>
      <c r="AC32" s="18" t="s">
        <v>73</v>
      </c>
      <c r="AD32" s="18" t="s">
        <v>73</v>
      </c>
      <c r="AE32" s="18" t="s">
        <v>73</v>
      </c>
      <c r="AF32" s="18" t="s">
        <v>73</v>
      </c>
      <c r="AG32" s="18" t="s">
        <v>73</v>
      </c>
      <c r="AH32" s="18" t="s">
        <v>73</v>
      </c>
      <c r="AI32" s="18" t="s">
        <v>73</v>
      </c>
      <c r="AJ32" s="18" t="s">
        <v>73</v>
      </c>
      <c r="AK32" s="18" t="s">
        <v>73</v>
      </c>
      <c r="AL32" s="18" t="s">
        <v>73</v>
      </c>
      <c r="AM32" s="18" t="s">
        <v>73</v>
      </c>
      <c r="AN32" s="18" t="s">
        <v>73</v>
      </c>
      <c r="AO32" s="18" t="s">
        <v>73</v>
      </c>
      <c r="AP32" s="18" t="s">
        <v>73</v>
      </c>
      <c r="AQ32" s="97" t="str">
        <f>IF(ISNONTEXT('Movimentação de Alunos'!B33),"   ",(IF(ISBLANK('Movimentação de Alunos'!E33),(IF((COUNTIF(C32:AP32,"F"))=0,"0",(COUNTIF(C32:AP32,"F")))),"---")))</f>
        <v xml:space="preserve">   </v>
      </c>
      <c r="AR32" s="38"/>
      <c r="AS32" s="38"/>
      <c r="AT32" s="38"/>
      <c r="AU32" s="38"/>
      <c r="AV32" s="38"/>
      <c r="AW32" s="38"/>
      <c r="AX32" s="38"/>
      <c r="AY32" s="38"/>
      <c r="AZ32" s="38"/>
    </row>
    <row r="33" spans="1:52" ht="15" customHeight="1" x14ac:dyDescent="0.25">
      <c r="A33" s="83">
        <v>26</v>
      </c>
      <c r="B33" s="61">
        <f>'Movimentação de Alunos'!B34</f>
        <v>0</v>
      </c>
      <c r="C33" s="18" t="s">
        <v>73</v>
      </c>
      <c r="D33" s="18" t="s">
        <v>73</v>
      </c>
      <c r="E33" s="18" t="s">
        <v>73</v>
      </c>
      <c r="F33" s="18" t="s">
        <v>73</v>
      </c>
      <c r="G33" s="18" t="s">
        <v>73</v>
      </c>
      <c r="H33" s="18" t="s">
        <v>73</v>
      </c>
      <c r="I33" s="18" t="s">
        <v>73</v>
      </c>
      <c r="J33" s="18" t="s">
        <v>73</v>
      </c>
      <c r="K33" s="18" t="s">
        <v>73</v>
      </c>
      <c r="L33" s="18" t="s">
        <v>73</v>
      </c>
      <c r="M33" s="18" t="s">
        <v>73</v>
      </c>
      <c r="N33" s="18" t="s">
        <v>73</v>
      </c>
      <c r="O33" s="18" t="s">
        <v>73</v>
      </c>
      <c r="P33" s="18" t="s">
        <v>73</v>
      </c>
      <c r="Q33" s="18" t="s">
        <v>73</v>
      </c>
      <c r="R33" s="18" t="s">
        <v>73</v>
      </c>
      <c r="S33" s="18" t="s">
        <v>73</v>
      </c>
      <c r="T33" s="18" t="s">
        <v>73</v>
      </c>
      <c r="U33" s="18" t="s">
        <v>73</v>
      </c>
      <c r="V33" s="18" t="s">
        <v>73</v>
      </c>
      <c r="W33" s="18" t="s">
        <v>73</v>
      </c>
      <c r="X33" s="18" t="s">
        <v>73</v>
      </c>
      <c r="Y33" s="18" t="s">
        <v>73</v>
      </c>
      <c r="Z33" s="18" t="s">
        <v>73</v>
      </c>
      <c r="AA33" s="18" t="s">
        <v>73</v>
      </c>
      <c r="AB33" s="18" t="s">
        <v>73</v>
      </c>
      <c r="AC33" s="18" t="s">
        <v>73</v>
      </c>
      <c r="AD33" s="18" t="s">
        <v>73</v>
      </c>
      <c r="AE33" s="18" t="s">
        <v>73</v>
      </c>
      <c r="AF33" s="18" t="s">
        <v>73</v>
      </c>
      <c r="AG33" s="18" t="s">
        <v>73</v>
      </c>
      <c r="AH33" s="18" t="s">
        <v>73</v>
      </c>
      <c r="AI33" s="18" t="s">
        <v>73</v>
      </c>
      <c r="AJ33" s="18" t="s">
        <v>73</v>
      </c>
      <c r="AK33" s="18" t="s">
        <v>73</v>
      </c>
      <c r="AL33" s="18" t="s">
        <v>73</v>
      </c>
      <c r="AM33" s="18" t="s">
        <v>73</v>
      </c>
      <c r="AN33" s="18" t="s">
        <v>73</v>
      </c>
      <c r="AO33" s="18" t="s">
        <v>73</v>
      </c>
      <c r="AP33" s="18" t="s">
        <v>73</v>
      </c>
      <c r="AQ33" s="97" t="str">
        <f>IF(ISNONTEXT('Movimentação de Alunos'!B34),"   ",(IF(ISBLANK('Movimentação de Alunos'!E34),(IF((COUNTIF(C33:AP33,"F"))=0,"0",(COUNTIF(C33:AP33,"F")))),"---")))</f>
        <v xml:space="preserve">   </v>
      </c>
      <c r="AR33" s="38"/>
      <c r="AS33" s="38"/>
      <c r="AT33" s="38"/>
      <c r="AU33" s="38"/>
      <c r="AV33" s="38"/>
      <c r="AW33" s="38"/>
      <c r="AX33" s="38"/>
      <c r="AY33" s="38"/>
      <c r="AZ33" s="38"/>
    </row>
    <row r="34" spans="1:52" ht="15" customHeight="1" x14ac:dyDescent="0.25">
      <c r="A34" s="83">
        <v>27</v>
      </c>
      <c r="B34" s="61">
        <f>'Movimentação de Alunos'!B35</f>
        <v>0</v>
      </c>
      <c r="C34" s="18" t="s">
        <v>73</v>
      </c>
      <c r="D34" s="18" t="s">
        <v>73</v>
      </c>
      <c r="E34" s="18" t="s">
        <v>73</v>
      </c>
      <c r="F34" s="18" t="s">
        <v>73</v>
      </c>
      <c r="G34" s="18" t="s">
        <v>73</v>
      </c>
      <c r="H34" s="18" t="s">
        <v>73</v>
      </c>
      <c r="I34" s="18" t="s">
        <v>73</v>
      </c>
      <c r="J34" s="18" t="s">
        <v>73</v>
      </c>
      <c r="K34" s="18" t="s">
        <v>73</v>
      </c>
      <c r="L34" s="18" t="s">
        <v>73</v>
      </c>
      <c r="M34" s="18" t="s">
        <v>73</v>
      </c>
      <c r="N34" s="18" t="s">
        <v>73</v>
      </c>
      <c r="O34" s="18" t="s">
        <v>73</v>
      </c>
      <c r="P34" s="18" t="s">
        <v>73</v>
      </c>
      <c r="Q34" s="18" t="s">
        <v>73</v>
      </c>
      <c r="R34" s="18" t="s">
        <v>73</v>
      </c>
      <c r="S34" s="18" t="s">
        <v>73</v>
      </c>
      <c r="T34" s="18" t="s">
        <v>73</v>
      </c>
      <c r="U34" s="18" t="s">
        <v>73</v>
      </c>
      <c r="V34" s="18" t="s">
        <v>73</v>
      </c>
      <c r="W34" s="18" t="s">
        <v>73</v>
      </c>
      <c r="X34" s="18" t="s">
        <v>73</v>
      </c>
      <c r="Y34" s="18" t="s">
        <v>73</v>
      </c>
      <c r="Z34" s="18" t="s">
        <v>73</v>
      </c>
      <c r="AA34" s="18" t="s">
        <v>73</v>
      </c>
      <c r="AB34" s="18" t="s">
        <v>73</v>
      </c>
      <c r="AC34" s="18" t="s">
        <v>73</v>
      </c>
      <c r="AD34" s="18" t="s">
        <v>73</v>
      </c>
      <c r="AE34" s="18" t="s">
        <v>73</v>
      </c>
      <c r="AF34" s="18" t="s">
        <v>73</v>
      </c>
      <c r="AG34" s="18" t="s">
        <v>73</v>
      </c>
      <c r="AH34" s="18" t="s">
        <v>73</v>
      </c>
      <c r="AI34" s="18" t="s">
        <v>73</v>
      </c>
      <c r="AJ34" s="18" t="s">
        <v>73</v>
      </c>
      <c r="AK34" s="18" t="s">
        <v>73</v>
      </c>
      <c r="AL34" s="18" t="s">
        <v>73</v>
      </c>
      <c r="AM34" s="18" t="s">
        <v>73</v>
      </c>
      <c r="AN34" s="18" t="s">
        <v>73</v>
      </c>
      <c r="AO34" s="18" t="s">
        <v>73</v>
      </c>
      <c r="AP34" s="18" t="s">
        <v>73</v>
      </c>
      <c r="AQ34" s="97" t="str">
        <f>IF(ISNONTEXT('Movimentação de Alunos'!B35),"   ",(IF(ISBLANK('Movimentação de Alunos'!E35),(IF((COUNTIF(C34:AP34,"F"))=0,"0",(COUNTIF(C34:AP34,"F")))),"---")))</f>
        <v xml:space="preserve">   </v>
      </c>
      <c r="AR34" s="38"/>
      <c r="AS34" s="38"/>
      <c r="AT34" s="38"/>
      <c r="AU34" s="38"/>
      <c r="AV34" s="38"/>
      <c r="AW34" s="38"/>
      <c r="AX34" s="38"/>
      <c r="AY34" s="38"/>
      <c r="AZ34" s="38"/>
    </row>
    <row r="35" spans="1:52" ht="15" customHeight="1" x14ac:dyDescent="0.25">
      <c r="A35" s="83">
        <v>28</v>
      </c>
      <c r="B35" s="61">
        <f>'Movimentação de Alunos'!B36</f>
        <v>0</v>
      </c>
      <c r="C35" s="18" t="s">
        <v>73</v>
      </c>
      <c r="D35" s="18" t="s">
        <v>73</v>
      </c>
      <c r="E35" s="18" t="s">
        <v>73</v>
      </c>
      <c r="F35" s="18" t="s">
        <v>73</v>
      </c>
      <c r="G35" s="18" t="s">
        <v>73</v>
      </c>
      <c r="H35" s="18" t="s">
        <v>73</v>
      </c>
      <c r="I35" s="18" t="s">
        <v>73</v>
      </c>
      <c r="J35" s="18" t="s">
        <v>73</v>
      </c>
      <c r="K35" s="18" t="s">
        <v>73</v>
      </c>
      <c r="L35" s="18" t="s">
        <v>73</v>
      </c>
      <c r="M35" s="18" t="s">
        <v>73</v>
      </c>
      <c r="N35" s="18" t="s">
        <v>73</v>
      </c>
      <c r="O35" s="18" t="s">
        <v>73</v>
      </c>
      <c r="P35" s="18" t="s">
        <v>73</v>
      </c>
      <c r="Q35" s="18" t="s">
        <v>73</v>
      </c>
      <c r="R35" s="18" t="s">
        <v>73</v>
      </c>
      <c r="S35" s="18" t="s">
        <v>73</v>
      </c>
      <c r="T35" s="18" t="s">
        <v>73</v>
      </c>
      <c r="U35" s="18" t="s">
        <v>73</v>
      </c>
      <c r="V35" s="18" t="s">
        <v>73</v>
      </c>
      <c r="W35" s="18" t="s">
        <v>73</v>
      </c>
      <c r="X35" s="18" t="s">
        <v>73</v>
      </c>
      <c r="Y35" s="18" t="s">
        <v>73</v>
      </c>
      <c r="Z35" s="18" t="s">
        <v>73</v>
      </c>
      <c r="AA35" s="18" t="s">
        <v>73</v>
      </c>
      <c r="AB35" s="18" t="s">
        <v>73</v>
      </c>
      <c r="AC35" s="18" t="s">
        <v>73</v>
      </c>
      <c r="AD35" s="18" t="s">
        <v>73</v>
      </c>
      <c r="AE35" s="18" t="s">
        <v>73</v>
      </c>
      <c r="AF35" s="18" t="s">
        <v>73</v>
      </c>
      <c r="AG35" s="18" t="s">
        <v>73</v>
      </c>
      <c r="AH35" s="18" t="s">
        <v>73</v>
      </c>
      <c r="AI35" s="18" t="s">
        <v>73</v>
      </c>
      <c r="AJ35" s="18" t="s">
        <v>73</v>
      </c>
      <c r="AK35" s="18" t="s">
        <v>73</v>
      </c>
      <c r="AL35" s="18" t="s">
        <v>73</v>
      </c>
      <c r="AM35" s="18" t="s">
        <v>73</v>
      </c>
      <c r="AN35" s="18" t="s">
        <v>73</v>
      </c>
      <c r="AO35" s="18" t="s">
        <v>73</v>
      </c>
      <c r="AP35" s="18" t="s">
        <v>73</v>
      </c>
      <c r="AQ35" s="97" t="str">
        <f>IF(ISNONTEXT('Movimentação de Alunos'!B36),"   ",(IF(ISBLANK('Movimentação de Alunos'!E36),(IF((COUNTIF(C35:AP35,"F"))=0,"0",(COUNTIF(C35:AP35,"F")))),"---")))</f>
        <v xml:space="preserve">   </v>
      </c>
      <c r="AR35" s="38"/>
      <c r="AS35" s="38"/>
      <c r="AT35" s="38"/>
      <c r="AU35" s="38"/>
      <c r="AV35" s="38"/>
      <c r="AW35" s="38"/>
      <c r="AX35" s="38"/>
      <c r="AY35" s="38"/>
      <c r="AZ35" s="38"/>
    </row>
    <row r="36" spans="1:52" ht="15" customHeight="1" x14ac:dyDescent="0.25">
      <c r="A36" s="83">
        <v>29</v>
      </c>
      <c r="B36" s="61">
        <f>'Movimentação de Alunos'!B37</f>
        <v>0</v>
      </c>
      <c r="C36" s="18" t="s">
        <v>73</v>
      </c>
      <c r="D36" s="18" t="s">
        <v>73</v>
      </c>
      <c r="E36" s="18" t="s">
        <v>73</v>
      </c>
      <c r="F36" s="18" t="s">
        <v>73</v>
      </c>
      <c r="G36" s="18" t="s">
        <v>73</v>
      </c>
      <c r="H36" s="18" t="s">
        <v>73</v>
      </c>
      <c r="I36" s="18" t="s">
        <v>73</v>
      </c>
      <c r="J36" s="18" t="s">
        <v>73</v>
      </c>
      <c r="K36" s="18" t="s">
        <v>73</v>
      </c>
      <c r="L36" s="18" t="s">
        <v>73</v>
      </c>
      <c r="M36" s="18" t="s">
        <v>73</v>
      </c>
      <c r="N36" s="18" t="s">
        <v>73</v>
      </c>
      <c r="O36" s="18" t="s">
        <v>73</v>
      </c>
      <c r="P36" s="18" t="s">
        <v>73</v>
      </c>
      <c r="Q36" s="18" t="s">
        <v>73</v>
      </c>
      <c r="R36" s="18" t="s">
        <v>73</v>
      </c>
      <c r="S36" s="18" t="s">
        <v>73</v>
      </c>
      <c r="T36" s="18" t="s">
        <v>73</v>
      </c>
      <c r="U36" s="18" t="s">
        <v>73</v>
      </c>
      <c r="V36" s="18" t="s">
        <v>73</v>
      </c>
      <c r="W36" s="18" t="s">
        <v>73</v>
      </c>
      <c r="X36" s="18" t="s">
        <v>73</v>
      </c>
      <c r="Y36" s="18" t="s">
        <v>73</v>
      </c>
      <c r="Z36" s="18" t="s">
        <v>73</v>
      </c>
      <c r="AA36" s="18" t="s">
        <v>73</v>
      </c>
      <c r="AB36" s="18" t="s">
        <v>73</v>
      </c>
      <c r="AC36" s="18" t="s">
        <v>73</v>
      </c>
      <c r="AD36" s="18" t="s">
        <v>73</v>
      </c>
      <c r="AE36" s="18" t="s">
        <v>73</v>
      </c>
      <c r="AF36" s="18" t="s">
        <v>73</v>
      </c>
      <c r="AG36" s="18" t="s">
        <v>73</v>
      </c>
      <c r="AH36" s="18" t="s">
        <v>73</v>
      </c>
      <c r="AI36" s="18" t="s">
        <v>73</v>
      </c>
      <c r="AJ36" s="18" t="s">
        <v>73</v>
      </c>
      <c r="AK36" s="18" t="s">
        <v>73</v>
      </c>
      <c r="AL36" s="18" t="s">
        <v>73</v>
      </c>
      <c r="AM36" s="18" t="s">
        <v>73</v>
      </c>
      <c r="AN36" s="18" t="s">
        <v>73</v>
      </c>
      <c r="AO36" s="18" t="s">
        <v>73</v>
      </c>
      <c r="AP36" s="18" t="s">
        <v>73</v>
      </c>
      <c r="AQ36" s="97" t="str">
        <f>IF(ISNONTEXT('Movimentação de Alunos'!B37),"   ",(IF(ISBLANK('Movimentação de Alunos'!E37),(IF((COUNTIF(C36:AP36,"F"))=0,"0",(COUNTIF(C36:AP36,"F")))),"---")))</f>
        <v xml:space="preserve">   </v>
      </c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52" ht="15" customHeight="1" x14ac:dyDescent="0.25">
      <c r="A37" s="83">
        <v>30</v>
      </c>
      <c r="B37" s="61">
        <f>'Movimentação de Alunos'!B38</f>
        <v>0</v>
      </c>
      <c r="C37" s="18" t="s">
        <v>73</v>
      </c>
      <c r="D37" s="18" t="s">
        <v>73</v>
      </c>
      <c r="E37" s="18" t="s">
        <v>73</v>
      </c>
      <c r="F37" s="18" t="s">
        <v>73</v>
      </c>
      <c r="G37" s="18" t="s">
        <v>73</v>
      </c>
      <c r="H37" s="18" t="s">
        <v>73</v>
      </c>
      <c r="I37" s="18" t="s">
        <v>73</v>
      </c>
      <c r="J37" s="18" t="s">
        <v>73</v>
      </c>
      <c r="K37" s="18" t="s">
        <v>73</v>
      </c>
      <c r="L37" s="18" t="s">
        <v>73</v>
      </c>
      <c r="M37" s="18" t="s">
        <v>73</v>
      </c>
      <c r="N37" s="18" t="s">
        <v>73</v>
      </c>
      <c r="O37" s="18" t="s">
        <v>73</v>
      </c>
      <c r="P37" s="18" t="s">
        <v>73</v>
      </c>
      <c r="Q37" s="18" t="s">
        <v>73</v>
      </c>
      <c r="R37" s="18" t="s">
        <v>73</v>
      </c>
      <c r="S37" s="18" t="s">
        <v>73</v>
      </c>
      <c r="T37" s="18" t="s">
        <v>73</v>
      </c>
      <c r="U37" s="18" t="s">
        <v>73</v>
      </c>
      <c r="V37" s="18" t="s">
        <v>73</v>
      </c>
      <c r="W37" s="18" t="s">
        <v>73</v>
      </c>
      <c r="X37" s="18" t="s">
        <v>73</v>
      </c>
      <c r="Y37" s="18" t="s">
        <v>73</v>
      </c>
      <c r="Z37" s="18" t="s">
        <v>73</v>
      </c>
      <c r="AA37" s="18" t="s">
        <v>73</v>
      </c>
      <c r="AB37" s="18" t="s">
        <v>73</v>
      </c>
      <c r="AC37" s="18" t="s">
        <v>73</v>
      </c>
      <c r="AD37" s="18" t="s">
        <v>73</v>
      </c>
      <c r="AE37" s="18" t="s">
        <v>73</v>
      </c>
      <c r="AF37" s="18" t="s">
        <v>73</v>
      </c>
      <c r="AG37" s="18" t="s">
        <v>73</v>
      </c>
      <c r="AH37" s="18" t="s">
        <v>73</v>
      </c>
      <c r="AI37" s="18" t="s">
        <v>73</v>
      </c>
      <c r="AJ37" s="18" t="s">
        <v>73</v>
      </c>
      <c r="AK37" s="18" t="s">
        <v>73</v>
      </c>
      <c r="AL37" s="18" t="s">
        <v>73</v>
      </c>
      <c r="AM37" s="18" t="s">
        <v>73</v>
      </c>
      <c r="AN37" s="18" t="s">
        <v>73</v>
      </c>
      <c r="AO37" s="18" t="s">
        <v>73</v>
      </c>
      <c r="AP37" s="18" t="s">
        <v>73</v>
      </c>
      <c r="AQ37" s="97" t="str">
        <f>IF(ISNONTEXT('Movimentação de Alunos'!B38),"   ",(IF(ISBLANK('Movimentação de Alunos'!E38),(IF((COUNTIF(C37:AP37,"F"))=0,"0",(COUNTIF(C37:AP37,"F")))),"---")))</f>
        <v xml:space="preserve">   </v>
      </c>
      <c r="AR37" s="38"/>
      <c r="AS37" s="38"/>
      <c r="AT37" s="38"/>
      <c r="AU37" s="38"/>
      <c r="AV37" s="38"/>
      <c r="AW37" s="38"/>
      <c r="AX37" s="38"/>
      <c r="AY37" s="38"/>
      <c r="AZ37" s="38"/>
    </row>
    <row r="38" spans="1:52" ht="15" customHeight="1" x14ac:dyDescent="0.25">
      <c r="A38" s="83">
        <v>31</v>
      </c>
      <c r="B38" s="61">
        <f>'Movimentação de Alunos'!B39</f>
        <v>0</v>
      </c>
      <c r="C38" s="18" t="s">
        <v>73</v>
      </c>
      <c r="D38" s="18" t="s">
        <v>73</v>
      </c>
      <c r="E38" s="18" t="s">
        <v>73</v>
      </c>
      <c r="F38" s="18" t="s">
        <v>73</v>
      </c>
      <c r="G38" s="18" t="s">
        <v>73</v>
      </c>
      <c r="H38" s="18" t="s">
        <v>73</v>
      </c>
      <c r="I38" s="18" t="s">
        <v>73</v>
      </c>
      <c r="J38" s="18" t="s">
        <v>73</v>
      </c>
      <c r="K38" s="18" t="s">
        <v>73</v>
      </c>
      <c r="L38" s="18" t="s">
        <v>73</v>
      </c>
      <c r="M38" s="18" t="s">
        <v>73</v>
      </c>
      <c r="N38" s="18" t="s">
        <v>73</v>
      </c>
      <c r="O38" s="18" t="s">
        <v>73</v>
      </c>
      <c r="P38" s="18" t="s">
        <v>73</v>
      </c>
      <c r="Q38" s="18" t="s">
        <v>73</v>
      </c>
      <c r="R38" s="18" t="s">
        <v>73</v>
      </c>
      <c r="S38" s="18" t="s">
        <v>73</v>
      </c>
      <c r="T38" s="18" t="s">
        <v>73</v>
      </c>
      <c r="U38" s="18" t="s">
        <v>73</v>
      </c>
      <c r="V38" s="18" t="s">
        <v>73</v>
      </c>
      <c r="W38" s="18" t="s">
        <v>73</v>
      </c>
      <c r="X38" s="18" t="s">
        <v>73</v>
      </c>
      <c r="Y38" s="18" t="s">
        <v>73</v>
      </c>
      <c r="Z38" s="18" t="s">
        <v>73</v>
      </c>
      <c r="AA38" s="18" t="s">
        <v>73</v>
      </c>
      <c r="AB38" s="18" t="s">
        <v>73</v>
      </c>
      <c r="AC38" s="18" t="s">
        <v>73</v>
      </c>
      <c r="AD38" s="18" t="s">
        <v>73</v>
      </c>
      <c r="AE38" s="18" t="s">
        <v>73</v>
      </c>
      <c r="AF38" s="18" t="s">
        <v>73</v>
      </c>
      <c r="AG38" s="18" t="s">
        <v>73</v>
      </c>
      <c r="AH38" s="18" t="s">
        <v>73</v>
      </c>
      <c r="AI38" s="18" t="s">
        <v>73</v>
      </c>
      <c r="AJ38" s="18" t="s">
        <v>73</v>
      </c>
      <c r="AK38" s="18" t="s">
        <v>73</v>
      </c>
      <c r="AL38" s="18" t="s">
        <v>73</v>
      </c>
      <c r="AM38" s="18" t="s">
        <v>73</v>
      </c>
      <c r="AN38" s="18" t="s">
        <v>73</v>
      </c>
      <c r="AO38" s="18" t="s">
        <v>73</v>
      </c>
      <c r="AP38" s="18" t="s">
        <v>73</v>
      </c>
      <c r="AQ38" s="97" t="str">
        <f>IF(ISNONTEXT('Movimentação de Alunos'!B39),"   ",(IF(ISBLANK('Movimentação de Alunos'!E39),(IF((COUNTIF(C38:AP38,"F"))=0,"0",(COUNTIF(C38:AP38,"F")))),"---")))</f>
        <v xml:space="preserve">   </v>
      </c>
      <c r="AR38" s="38"/>
      <c r="AS38" s="38"/>
      <c r="AT38" s="38"/>
      <c r="AU38" s="38"/>
      <c r="AV38" s="38"/>
      <c r="AW38" s="38"/>
      <c r="AX38" s="38"/>
      <c r="AY38" s="38"/>
      <c r="AZ38" s="38"/>
    </row>
    <row r="39" spans="1:52" ht="15" customHeight="1" x14ac:dyDescent="0.25">
      <c r="A39" s="83">
        <v>32</v>
      </c>
      <c r="B39" s="61">
        <f>'Movimentação de Alunos'!B40</f>
        <v>0</v>
      </c>
      <c r="C39" s="18" t="s">
        <v>73</v>
      </c>
      <c r="D39" s="18" t="s">
        <v>73</v>
      </c>
      <c r="E39" s="18" t="s">
        <v>73</v>
      </c>
      <c r="F39" s="18" t="s">
        <v>73</v>
      </c>
      <c r="G39" s="18" t="s">
        <v>73</v>
      </c>
      <c r="H39" s="18" t="s">
        <v>73</v>
      </c>
      <c r="I39" s="18" t="s">
        <v>73</v>
      </c>
      <c r="J39" s="18" t="s">
        <v>73</v>
      </c>
      <c r="K39" s="18" t="s">
        <v>73</v>
      </c>
      <c r="L39" s="18" t="s">
        <v>73</v>
      </c>
      <c r="M39" s="18" t="s">
        <v>73</v>
      </c>
      <c r="N39" s="18" t="s">
        <v>73</v>
      </c>
      <c r="O39" s="18" t="s">
        <v>73</v>
      </c>
      <c r="P39" s="18" t="s">
        <v>73</v>
      </c>
      <c r="Q39" s="18" t="s">
        <v>73</v>
      </c>
      <c r="R39" s="18" t="s">
        <v>73</v>
      </c>
      <c r="S39" s="18" t="s">
        <v>73</v>
      </c>
      <c r="T39" s="18" t="s">
        <v>73</v>
      </c>
      <c r="U39" s="18" t="s">
        <v>73</v>
      </c>
      <c r="V39" s="18" t="s">
        <v>73</v>
      </c>
      <c r="W39" s="18" t="s">
        <v>73</v>
      </c>
      <c r="X39" s="18" t="s">
        <v>73</v>
      </c>
      <c r="Y39" s="18" t="s">
        <v>73</v>
      </c>
      <c r="Z39" s="18" t="s">
        <v>73</v>
      </c>
      <c r="AA39" s="18" t="s">
        <v>73</v>
      </c>
      <c r="AB39" s="18" t="s">
        <v>73</v>
      </c>
      <c r="AC39" s="18" t="s">
        <v>73</v>
      </c>
      <c r="AD39" s="18" t="s">
        <v>73</v>
      </c>
      <c r="AE39" s="18" t="s">
        <v>73</v>
      </c>
      <c r="AF39" s="18" t="s">
        <v>73</v>
      </c>
      <c r="AG39" s="18" t="s">
        <v>73</v>
      </c>
      <c r="AH39" s="18" t="s">
        <v>73</v>
      </c>
      <c r="AI39" s="18" t="s">
        <v>73</v>
      </c>
      <c r="AJ39" s="18" t="s">
        <v>73</v>
      </c>
      <c r="AK39" s="18" t="s">
        <v>73</v>
      </c>
      <c r="AL39" s="18" t="s">
        <v>73</v>
      </c>
      <c r="AM39" s="18" t="s">
        <v>73</v>
      </c>
      <c r="AN39" s="18" t="s">
        <v>73</v>
      </c>
      <c r="AO39" s="18" t="s">
        <v>73</v>
      </c>
      <c r="AP39" s="18" t="s">
        <v>73</v>
      </c>
      <c r="AQ39" s="97" t="str">
        <f>IF(ISNONTEXT('Movimentação de Alunos'!B40),"   ",(IF(ISBLANK('Movimentação de Alunos'!E40),(IF((COUNTIF(C39:AP39,"F"))=0,"0",(COUNTIF(C39:AP39,"F")))),"---")))</f>
        <v xml:space="preserve">   </v>
      </c>
      <c r="AR39" s="38"/>
      <c r="AS39" s="38"/>
      <c r="AT39" s="38"/>
      <c r="AU39" s="38"/>
      <c r="AV39" s="38"/>
      <c r="AW39" s="38"/>
      <c r="AX39" s="38"/>
      <c r="AY39" s="38"/>
      <c r="AZ39" s="38"/>
    </row>
    <row r="40" spans="1:52" ht="15" customHeight="1" x14ac:dyDescent="0.25">
      <c r="A40" s="83">
        <v>33</v>
      </c>
      <c r="B40" s="61">
        <f>'Movimentação de Alunos'!B41</f>
        <v>0</v>
      </c>
      <c r="C40" s="18" t="s">
        <v>73</v>
      </c>
      <c r="D40" s="18" t="s">
        <v>73</v>
      </c>
      <c r="E40" s="18" t="s">
        <v>73</v>
      </c>
      <c r="F40" s="18" t="s">
        <v>73</v>
      </c>
      <c r="G40" s="18" t="s">
        <v>73</v>
      </c>
      <c r="H40" s="18" t="s">
        <v>73</v>
      </c>
      <c r="I40" s="18" t="s">
        <v>73</v>
      </c>
      <c r="J40" s="18" t="s">
        <v>73</v>
      </c>
      <c r="K40" s="18" t="s">
        <v>73</v>
      </c>
      <c r="L40" s="18" t="s">
        <v>73</v>
      </c>
      <c r="M40" s="18" t="s">
        <v>73</v>
      </c>
      <c r="N40" s="18" t="s">
        <v>73</v>
      </c>
      <c r="O40" s="18" t="s">
        <v>73</v>
      </c>
      <c r="P40" s="18" t="s">
        <v>73</v>
      </c>
      <c r="Q40" s="18" t="s">
        <v>73</v>
      </c>
      <c r="R40" s="18" t="s">
        <v>73</v>
      </c>
      <c r="S40" s="18" t="s">
        <v>73</v>
      </c>
      <c r="T40" s="18" t="s">
        <v>73</v>
      </c>
      <c r="U40" s="18" t="s">
        <v>73</v>
      </c>
      <c r="V40" s="18" t="s">
        <v>73</v>
      </c>
      <c r="W40" s="18" t="s">
        <v>73</v>
      </c>
      <c r="X40" s="18" t="s">
        <v>73</v>
      </c>
      <c r="Y40" s="18" t="s">
        <v>73</v>
      </c>
      <c r="Z40" s="18" t="s">
        <v>73</v>
      </c>
      <c r="AA40" s="18" t="s">
        <v>73</v>
      </c>
      <c r="AB40" s="18" t="s">
        <v>73</v>
      </c>
      <c r="AC40" s="18" t="s">
        <v>73</v>
      </c>
      <c r="AD40" s="18" t="s">
        <v>73</v>
      </c>
      <c r="AE40" s="18" t="s">
        <v>73</v>
      </c>
      <c r="AF40" s="18" t="s">
        <v>73</v>
      </c>
      <c r="AG40" s="18" t="s">
        <v>73</v>
      </c>
      <c r="AH40" s="18" t="s">
        <v>73</v>
      </c>
      <c r="AI40" s="18" t="s">
        <v>73</v>
      </c>
      <c r="AJ40" s="18" t="s">
        <v>73</v>
      </c>
      <c r="AK40" s="18" t="s">
        <v>73</v>
      </c>
      <c r="AL40" s="18" t="s">
        <v>73</v>
      </c>
      <c r="AM40" s="18" t="s">
        <v>73</v>
      </c>
      <c r="AN40" s="18" t="s">
        <v>73</v>
      </c>
      <c r="AO40" s="18" t="s">
        <v>73</v>
      </c>
      <c r="AP40" s="18" t="s">
        <v>73</v>
      </c>
      <c r="AQ40" s="97" t="str">
        <f>IF(ISNONTEXT('Movimentação de Alunos'!B41),"   ",(IF(ISBLANK('Movimentação de Alunos'!E41),(IF((COUNTIF(C40:AP40,"F"))=0,"0",(COUNTIF(C40:AP40,"F")))),"---")))</f>
        <v xml:space="preserve">   </v>
      </c>
      <c r="AR40" s="38"/>
      <c r="AS40" s="38"/>
      <c r="AT40" s="38"/>
      <c r="AU40" s="38"/>
      <c r="AV40" s="38"/>
      <c r="AW40" s="38"/>
      <c r="AX40" s="38"/>
      <c r="AY40" s="38"/>
      <c r="AZ40" s="38"/>
    </row>
    <row r="41" spans="1:52" ht="15" customHeight="1" x14ac:dyDescent="0.25">
      <c r="A41" s="83">
        <v>34</v>
      </c>
      <c r="B41" s="61">
        <f>'Movimentação de Alunos'!B42</f>
        <v>0</v>
      </c>
      <c r="C41" s="18" t="s">
        <v>73</v>
      </c>
      <c r="D41" s="18" t="s">
        <v>73</v>
      </c>
      <c r="E41" s="18" t="s">
        <v>73</v>
      </c>
      <c r="F41" s="18" t="s">
        <v>73</v>
      </c>
      <c r="G41" s="18" t="s">
        <v>73</v>
      </c>
      <c r="H41" s="18" t="s">
        <v>73</v>
      </c>
      <c r="I41" s="18" t="s">
        <v>73</v>
      </c>
      <c r="J41" s="18" t="s">
        <v>73</v>
      </c>
      <c r="K41" s="18" t="s">
        <v>73</v>
      </c>
      <c r="L41" s="18" t="s">
        <v>73</v>
      </c>
      <c r="M41" s="18" t="s">
        <v>73</v>
      </c>
      <c r="N41" s="18" t="s">
        <v>73</v>
      </c>
      <c r="O41" s="18" t="s">
        <v>73</v>
      </c>
      <c r="P41" s="18" t="s">
        <v>73</v>
      </c>
      <c r="Q41" s="18" t="s">
        <v>73</v>
      </c>
      <c r="R41" s="18" t="s">
        <v>73</v>
      </c>
      <c r="S41" s="18" t="s">
        <v>73</v>
      </c>
      <c r="T41" s="18" t="s">
        <v>73</v>
      </c>
      <c r="U41" s="18" t="s">
        <v>73</v>
      </c>
      <c r="V41" s="18" t="s">
        <v>73</v>
      </c>
      <c r="W41" s="18" t="s">
        <v>73</v>
      </c>
      <c r="X41" s="18" t="s">
        <v>73</v>
      </c>
      <c r="Y41" s="18" t="s">
        <v>73</v>
      </c>
      <c r="Z41" s="18" t="s">
        <v>73</v>
      </c>
      <c r="AA41" s="18" t="s">
        <v>73</v>
      </c>
      <c r="AB41" s="18" t="s">
        <v>73</v>
      </c>
      <c r="AC41" s="18" t="s">
        <v>73</v>
      </c>
      <c r="AD41" s="18" t="s">
        <v>73</v>
      </c>
      <c r="AE41" s="18" t="s">
        <v>73</v>
      </c>
      <c r="AF41" s="18" t="s">
        <v>73</v>
      </c>
      <c r="AG41" s="18" t="s">
        <v>73</v>
      </c>
      <c r="AH41" s="18" t="s">
        <v>73</v>
      </c>
      <c r="AI41" s="18" t="s">
        <v>73</v>
      </c>
      <c r="AJ41" s="18" t="s">
        <v>73</v>
      </c>
      <c r="AK41" s="18" t="s">
        <v>73</v>
      </c>
      <c r="AL41" s="18" t="s">
        <v>73</v>
      </c>
      <c r="AM41" s="18" t="s">
        <v>73</v>
      </c>
      <c r="AN41" s="18" t="s">
        <v>73</v>
      </c>
      <c r="AO41" s="18" t="s">
        <v>73</v>
      </c>
      <c r="AP41" s="18" t="s">
        <v>73</v>
      </c>
      <c r="AQ41" s="97" t="str">
        <f>IF(ISNONTEXT('Movimentação de Alunos'!B42),"   ",(IF(ISBLANK('Movimentação de Alunos'!E42),(IF((COUNTIF(C41:AP41,"F"))=0,"0",(COUNTIF(C41:AP41,"F")))),"---")))</f>
        <v xml:space="preserve">   </v>
      </c>
      <c r="AR41" s="38"/>
      <c r="AS41" s="38"/>
      <c r="AT41" s="38"/>
      <c r="AU41" s="38"/>
      <c r="AV41" s="38"/>
      <c r="AW41" s="38"/>
      <c r="AX41" s="38"/>
      <c r="AY41" s="38"/>
      <c r="AZ41" s="38"/>
    </row>
    <row r="42" spans="1:52" ht="15" customHeight="1" x14ac:dyDescent="0.25">
      <c r="A42" s="83">
        <v>35</v>
      </c>
      <c r="B42" s="61">
        <f>'Movimentação de Alunos'!B43</f>
        <v>0</v>
      </c>
      <c r="C42" s="18" t="s">
        <v>73</v>
      </c>
      <c r="D42" s="18" t="s">
        <v>73</v>
      </c>
      <c r="E42" s="18" t="s">
        <v>73</v>
      </c>
      <c r="F42" s="18" t="s">
        <v>73</v>
      </c>
      <c r="G42" s="18" t="s">
        <v>73</v>
      </c>
      <c r="H42" s="18" t="s">
        <v>73</v>
      </c>
      <c r="I42" s="18" t="s">
        <v>73</v>
      </c>
      <c r="J42" s="18" t="s">
        <v>73</v>
      </c>
      <c r="K42" s="18" t="s">
        <v>73</v>
      </c>
      <c r="L42" s="18" t="s">
        <v>73</v>
      </c>
      <c r="M42" s="18" t="s">
        <v>73</v>
      </c>
      <c r="N42" s="18" t="s">
        <v>73</v>
      </c>
      <c r="O42" s="18" t="s">
        <v>73</v>
      </c>
      <c r="P42" s="18" t="s">
        <v>73</v>
      </c>
      <c r="Q42" s="18" t="s">
        <v>73</v>
      </c>
      <c r="R42" s="18" t="s">
        <v>73</v>
      </c>
      <c r="S42" s="18" t="s">
        <v>73</v>
      </c>
      <c r="T42" s="18" t="s">
        <v>73</v>
      </c>
      <c r="U42" s="18" t="s">
        <v>73</v>
      </c>
      <c r="V42" s="18" t="s">
        <v>73</v>
      </c>
      <c r="W42" s="18" t="s">
        <v>73</v>
      </c>
      <c r="X42" s="18" t="s">
        <v>73</v>
      </c>
      <c r="Y42" s="18" t="s">
        <v>73</v>
      </c>
      <c r="Z42" s="18" t="s">
        <v>73</v>
      </c>
      <c r="AA42" s="18" t="s">
        <v>73</v>
      </c>
      <c r="AB42" s="18" t="s">
        <v>73</v>
      </c>
      <c r="AC42" s="18" t="s">
        <v>73</v>
      </c>
      <c r="AD42" s="18" t="s">
        <v>73</v>
      </c>
      <c r="AE42" s="18" t="s">
        <v>73</v>
      </c>
      <c r="AF42" s="18" t="s">
        <v>73</v>
      </c>
      <c r="AG42" s="18" t="s">
        <v>73</v>
      </c>
      <c r="AH42" s="18" t="s">
        <v>73</v>
      </c>
      <c r="AI42" s="18" t="s">
        <v>73</v>
      </c>
      <c r="AJ42" s="18" t="s">
        <v>73</v>
      </c>
      <c r="AK42" s="18" t="s">
        <v>73</v>
      </c>
      <c r="AL42" s="18" t="s">
        <v>73</v>
      </c>
      <c r="AM42" s="18" t="s">
        <v>73</v>
      </c>
      <c r="AN42" s="18" t="s">
        <v>73</v>
      </c>
      <c r="AO42" s="18" t="s">
        <v>73</v>
      </c>
      <c r="AP42" s="18" t="s">
        <v>73</v>
      </c>
      <c r="AQ42" s="97" t="str">
        <f>IF(ISNONTEXT('Movimentação de Alunos'!B43),"   ",(IF(ISBLANK('Movimentação de Alunos'!E43),(IF((COUNTIF(C42:AP42,"F"))=0,"0",(COUNTIF(C42:AP42,"F")))),"---")))</f>
        <v xml:space="preserve">   </v>
      </c>
      <c r="AR42" s="38"/>
      <c r="AS42" s="38"/>
      <c r="AT42" s="38"/>
      <c r="AU42" s="38"/>
      <c r="AV42" s="38"/>
      <c r="AW42" s="38"/>
      <c r="AX42" s="38"/>
      <c r="AY42" s="38"/>
      <c r="AZ42" s="38"/>
    </row>
    <row r="43" spans="1:52" ht="15" customHeight="1" x14ac:dyDescent="0.25">
      <c r="A43" s="83">
        <v>36</v>
      </c>
      <c r="B43" s="61">
        <f>'Movimentação de Alunos'!B44</f>
        <v>0</v>
      </c>
      <c r="C43" s="18" t="s">
        <v>73</v>
      </c>
      <c r="D43" s="18" t="s">
        <v>73</v>
      </c>
      <c r="E43" s="18" t="s">
        <v>73</v>
      </c>
      <c r="F43" s="18" t="s">
        <v>73</v>
      </c>
      <c r="G43" s="18" t="s">
        <v>73</v>
      </c>
      <c r="H43" s="18" t="s">
        <v>73</v>
      </c>
      <c r="I43" s="18" t="s">
        <v>73</v>
      </c>
      <c r="J43" s="18" t="s">
        <v>73</v>
      </c>
      <c r="K43" s="18" t="s">
        <v>73</v>
      </c>
      <c r="L43" s="18" t="s">
        <v>73</v>
      </c>
      <c r="M43" s="18" t="s">
        <v>73</v>
      </c>
      <c r="N43" s="18" t="s">
        <v>73</v>
      </c>
      <c r="O43" s="18" t="s">
        <v>73</v>
      </c>
      <c r="P43" s="18" t="s">
        <v>73</v>
      </c>
      <c r="Q43" s="18" t="s">
        <v>73</v>
      </c>
      <c r="R43" s="18" t="s">
        <v>73</v>
      </c>
      <c r="S43" s="18" t="s">
        <v>73</v>
      </c>
      <c r="T43" s="18" t="s">
        <v>73</v>
      </c>
      <c r="U43" s="18" t="s">
        <v>73</v>
      </c>
      <c r="V43" s="18" t="s">
        <v>73</v>
      </c>
      <c r="W43" s="18" t="s">
        <v>73</v>
      </c>
      <c r="X43" s="18" t="s">
        <v>73</v>
      </c>
      <c r="Y43" s="18" t="s">
        <v>73</v>
      </c>
      <c r="Z43" s="18" t="s">
        <v>73</v>
      </c>
      <c r="AA43" s="18" t="s">
        <v>73</v>
      </c>
      <c r="AB43" s="18" t="s">
        <v>73</v>
      </c>
      <c r="AC43" s="18" t="s">
        <v>73</v>
      </c>
      <c r="AD43" s="18" t="s">
        <v>73</v>
      </c>
      <c r="AE43" s="18" t="s">
        <v>73</v>
      </c>
      <c r="AF43" s="18" t="s">
        <v>73</v>
      </c>
      <c r="AG43" s="18" t="s">
        <v>73</v>
      </c>
      <c r="AH43" s="18" t="s">
        <v>73</v>
      </c>
      <c r="AI43" s="18" t="s">
        <v>73</v>
      </c>
      <c r="AJ43" s="18" t="s">
        <v>73</v>
      </c>
      <c r="AK43" s="18" t="s">
        <v>73</v>
      </c>
      <c r="AL43" s="18" t="s">
        <v>73</v>
      </c>
      <c r="AM43" s="18" t="s">
        <v>73</v>
      </c>
      <c r="AN43" s="18" t="s">
        <v>73</v>
      </c>
      <c r="AO43" s="18" t="s">
        <v>73</v>
      </c>
      <c r="AP43" s="18" t="s">
        <v>73</v>
      </c>
      <c r="AQ43" s="97" t="str">
        <f>IF(ISNONTEXT('Movimentação de Alunos'!B44),"   ",(IF(ISBLANK('Movimentação de Alunos'!E44),(IF((COUNTIF(C43:AP43,"F"))=0,"0",(COUNTIF(C43:AP43,"F")))),"---")))</f>
        <v xml:space="preserve">   </v>
      </c>
      <c r="AR43" s="38"/>
      <c r="AS43" s="38"/>
      <c r="AT43" s="38"/>
      <c r="AU43" s="38"/>
      <c r="AV43" s="38"/>
      <c r="AW43" s="38"/>
      <c r="AX43" s="38"/>
      <c r="AY43" s="38"/>
      <c r="AZ43" s="38"/>
    </row>
    <row r="44" spans="1:52" ht="15" customHeight="1" x14ac:dyDescent="0.25">
      <c r="A44" s="83">
        <v>37</v>
      </c>
      <c r="B44" s="61">
        <f>'Movimentação de Alunos'!B45</f>
        <v>0</v>
      </c>
      <c r="C44" s="18" t="s">
        <v>73</v>
      </c>
      <c r="D44" s="18" t="s">
        <v>73</v>
      </c>
      <c r="E44" s="18" t="s">
        <v>73</v>
      </c>
      <c r="F44" s="18" t="s">
        <v>73</v>
      </c>
      <c r="G44" s="18" t="s">
        <v>73</v>
      </c>
      <c r="H44" s="18" t="s">
        <v>73</v>
      </c>
      <c r="I44" s="18" t="s">
        <v>73</v>
      </c>
      <c r="J44" s="18" t="s">
        <v>73</v>
      </c>
      <c r="K44" s="18" t="s">
        <v>73</v>
      </c>
      <c r="L44" s="18" t="s">
        <v>73</v>
      </c>
      <c r="M44" s="18" t="s">
        <v>73</v>
      </c>
      <c r="N44" s="18" t="s">
        <v>73</v>
      </c>
      <c r="O44" s="18" t="s">
        <v>73</v>
      </c>
      <c r="P44" s="18" t="s">
        <v>73</v>
      </c>
      <c r="Q44" s="18" t="s">
        <v>73</v>
      </c>
      <c r="R44" s="18" t="s">
        <v>73</v>
      </c>
      <c r="S44" s="18" t="s">
        <v>73</v>
      </c>
      <c r="T44" s="18" t="s">
        <v>73</v>
      </c>
      <c r="U44" s="18" t="s">
        <v>73</v>
      </c>
      <c r="V44" s="18" t="s">
        <v>73</v>
      </c>
      <c r="W44" s="18" t="s">
        <v>73</v>
      </c>
      <c r="X44" s="18" t="s">
        <v>73</v>
      </c>
      <c r="Y44" s="18" t="s">
        <v>73</v>
      </c>
      <c r="Z44" s="18" t="s">
        <v>73</v>
      </c>
      <c r="AA44" s="18" t="s">
        <v>73</v>
      </c>
      <c r="AB44" s="18" t="s">
        <v>73</v>
      </c>
      <c r="AC44" s="18" t="s">
        <v>73</v>
      </c>
      <c r="AD44" s="18" t="s">
        <v>73</v>
      </c>
      <c r="AE44" s="18" t="s">
        <v>73</v>
      </c>
      <c r="AF44" s="18" t="s">
        <v>73</v>
      </c>
      <c r="AG44" s="18" t="s">
        <v>73</v>
      </c>
      <c r="AH44" s="18" t="s">
        <v>73</v>
      </c>
      <c r="AI44" s="18" t="s">
        <v>73</v>
      </c>
      <c r="AJ44" s="18" t="s">
        <v>73</v>
      </c>
      <c r="AK44" s="18" t="s">
        <v>73</v>
      </c>
      <c r="AL44" s="18" t="s">
        <v>73</v>
      </c>
      <c r="AM44" s="18" t="s">
        <v>73</v>
      </c>
      <c r="AN44" s="18" t="s">
        <v>73</v>
      </c>
      <c r="AO44" s="18" t="s">
        <v>73</v>
      </c>
      <c r="AP44" s="18" t="s">
        <v>73</v>
      </c>
      <c r="AQ44" s="97" t="str">
        <f>IF(ISNONTEXT('Movimentação de Alunos'!B45),"   ",(IF(ISBLANK('Movimentação de Alunos'!E45),(IF((COUNTIF(C44:AP44,"F"))=0,"0",(COUNTIF(C44:AP44,"F")))),"---")))</f>
        <v xml:space="preserve">   </v>
      </c>
      <c r="AR44" s="38"/>
      <c r="AS44" s="38"/>
      <c r="AT44" s="38"/>
      <c r="AU44" s="38"/>
      <c r="AV44" s="38"/>
      <c r="AW44" s="38"/>
      <c r="AX44" s="38"/>
      <c r="AY44" s="38"/>
      <c r="AZ44" s="38"/>
    </row>
    <row r="45" spans="1:52" ht="15" customHeight="1" x14ac:dyDescent="0.25">
      <c r="A45" s="83">
        <v>38</v>
      </c>
      <c r="B45" s="61">
        <f>'Movimentação de Alunos'!B46</f>
        <v>0</v>
      </c>
      <c r="C45" s="18" t="s">
        <v>73</v>
      </c>
      <c r="D45" s="18" t="s">
        <v>73</v>
      </c>
      <c r="E45" s="18" t="s">
        <v>73</v>
      </c>
      <c r="F45" s="18" t="s">
        <v>73</v>
      </c>
      <c r="G45" s="18" t="s">
        <v>73</v>
      </c>
      <c r="H45" s="18" t="s">
        <v>73</v>
      </c>
      <c r="I45" s="18" t="s">
        <v>73</v>
      </c>
      <c r="J45" s="18" t="s">
        <v>73</v>
      </c>
      <c r="K45" s="18" t="s">
        <v>73</v>
      </c>
      <c r="L45" s="18" t="s">
        <v>73</v>
      </c>
      <c r="M45" s="18" t="s">
        <v>73</v>
      </c>
      <c r="N45" s="18" t="s">
        <v>73</v>
      </c>
      <c r="O45" s="18" t="s">
        <v>73</v>
      </c>
      <c r="P45" s="18" t="s">
        <v>73</v>
      </c>
      <c r="Q45" s="18" t="s">
        <v>73</v>
      </c>
      <c r="R45" s="18" t="s">
        <v>73</v>
      </c>
      <c r="S45" s="18" t="s">
        <v>73</v>
      </c>
      <c r="T45" s="18" t="s">
        <v>73</v>
      </c>
      <c r="U45" s="18" t="s">
        <v>73</v>
      </c>
      <c r="V45" s="18" t="s">
        <v>73</v>
      </c>
      <c r="W45" s="18" t="s">
        <v>73</v>
      </c>
      <c r="X45" s="18" t="s">
        <v>73</v>
      </c>
      <c r="Y45" s="18" t="s">
        <v>73</v>
      </c>
      <c r="Z45" s="18" t="s">
        <v>73</v>
      </c>
      <c r="AA45" s="18" t="s">
        <v>73</v>
      </c>
      <c r="AB45" s="18" t="s">
        <v>73</v>
      </c>
      <c r="AC45" s="18" t="s">
        <v>73</v>
      </c>
      <c r="AD45" s="18" t="s">
        <v>73</v>
      </c>
      <c r="AE45" s="18" t="s">
        <v>73</v>
      </c>
      <c r="AF45" s="18" t="s">
        <v>73</v>
      </c>
      <c r="AG45" s="18" t="s">
        <v>73</v>
      </c>
      <c r="AH45" s="18" t="s">
        <v>73</v>
      </c>
      <c r="AI45" s="18" t="s">
        <v>73</v>
      </c>
      <c r="AJ45" s="18" t="s">
        <v>73</v>
      </c>
      <c r="AK45" s="18" t="s">
        <v>73</v>
      </c>
      <c r="AL45" s="18" t="s">
        <v>73</v>
      </c>
      <c r="AM45" s="18" t="s">
        <v>73</v>
      </c>
      <c r="AN45" s="18" t="s">
        <v>73</v>
      </c>
      <c r="AO45" s="18" t="s">
        <v>73</v>
      </c>
      <c r="AP45" s="18" t="s">
        <v>73</v>
      </c>
      <c r="AQ45" s="97" t="str">
        <f>IF(ISNONTEXT('Movimentação de Alunos'!B46),"   ",(IF(ISBLANK('Movimentação de Alunos'!E46),(IF((COUNTIF(C45:AP45,"F"))=0,"0",(COUNTIF(C45:AP45,"F")))),"---")))</f>
        <v xml:space="preserve">   </v>
      </c>
      <c r="AR45" s="38"/>
      <c r="AS45" s="38"/>
      <c r="AT45" s="38"/>
      <c r="AU45" s="38"/>
      <c r="AV45" s="38"/>
      <c r="AW45" s="38"/>
      <c r="AX45" s="38"/>
      <c r="AY45" s="38"/>
      <c r="AZ45" s="38"/>
    </row>
    <row r="46" spans="1:52" ht="15" customHeight="1" x14ac:dyDescent="0.25">
      <c r="A46" s="83">
        <v>39</v>
      </c>
      <c r="B46" s="61">
        <f>'Movimentação de Alunos'!B47</f>
        <v>0</v>
      </c>
      <c r="C46" s="18" t="s">
        <v>73</v>
      </c>
      <c r="D46" s="18" t="s">
        <v>73</v>
      </c>
      <c r="E46" s="18" t="s">
        <v>73</v>
      </c>
      <c r="F46" s="18" t="s">
        <v>73</v>
      </c>
      <c r="G46" s="18" t="s">
        <v>73</v>
      </c>
      <c r="H46" s="18" t="s">
        <v>73</v>
      </c>
      <c r="I46" s="18" t="s">
        <v>73</v>
      </c>
      <c r="J46" s="18" t="s">
        <v>73</v>
      </c>
      <c r="K46" s="18" t="s">
        <v>73</v>
      </c>
      <c r="L46" s="18" t="s">
        <v>73</v>
      </c>
      <c r="M46" s="18" t="s">
        <v>73</v>
      </c>
      <c r="N46" s="18" t="s">
        <v>73</v>
      </c>
      <c r="O46" s="18" t="s">
        <v>73</v>
      </c>
      <c r="P46" s="18" t="s">
        <v>73</v>
      </c>
      <c r="Q46" s="18" t="s">
        <v>73</v>
      </c>
      <c r="R46" s="18" t="s">
        <v>73</v>
      </c>
      <c r="S46" s="18" t="s">
        <v>73</v>
      </c>
      <c r="T46" s="18" t="s">
        <v>73</v>
      </c>
      <c r="U46" s="18" t="s">
        <v>73</v>
      </c>
      <c r="V46" s="18" t="s">
        <v>73</v>
      </c>
      <c r="W46" s="18" t="s">
        <v>73</v>
      </c>
      <c r="X46" s="18" t="s">
        <v>73</v>
      </c>
      <c r="Y46" s="18" t="s">
        <v>73</v>
      </c>
      <c r="Z46" s="18" t="s">
        <v>73</v>
      </c>
      <c r="AA46" s="18" t="s">
        <v>73</v>
      </c>
      <c r="AB46" s="18" t="s">
        <v>73</v>
      </c>
      <c r="AC46" s="18" t="s">
        <v>73</v>
      </c>
      <c r="AD46" s="18" t="s">
        <v>73</v>
      </c>
      <c r="AE46" s="18" t="s">
        <v>73</v>
      </c>
      <c r="AF46" s="18" t="s">
        <v>73</v>
      </c>
      <c r="AG46" s="18" t="s">
        <v>73</v>
      </c>
      <c r="AH46" s="18" t="s">
        <v>73</v>
      </c>
      <c r="AI46" s="18" t="s">
        <v>73</v>
      </c>
      <c r="AJ46" s="18" t="s">
        <v>73</v>
      </c>
      <c r="AK46" s="18" t="s">
        <v>73</v>
      </c>
      <c r="AL46" s="18" t="s">
        <v>73</v>
      </c>
      <c r="AM46" s="18" t="s">
        <v>73</v>
      </c>
      <c r="AN46" s="18" t="s">
        <v>73</v>
      </c>
      <c r="AO46" s="18" t="s">
        <v>73</v>
      </c>
      <c r="AP46" s="18" t="s">
        <v>73</v>
      </c>
      <c r="AQ46" s="97" t="str">
        <f>IF(ISNONTEXT('Movimentação de Alunos'!B47),"   ",(IF(ISBLANK('Movimentação de Alunos'!E47),(IF((COUNTIF(C46:AP46,"F"))=0,"0",(COUNTIF(C46:AP46,"F")))),"---")))</f>
        <v xml:space="preserve">   </v>
      </c>
      <c r="AR46" s="38"/>
      <c r="AS46" s="38"/>
      <c r="AT46" s="38"/>
      <c r="AU46" s="38"/>
      <c r="AV46" s="38"/>
      <c r="AW46" s="38"/>
      <c r="AX46" s="38"/>
      <c r="AY46" s="38"/>
      <c r="AZ46" s="38"/>
    </row>
    <row r="47" spans="1:52" ht="15" customHeight="1" x14ac:dyDescent="0.25">
      <c r="A47" s="83">
        <v>40</v>
      </c>
      <c r="B47" s="61">
        <f>'Movimentação de Alunos'!B48</f>
        <v>0</v>
      </c>
      <c r="C47" s="18" t="s">
        <v>73</v>
      </c>
      <c r="D47" s="18" t="s">
        <v>73</v>
      </c>
      <c r="E47" s="18" t="s">
        <v>73</v>
      </c>
      <c r="F47" s="18" t="s">
        <v>73</v>
      </c>
      <c r="G47" s="18" t="s">
        <v>73</v>
      </c>
      <c r="H47" s="18" t="s">
        <v>73</v>
      </c>
      <c r="I47" s="18" t="s">
        <v>73</v>
      </c>
      <c r="J47" s="18" t="s">
        <v>73</v>
      </c>
      <c r="K47" s="18" t="s">
        <v>73</v>
      </c>
      <c r="L47" s="18" t="s">
        <v>73</v>
      </c>
      <c r="M47" s="18" t="s">
        <v>73</v>
      </c>
      <c r="N47" s="18" t="s">
        <v>73</v>
      </c>
      <c r="O47" s="18" t="s">
        <v>73</v>
      </c>
      <c r="P47" s="18" t="s">
        <v>73</v>
      </c>
      <c r="Q47" s="18" t="s">
        <v>73</v>
      </c>
      <c r="R47" s="18" t="s">
        <v>73</v>
      </c>
      <c r="S47" s="18" t="s">
        <v>73</v>
      </c>
      <c r="T47" s="18" t="s">
        <v>73</v>
      </c>
      <c r="U47" s="18" t="s">
        <v>73</v>
      </c>
      <c r="V47" s="18" t="s">
        <v>73</v>
      </c>
      <c r="W47" s="18" t="s">
        <v>73</v>
      </c>
      <c r="X47" s="18" t="s">
        <v>73</v>
      </c>
      <c r="Y47" s="18" t="s">
        <v>73</v>
      </c>
      <c r="Z47" s="18" t="s">
        <v>73</v>
      </c>
      <c r="AA47" s="18" t="s">
        <v>73</v>
      </c>
      <c r="AB47" s="18" t="s">
        <v>73</v>
      </c>
      <c r="AC47" s="18" t="s">
        <v>73</v>
      </c>
      <c r="AD47" s="18" t="s">
        <v>73</v>
      </c>
      <c r="AE47" s="18" t="s">
        <v>73</v>
      </c>
      <c r="AF47" s="18" t="s">
        <v>73</v>
      </c>
      <c r="AG47" s="18" t="s">
        <v>73</v>
      </c>
      <c r="AH47" s="18" t="s">
        <v>73</v>
      </c>
      <c r="AI47" s="18" t="s">
        <v>73</v>
      </c>
      <c r="AJ47" s="18" t="s">
        <v>73</v>
      </c>
      <c r="AK47" s="18" t="s">
        <v>73</v>
      </c>
      <c r="AL47" s="18" t="s">
        <v>73</v>
      </c>
      <c r="AM47" s="18" t="s">
        <v>73</v>
      </c>
      <c r="AN47" s="18" t="s">
        <v>73</v>
      </c>
      <c r="AO47" s="18" t="s">
        <v>73</v>
      </c>
      <c r="AP47" s="18" t="s">
        <v>73</v>
      </c>
      <c r="AQ47" s="97" t="str">
        <f>IF(ISNONTEXT('Movimentação de Alunos'!B48),"   ",(IF(ISBLANK('Movimentação de Alunos'!E48),(IF((COUNTIF(C47:AP47,"F"))=0,"0",(COUNTIF(C47:AP47,"F")))),"---")))</f>
        <v xml:space="preserve">   </v>
      </c>
      <c r="AR47" s="38"/>
      <c r="AS47" s="38"/>
      <c r="AT47" s="38"/>
      <c r="AU47" s="38"/>
      <c r="AV47" s="38"/>
      <c r="AW47" s="38"/>
      <c r="AX47" s="38"/>
      <c r="AY47" s="38"/>
      <c r="AZ47" s="38"/>
    </row>
    <row r="48" spans="1:52" ht="15" customHeight="1" x14ac:dyDescent="0.25">
      <c r="A48" s="83">
        <v>41</v>
      </c>
      <c r="B48" s="61">
        <f>'Movimentação de Alunos'!B49</f>
        <v>0</v>
      </c>
      <c r="C48" s="18" t="s">
        <v>73</v>
      </c>
      <c r="D48" s="18" t="s">
        <v>73</v>
      </c>
      <c r="E48" s="18" t="s">
        <v>73</v>
      </c>
      <c r="F48" s="18" t="s">
        <v>73</v>
      </c>
      <c r="G48" s="18" t="s">
        <v>73</v>
      </c>
      <c r="H48" s="18" t="s">
        <v>73</v>
      </c>
      <c r="I48" s="18" t="s">
        <v>73</v>
      </c>
      <c r="J48" s="18" t="s">
        <v>73</v>
      </c>
      <c r="K48" s="18" t="s">
        <v>73</v>
      </c>
      <c r="L48" s="18" t="s">
        <v>73</v>
      </c>
      <c r="M48" s="18" t="s">
        <v>73</v>
      </c>
      <c r="N48" s="18" t="s">
        <v>73</v>
      </c>
      <c r="O48" s="18" t="s">
        <v>73</v>
      </c>
      <c r="P48" s="18" t="s">
        <v>73</v>
      </c>
      <c r="Q48" s="18" t="s">
        <v>73</v>
      </c>
      <c r="R48" s="18" t="s">
        <v>73</v>
      </c>
      <c r="S48" s="18" t="s">
        <v>73</v>
      </c>
      <c r="T48" s="18" t="s">
        <v>73</v>
      </c>
      <c r="U48" s="18" t="s">
        <v>73</v>
      </c>
      <c r="V48" s="18" t="s">
        <v>73</v>
      </c>
      <c r="W48" s="18" t="s">
        <v>73</v>
      </c>
      <c r="X48" s="18" t="s">
        <v>73</v>
      </c>
      <c r="Y48" s="18" t="s">
        <v>73</v>
      </c>
      <c r="Z48" s="18" t="s">
        <v>73</v>
      </c>
      <c r="AA48" s="18" t="s">
        <v>73</v>
      </c>
      <c r="AB48" s="18" t="s">
        <v>73</v>
      </c>
      <c r="AC48" s="18" t="s">
        <v>73</v>
      </c>
      <c r="AD48" s="18" t="s">
        <v>73</v>
      </c>
      <c r="AE48" s="18" t="s">
        <v>73</v>
      </c>
      <c r="AF48" s="18" t="s">
        <v>73</v>
      </c>
      <c r="AG48" s="18" t="s">
        <v>73</v>
      </c>
      <c r="AH48" s="18" t="s">
        <v>73</v>
      </c>
      <c r="AI48" s="18" t="s">
        <v>73</v>
      </c>
      <c r="AJ48" s="18" t="s">
        <v>73</v>
      </c>
      <c r="AK48" s="18" t="s">
        <v>73</v>
      </c>
      <c r="AL48" s="18" t="s">
        <v>73</v>
      </c>
      <c r="AM48" s="18" t="s">
        <v>73</v>
      </c>
      <c r="AN48" s="18" t="s">
        <v>73</v>
      </c>
      <c r="AO48" s="18" t="s">
        <v>73</v>
      </c>
      <c r="AP48" s="18" t="s">
        <v>73</v>
      </c>
      <c r="AQ48" s="97" t="str">
        <f>IF(ISNONTEXT('Movimentação de Alunos'!B49),"   ",(IF(ISBLANK('Movimentação de Alunos'!E49),(IF((COUNTIF(C48:AP48,"F"))=0,"0",(COUNTIF(C48:AP48,"F")))),"---")))</f>
        <v xml:space="preserve">   </v>
      </c>
      <c r="AR48" s="38"/>
      <c r="AS48" s="38"/>
      <c r="AT48" s="38"/>
      <c r="AU48" s="38"/>
      <c r="AV48" s="38"/>
      <c r="AW48" s="38"/>
      <c r="AX48" s="38"/>
      <c r="AY48" s="38"/>
      <c r="AZ48" s="38"/>
    </row>
    <row r="49" spans="1:52" ht="15" customHeight="1" x14ac:dyDescent="0.25">
      <c r="A49" s="83">
        <v>42</v>
      </c>
      <c r="B49" s="61">
        <f>'Movimentação de Alunos'!B50</f>
        <v>0</v>
      </c>
      <c r="C49" s="18" t="s">
        <v>73</v>
      </c>
      <c r="D49" s="18" t="s">
        <v>73</v>
      </c>
      <c r="E49" s="18" t="s">
        <v>73</v>
      </c>
      <c r="F49" s="18" t="s">
        <v>73</v>
      </c>
      <c r="G49" s="18" t="s">
        <v>73</v>
      </c>
      <c r="H49" s="18" t="s">
        <v>73</v>
      </c>
      <c r="I49" s="18" t="s">
        <v>73</v>
      </c>
      <c r="J49" s="18" t="s">
        <v>73</v>
      </c>
      <c r="K49" s="18" t="s">
        <v>73</v>
      </c>
      <c r="L49" s="18" t="s">
        <v>73</v>
      </c>
      <c r="M49" s="18" t="s">
        <v>73</v>
      </c>
      <c r="N49" s="18" t="s">
        <v>73</v>
      </c>
      <c r="O49" s="18" t="s">
        <v>73</v>
      </c>
      <c r="P49" s="18" t="s">
        <v>73</v>
      </c>
      <c r="Q49" s="18" t="s">
        <v>73</v>
      </c>
      <c r="R49" s="18" t="s">
        <v>73</v>
      </c>
      <c r="S49" s="18" t="s">
        <v>73</v>
      </c>
      <c r="T49" s="18" t="s">
        <v>73</v>
      </c>
      <c r="U49" s="18" t="s">
        <v>73</v>
      </c>
      <c r="V49" s="18" t="s">
        <v>73</v>
      </c>
      <c r="W49" s="18" t="s">
        <v>73</v>
      </c>
      <c r="X49" s="18" t="s">
        <v>73</v>
      </c>
      <c r="Y49" s="18" t="s">
        <v>73</v>
      </c>
      <c r="Z49" s="18" t="s">
        <v>73</v>
      </c>
      <c r="AA49" s="18" t="s">
        <v>73</v>
      </c>
      <c r="AB49" s="18" t="s">
        <v>73</v>
      </c>
      <c r="AC49" s="18" t="s">
        <v>73</v>
      </c>
      <c r="AD49" s="18" t="s">
        <v>73</v>
      </c>
      <c r="AE49" s="18" t="s">
        <v>73</v>
      </c>
      <c r="AF49" s="18" t="s">
        <v>73</v>
      </c>
      <c r="AG49" s="18" t="s">
        <v>73</v>
      </c>
      <c r="AH49" s="18" t="s">
        <v>73</v>
      </c>
      <c r="AI49" s="18" t="s">
        <v>73</v>
      </c>
      <c r="AJ49" s="18" t="s">
        <v>73</v>
      </c>
      <c r="AK49" s="18" t="s">
        <v>73</v>
      </c>
      <c r="AL49" s="18" t="s">
        <v>73</v>
      </c>
      <c r="AM49" s="18" t="s">
        <v>73</v>
      </c>
      <c r="AN49" s="18" t="s">
        <v>73</v>
      </c>
      <c r="AO49" s="18" t="s">
        <v>73</v>
      </c>
      <c r="AP49" s="18" t="s">
        <v>73</v>
      </c>
      <c r="AQ49" s="97" t="str">
        <f>IF(ISNONTEXT('Movimentação de Alunos'!B50),"   ",(IF(ISBLANK('Movimentação de Alunos'!E50),(IF((COUNTIF(C49:AP49,"F"))=0,"0",(COUNTIF(C49:AP49,"F")))),"---")))</f>
        <v xml:space="preserve">   </v>
      </c>
      <c r="AR49" s="38"/>
      <c r="AS49" s="38"/>
      <c r="AT49" s="38"/>
      <c r="AU49" s="38"/>
      <c r="AV49" s="38"/>
      <c r="AW49" s="38"/>
      <c r="AX49" s="38"/>
      <c r="AY49" s="38"/>
      <c r="AZ49" s="38"/>
    </row>
    <row r="50" spans="1:52" ht="15" customHeight="1" x14ac:dyDescent="0.25">
      <c r="A50" s="83">
        <v>43</v>
      </c>
      <c r="B50" s="61">
        <f>'Movimentação de Alunos'!B51</f>
        <v>0</v>
      </c>
      <c r="C50" s="18" t="s">
        <v>73</v>
      </c>
      <c r="D50" s="18" t="s">
        <v>73</v>
      </c>
      <c r="E50" s="18" t="s">
        <v>73</v>
      </c>
      <c r="F50" s="18" t="s">
        <v>73</v>
      </c>
      <c r="G50" s="18" t="s">
        <v>73</v>
      </c>
      <c r="H50" s="18" t="s">
        <v>73</v>
      </c>
      <c r="I50" s="18" t="s">
        <v>73</v>
      </c>
      <c r="J50" s="18" t="s">
        <v>73</v>
      </c>
      <c r="K50" s="18" t="s">
        <v>73</v>
      </c>
      <c r="L50" s="18" t="s">
        <v>73</v>
      </c>
      <c r="M50" s="18" t="s">
        <v>73</v>
      </c>
      <c r="N50" s="18" t="s">
        <v>73</v>
      </c>
      <c r="O50" s="18" t="s">
        <v>73</v>
      </c>
      <c r="P50" s="18" t="s">
        <v>73</v>
      </c>
      <c r="Q50" s="18" t="s">
        <v>73</v>
      </c>
      <c r="R50" s="18" t="s">
        <v>73</v>
      </c>
      <c r="S50" s="18" t="s">
        <v>73</v>
      </c>
      <c r="T50" s="18" t="s">
        <v>73</v>
      </c>
      <c r="U50" s="18" t="s">
        <v>73</v>
      </c>
      <c r="V50" s="18" t="s">
        <v>73</v>
      </c>
      <c r="W50" s="18" t="s">
        <v>73</v>
      </c>
      <c r="X50" s="18" t="s">
        <v>73</v>
      </c>
      <c r="Y50" s="18" t="s">
        <v>73</v>
      </c>
      <c r="Z50" s="18" t="s">
        <v>73</v>
      </c>
      <c r="AA50" s="18" t="s">
        <v>73</v>
      </c>
      <c r="AB50" s="18" t="s">
        <v>73</v>
      </c>
      <c r="AC50" s="18" t="s">
        <v>73</v>
      </c>
      <c r="AD50" s="18" t="s">
        <v>73</v>
      </c>
      <c r="AE50" s="18" t="s">
        <v>73</v>
      </c>
      <c r="AF50" s="18" t="s">
        <v>73</v>
      </c>
      <c r="AG50" s="18" t="s">
        <v>73</v>
      </c>
      <c r="AH50" s="18" t="s">
        <v>73</v>
      </c>
      <c r="AI50" s="18" t="s">
        <v>73</v>
      </c>
      <c r="AJ50" s="18" t="s">
        <v>73</v>
      </c>
      <c r="AK50" s="18" t="s">
        <v>73</v>
      </c>
      <c r="AL50" s="18" t="s">
        <v>73</v>
      </c>
      <c r="AM50" s="18" t="s">
        <v>73</v>
      </c>
      <c r="AN50" s="18" t="s">
        <v>73</v>
      </c>
      <c r="AO50" s="18" t="s">
        <v>73</v>
      </c>
      <c r="AP50" s="18" t="s">
        <v>73</v>
      </c>
      <c r="AQ50" s="97" t="str">
        <f>IF(ISNONTEXT('Movimentação de Alunos'!B51),"   ",(IF(ISBLANK('Movimentação de Alunos'!E51),(IF((COUNTIF(C50:AP50,"F"))=0,"0",(COUNTIF(C50:AP50,"F")))),"---")))</f>
        <v xml:space="preserve">   </v>
      </c>
      <c r="AR50" s="38"/>
      <c r="AS50" s="38"/>
      <c r="AT50" s="38"/>
      <c r="AU50" s="38"/>
      <c r="AV50" s="38"/>
      <c r="AW50" s="38"/>
      <c r="AX50" s="38"/>
      <c r="AY50" s="38"/>
      <c r="AZ50" s="38"/>
    </row>
    <row r="51" spans="1:52" ht="15" customHeight="1" x14ac:dyDescent="0.25">
      <c r="A51" s="83">
        <v>44</v>
      </c>
      <c r="B51" s="61">
        <f>'Movimentação de Alunos'!B52</f>
        <v>0</v>
      </c>
      <c r="C51" s="18" t="s">
        <v>73</v>
      </c>
      <c r="D51" s="18" t="s">
        <v>73</v>
      </c>
      <c r="E51" s="18" t="s">
        <v>73</v>
      </c>
      <c r="F51" s="18" t="s">
        <v>73</v>
      </c>
      <c r="G51" s="18" t="s">
        <v>73</v>
      </c>
      <c r="H51" s="18" t="s">
        <v>73</v>
      </c>
      <c r="I51" s="18" t="s">
        <v>73</v>
      </c>
      <c r="J51" s="18" t="s">
        <v>73</v>
      </c>
      <c r="K51" s="18" t="s">
        <v>73</v>
      </c>
      <c r="L51" s="18" t="s">
        <v>73</v>
      </c>
      <c r="M51" s="18" t="s">
        <v>73</v>
      </c>
      <c r="N51" s="18" t="s">
        <v>73</v>
      </c>
      <c r="O51" s="18" t="s">
        <v>73</v>
      </c>
      <c r="P51" s="18" t="s">
        <v>73</v>
      </c>
      <c r="Q51" s="18" t="s">
        <v>73</v>
      </c>
      <c r="R51" s="18" t="s">
        <v>73</v>
      </c>
      <c r="S51" s="18" t="s">
        <v>73</v>
      </c>
      <c r="T51" s="18" t="s">
        <v>73</v>
      </c>
      <c r="U51" s="18" t="s">
        <v>73</v>
      </c>
      <c r="V51" s="18" t="s">
        <v>73</v>
      </c>
      <c r="W51" s="18" t="s">
        <v>73</v>
      </c>
      <c r="X51" s="18" t="s">
        <v>73</v>
      </c>
      <c r="Y51" s="18" t="s">
        <v>73</v>
      </c>
      <c r="Z51" s="18" t="s">
        <v>73</v>
      </c>
      <c r="AA51" s="18" t="s">
        <v>73</v>
      </c>
      <c r="AB51" s="18" t="s">
        <v>73</v>
      </c>
      <c r="AC51" s="18" t="s">
        <v>73</v>
      </c>
      <c r="AD51" s="18" t="s">
        <v>73</v>
      </c>
      <c r="AE51" s="18" t="s">
        <v>73</v>
      </c>
      <c r="AF51" s="18" t="s">
        <v>73</v>
      </c>
      <c r="AG51" s="18" t="s">
        <v>73</v>
      </c>
      <c r="AH51" s="18" t="s">
        <v>73</v>
      </c>
      <c r="AI51" s="18" t="s">
        <v>73</v>
      </c>
      <c r="AJ51" s="18" t="s">
        <v>73</v>
      </c>
      <c r="AK51" s="18" t="s">
        <v>73</v>
      </c>
      <c r="AL51" s="18" t="s">
        <v>73</v>
      </c>
      <c r="AM51" s="18" t="s">
        <v>73</v>
      </c>
      <c r="AN51" s="18" t="s">
        <v>73</v>
      </c>
      <c r="AO51" s="18" t="s">
        <v>73</v>
      </c>
      <c r="AP51" s="18" t="s">
        <v>73</v>
      </c>
      <c r="AQ51" s="97" t="str">
        <f>IF(ISNONTEXT('Movimentação de Alunos'!B52),"   ",(IF(ISBLANK('Movimentação de Alunos'!E52),(IF((COUNTIF(C51:AP51,"F"))=0,"0",(COUNTIF(C51:AP51,"F")))),"---")))</f>
        <v xml:space="preserve">   </v>
      </c>
      <c r="AR51" s="38"/>
      <c r="AS51" s="38"/>
      <c r="AT51" s="38"/>
      <c r="AU51" s="38"/>
      <c r="AV51" s="38"/>
      <c r="AW51" s="38"/>
      <c r="AX51" s="38"/>
      <c r="AY51" s="38"/>
      <c r="AZ51" s="38"/>
    </row>
    <row r="52" spans="1:52" ht="15" customHeight="1" x14ac:dyDescent="0.25">
      <c r="A52" s="83">
        <v>45</v>
      </c>
      <c r="B52" s="61">
        <f>'Movimentação de Alunos'!B53</f>
        <v>0</v>
      </c>
      <c r="C52" s="18" t="s">
        <v>73</v>
      </c>
      <c r="D52" s="18" t="s">
        <v>73</v>
      </c>
      <c r="E52" s="18" t="s">
        <v>73</v>
      </c>
      <c r="F52" s="18" t="s">
        <v>73</v>
      </c>
      <c r="G52" s="18" t="s">
        <v>73</v>
      </c>
      <c r="H52" s="18" t="s">
        <v>73</v>
      </c>
      <c r="I52" s="18" t="s">
        <v>73</v>
      </c>
      <c r="J52" s="18" t="s">
        <v>73</v>
      </c>
      <c r="K52" s="18" t="s">
        <v>73</v>
      </c>
      <c r="L52" s="18" t="s">
        <v>73</v>
      </c>
      <c r="M52" s="18" t="s">
        <v>73</v>
      </c>
      <c r="N52" s="18" t="s">
        <v>73</v>
      </c>
      <c r="O52" s="18" t="s">
        <v>73</v>
      </c>
      <c r="P52" s="18" t="s">
        <v>73</v>
      </c>
      <c r="Q52" s="18" t="s">
        <v>73</v>
      </c>
      <c r="R52" s="18" t="s">
        <v>73</v>
      </c>
      <c r="S52" s="18" t="s">
        <v>73</v>
      </c>
      <c r="T52" s="18" t="s">
        <v>73</v>
      </c>
      <c r="U52" s="18" t="s">
        <v>73</v>
      </c>
      <c r="V52" s="18" t="s">
        <v>73</v>
      </c>
      <c r="W52" s="18" t="s">
        <v>73</v>
      </c>
      <c r="X52" s="18" t="s">
        <v>73</v>
      </c>
      <c r="Y52" s="18" t="s">
        <v>73</v>
      </c>
      <c r="Z52" s="18" t="s">
        <v>73</v>
      </c>
      <c r="AA52" s="18" t="s">
        <v>73</v>
      </c>
      <c r="AB52" s="18" t="s">
        <v>73</v>
      </c>
      <c r="AC52" s="18" t="s">
        <v>73</v>
      </c>
      <c r="AD52" s="18" t="s">
        <v>73</v>
      </c>
      <c r="AE52" s="18" t="s">
        <v>73</v>
      </c>
      <c r="AF52" s="18" t="s">
        <v>73</v>
      </c>
      <c r="AG52" s="18" t="s">
        <v>73</v>
      </c>
      <c r="AH52" s="18" t="s">
        <v>73</v>
      </c>
      <c r="AI52" s="18" t="s">
        <v>73</v>
      </c>
      <c r="AJ52" s="18" t="s">
        <v>73</v>
      </c>
      <c r="AK52" s="18" t="s">
        <v>73</v>
      </c>
      <c r="AL52" s="18" t="s">
        <v>73</v>
      </c>
      <c r="AM52" s="18" t="s">
        <v>73</v>
      </c>
      <c r="AN52" s="18" t="s">
        <v>73</v>
      </c>
      <c r="AO52" s="18" t="s">
        <v>73</v>
      </c>
      <c r="AP52" s="18" t="s">
        <v>73</v>
      </c>
      <c r="AQ52" s="97" t="str">
        <f>IF(ISNONTEXT('Movimentação de Alunos'!B53),"   ",(IF(ISBLANK('Movimentação de Alunos'!E53),(IF((COUNTIF(C52:AP52,"F"))=0,"0",(COUNTIF(C52:AP52,"F")))),"---")))</f>
        <v xml:space="preserve">   </v>
      </c>
      <c r="AR52" s="38"/>
      <c r="AS52" s="38"/>
      <c r="AT52" s="38"/>
      <c r="AU52" s="38"/>
      <c r="AV52" s="38"/>
      <c r="AW52" s="38"/>
      <c r="AX52" s="38"/>
      <c r="AY52" s="38"/>
      <c r="AZ52" s="38"/>
    </row>
    <row r="53" spans="1:52" ht="15" customHeight="1" x14ac:dyDescent="0.25">
      <c r="A53" s="83">
        <v>46</v>
      </c>
      <c r="B53" s="61">
        <f>'Movimentação de Alunos'!B54</f>
        <v>0</v>
      </c>
      <c r="C53" s="18" t="s">
        <v>73</v>
      </c>
      <c r="D53" s="18" t="s">
        <v>73</v>
      </c>
      <c r="E53" s="18" t="s">
        <v>73</v>
      </c>
      <c r="F53" s="18" t="s">
        <v>73</v>
      </c>
      <c r="G53" s="18" t="s">
        <v>73</v>
      </c>
      <c r="H53" s="18" t="s">
        <v>73</v>
      </c>
      <c r="I53" s="18" t="s">
        <v>73</v>
      </c>
      <c r="J53" s="18" t="s">
        <v>73</v>
      </c>
      <c r="K53" s="18" t="s">
        <v>73</v>
      </c>
      <c r="L53" s="18" t="s">
        <v>73</v>
      </c>
      <c r="M53" s="18" t="s">
        <v>73</v>
      </c>
      <c r="N53" s="18" t="s">
        <v>73</v>
      </c>
      <c r="O53" s="18" t="s">
        <v>73</v>
      </c>
      <c r="P53" s="18" t="s">
        <v>73</v>
      </c>
      <c r="Q53" s="18" t="s">
        <v>73</v>
      </c>
      <c r="R53" s="18" t="s">
        <v>73</v>
      </c>
      <c r="S53" s="18" t="s">
        <v>73</v>
      </c>
      <c r="T53" s="18" t="s">
        <v>73</v>
      </c>
      <c r="U53" s="18" t="s">
        <v>73</v>
      </c>
      <c r="V53" s="18" t="s">
        <v>73</v>
      </c>
      <c r="W53" s="18" t="s">
        <v>73</v>
      </c>
      <c r="X53" s="18" t="s">
        <v>73</v>
      </c>
      <c r="Y53" s="18" t="s">
        <v>73</v>
      </c>
      <c r="Z53" s="18" t="s">
        <v>73</v>
      </c>
      <c r="AA53" s="18" t="s">
        <v>73</v>
      </c>
      <c r="AB53" s="18" t="s">
        <v>73</v>
      </c>
      <c r="AC53" s="18" t="s">
        <v>73</v>
      </c>
      <c r="AD53" s="18" t="s">
        <v>73</v>
      </c>
      <c r="AE53" s="18" t="s">
        <v>73</v>
      </c>
      <c r="AF53" s="18" t="s">
        <v>73</v>
      </c>
      <c r="AG53" s="18" t="s">
        <v>73</v>
      </c>
      <c r="AH53" s="18" t="s">
        <v>73</v>
      </c>
      <c r="AI53" s="18" t="s">
        <v>73</v>
      </c>
      <c r="AJ53" s="18" t="s">
        <v>73</v>
      </c>
      <c r="AK53" s="18" t="s">
        <v>73</v>
      </c>
      <c r="AL53" s="18" t="s">
        <v>73</v>
      </c>
      <c r="AM53" s="18" t="s">
        <v>73</v>
      </c>
      <c r="AN53" s="18" t="s">
        <v>73</v>
      </c>
      <c r="AO53" s="18" t="s">
        <v>73</v>
      </c>
      <c r="AP53" s="18" t="s">
        <v>73</v>
      </c>
      <c r="AQ53" s="97" t="str">
        <f>IF(ISNONTEXT('Movimentação de Alunos'!B54),"   ",(IF(ISBLANK('Movimentação de Alunos'!E54),(IF((COUNTIF(C53:AP53,"F"))=0,"0",(COUNTIF(C53:AP53,"F")))),"---")))</f>
        <v xml:space="preserve">   </v>
      </c>
      <c r="AR53" s="38"/>
      <c r="AS53" s="38"/>
      <c r="AT53" s="38"/>
      <c r="AU53" s="38"/>
      <c r="AV53" s="38"/>
      <c r="AW53" s="38"/>
      <c r="AX53" s="38"/>
      <c r="AY53" s="38"/>
      <c r="AZ53" s="38"/>
    </row>
    <row r="54" spans="1:52" ht="15" customHeight="1" x14ac:dyDescent="0.25">
      <c r="A54" s="83">
        <v>47</v>
      </c>
      <c r="B54" s="61">
        <f>'Movimentação de Alunos'!B55</f>
        <v>0</v>
      </c>
      <c r="C54" s="18" t="s">
        <v>73</v>
      </c>
      <c r="D54" s="18" t="s">
        <v>73</v>
      </c>
      <c r="E54" s="18" t="s">
        <v>73</v>
      </c>
      <c r="F54" s="18" t="s">
        <v>73</v>
      </c>
      <c r="G54" s="18" t="s">
        <v>73</v>
      </c>
      <c r="H54" s="18" t="s">
        <v>73</v>
      </c>
      <c r="I54" s="18" t="s">
        <v>73</v>
      </c>
      <c r="J54" s="18" t="s">
        <v>73</v>
      </c>
      <c r="K54" s="18" t="s">
        <v>73</v>
      </c>
      <c r="L54" s="18" t="s">
        <v>73</v>
      </c>
      <c r="M54" s="18" t="s">
        <v>73</v>
      </c>
      <c r="N54" s="18" t="s">
        <v>73</v>
      </c>
      <c r="O54" s="18" t="s">
        <v>73</v>
      </c>
      <c r="P54" s="18" t="s">
        <v>73</v>
      </c>
      <c r="Q54" s="18" t="s">
        <v>73</v>
      </c>
      <c r="R54" s="18" t="s">
        <v>73</v>
      </c>
      <c r="S54" s="18" t="s">
        <v>73</v>
      </c>
      <c r="T54" s="18" t="s">
        <v>73</v>
      </c>
      <c r="U54" s="18" t="s">
        <v>73</v>
      </c>
      <c r="V54" s="18" t="s">
        <v>73</v>
      </c>
      <c r="W54" s="18" t="s">
        <v>73</v>
      </c>
      <c r="X54" s="18" t="s">
        <v>73</v>
      </c>
      <c r="Y54" s="18" t="s">
        <v>73</v>
      </c>
      <c r="Z54" s="18" t="s">
        <v>73</v>
      </c>
      <c r="AA54" s="18" t="s">
        <v>73</v>
      </c>
      <c r="AB54" s="18" t="s">
        <v>73</v>
      </c>
      <c r="AC54" s="18" t="s">
        <v>73</v>
      </c>
      <c r="AD54" s="18" t="s">
        <v>73</v>
      </c>
      <c r="AE54" s="18" t="s">
        <v>73</v>
      </c>
      <c r="AF54" s="18" t="s">
        <v>73</v>
      </c>
      <c r="AG54" s="18" t="s">
        <v>73</v>
      </c>
      <c r="AH54" s="18" t="s">
        <v>73</v>
      </c>
      <c r="AI54" s="18" t="s">
        <v>73</v>
      </c>
      <c r="AJ54" s="18" t="s">
        <v>73</v>
      </c>
      <c r="AK54" s="18" t="s">
        <v>73</v>
      </c>
      <c r="AL54" s="18" t="s">
        <v>73</v>
      </c>
      <c r="AM54" s="18" t="s">
        <v>73</v>
      </c>
      <c r="AN54" s="18" t="s">
        <v>73</v>
      </c>
      <c r="AO54" s="18" t="s">
        <v>73</v>
      </c>
      <c r="AP54" s="18" t="s">
        <v>73</v>
      </c>
      <c r="AQ54" s="97" t="str">
        <f>IF(ISNONTEXT('Movimentação de Alunos'!B55),"   ",(IF(ISBLANK('Movimentação de Alunos'!E55),(IF((COUNTIF(C54:AP54,"F"))=0,"0",(COUNTIF(C54:AP54,"F")))),"---")))</f>
        <v xml:space="preserve">   </v>
      </c>
      <c r="AR54" s="38"/>
      <c r="AS54" s="38"/>
      <c r="AT54" s="38"/>
      <c r="AU54" s="38"/>
      <c r="AV54" s="38"/>
      <c r="AW54" s="38"/>
      <c r="AX54" s="38"/>
      <c r="AY54" s="38"/>
      <c r="AZ54" s="38"/>
    </row>
    <row r="55" spans="1:52" ht="15" customHeight="1" x14ac:dyDescent="0.25">
      <c r="A55" s="83">
        <v>48</v>
      </c>
      <c r="B55" s="61">
        <f>'Movimentação de Alunos'!B56</f>
        <v>0</v>
      </c>
      <c r="C55" s="18" t="s">
        <v>73</v>
      </c>
      <c r="D55" s="18" t="s">
        <v>73</v>
      </c>
      <c r="E55" s="18" t="s">
        <v>73</v>
      </c>
      <c r="F55" s="18" t="s">
        <v>73</v>
      </c>
      <c r="G55" s="18" t="s">
        <v>73</v>
      </c>
      <c r="H55" s="18" t="s">
        <v>73</v>
      </c>
      <c r="I55" s="18" t="s">
        <v>73</v>
      </c>
      <c r="J55" s="18" t="s">
        <v>73</v>
      </c>
      <c r="K55" s="18" t="s">
        <v>73</v>
      </c>
      <c r="L55" s="18" t="s">
        <v>73</v>
      </c>
      <c r="M55" s="18" t="s">
        <v>73</v>
      </c>
      <c r="N55" s="18" t="s">
        <v>73</v>
      </c>
      <c r="O55" s="18" t="s">
        <v>73</v>
      </c>
      <c r="P55" s="18" t="s">
        <v>73</v>
      </c>
      <c r="Q55" s="18" t="s">
        <v>73</v>
      </c>
      <c r="R55" s="18" t="s">
        <v>73</v>
      </c>
      <c r="S55" s="18" t="s">
        <v>73</v>
      </c>
      <c r="T55" s="18" t="s">
        <v>73</v>
      </c>
      <c r="U55" s="18" t="s">
        <v>73</v>
      </c>
      <c r="V55" s="18" t="s">
        <v>73</v>
      </c>
      <c r="W55" s="18" t="s">
        <v>73</v>
      </c>
      <c r="X55" s="18" t="s">
        <v>73</v>
      </c>
      <c r="Y55" s="18" t="s">
        <v>73</v>
      </c>
      <c r="Z55" s="18" t="s">
        <v>73</v>
      </c>
      <c r="AA55" s="18" t="s">
        <v>73</v>
      </c>
      <c r="AB55" s="18" t="s">
        <v>73</v>
      </c>
      <c r="AC55" s="18" t="s">
        <v>73</v>
      </c>
      <c r="AD55" s="18" t="s">
        <v>73</v>
      </c>
      <c r="AE55" s="18" t="s">
        <v>73</v>
      </c>
      <c r="AF55" s="18" t="s">
        <v>73</v>
      </c>
      <c r="AG55" s="18" t="s">
        <v>73</v>
      </c>
      <c r="AH55" s="18" t="s">
        <v>73</v>
      </c>
      <c r="AI55" s="18" t="s">
        <v>73</v>
      </c>
      <c r="AJ55" s="18" t="s">
        <v>73</v>
      </c>
      <c r="AK55" s="18" t="s">
        <v>73</v>
      </c>
      <c r="AL55" s="18" t="s">
        <v>73</v>
      </c>
      <c r="AM55" s="18" t="s">
        <v>73</v>
      </c>
      <c r="AN55" s="18" t="s">
        <v>73</v>
      </c>
      <c r="AO55" s="18" t="s">
        <v>73</v>
      </c>
      <c r="AP55" s="18" t="s">
        <v>73</v>
      </c>
      <c r="AQ55" s="97" t="str">
        <f>IF(ISNONTEXT('Movimentação de Alunos'!B56),"   ",(IF(ISBLANK('Movimentação de Alunos'!E56),(IF((COUNTIF(C55:AP55,"F"))=0,"0",(COUNTIF(C55:AP55,"F")))),"---")))</f>
        <v xml:space="preserve">   </v>
      </c>
      <c r="AR55" s="38"/>
      <c r="AS55" s="38"/>
      <c r="AT55" s="38"/>
      <c r="AU55" s="38"/>
      <c r="AV55" s="38"/>
      <c r="AW55" s="38"/>
      <c r="AX55" s="38"/>
      <c r="AY55" s="38"/>
      <c r="AZ55" s="38"/>
    </row>
    <row r="56" spans="1:52" ht="15" customHeight="1" x14ac:dyDescent="0.25">
      <c r="A56" s="83">
        <v>49</v>
      </c>
      <c r="B56" s="61">
        <f>'Movimentação de Alunos'!B57</f>
        <v>0</v>
      </c>
      <c r="C56" s="18" t="s">
        <v>73</v>
      </c>
      <c r="D56" s="18" t="s">
        <v>73</v>
      </c>
      <c r="E56" s="18" t="s">
        <v>73</v>
      </c>
      <c r="F56" s="18" t="s">
        <v>73</v>
      </c>
      <c r="G56" s="18" t="s">
        <v>73</v>
      </c>
      <c r="H56" s="18" t="s">
        <v>73</v>
      </c>
      <c r="I56" s="18" t="s">
        <v>73</v>
      </c>
      <c r="J56" s="18" t="s">
        <v>73</v>
      </c>
      <c r="K56" s="18" t="s">
        <v>73</v>
      </c>
      <c r="L56" s="18" t="s">
        <v>73</v>
      </c>
      <c r="M56" s="18" t="s">
        <v>73</v>
      </c>
      <c r="N56" s="18" t="s">
        <v>73</v>
      </c>
      <c r="O56" s="18" t="s">
        <v>73</v>
      </c>
      <c r="P56" s="18" t="s">
        <v>73</v>
      </c>
      <c r="Q56" s="18" t="s">
        <v>73</v>
      </c>
      <c r="R56" s="18" t="s">
        <v>73</v>
      </c>
      <c r="S56" s="18" t="s">
        <v>73</v>
      </c>
      <c r="T56" s="18" t="s">
        <v>73</v>
      </c>
      <c r="U56" s="18" t="s">
        <v>73</v>
      </c>
      <c r="V56" s="18" t="s">
        <v>73</v>
      </c>
      <c r="W56" s="18" t="s">
        <v>73</v>
      </c>
      <c r="X56" s="18" t="s">
        <v>73</v>
      </c>
      <c r="Y56" s="18" t="s">
        <v>73</v>
      </c>
      <c r="Z56" s="18" t="s">
        <v>73</v>
      </c>
      <c r="AA56" s="18" t="s">
        <v>73</v>
      </c>
      <c r="AB56" s="18" t="s">
        <v>73</v>
      </c>
      <c r="AC56" s="18" t="s">
        <v>73</v>
      </c>
      <c r="AD56" s="18" t="s">
        <v>73</v>
      </c>
      <c r="AE56" s="18" t="s">
        <v>73</v>
      </c>
      <c r="AF56" s="18" t="s">
        <v>73</v>
      </c>
      <c r="AG56" s="18" t="s">
        <v>73</v>
      </c>
      <c r="AH56" s="18" t="s">
        <v>73</v>
      </c>
      <c r="AI56" s="18" t="s">
        <v>73</v>
      </c>
      <c r="AJ56" s="18" t="s">
        <v>73</v>
      </c>
      <c r="AK56" s="18" t="s">
        <v>73</v>
      </c>
      <c r="AL56" s="18" t="s">
        <v>73</v>
      </c>
      <c r="AM56" s="18" t="s">
        <v>73</v>
      </c>
      <c r="AN56" s="18" t="s">
        <v>73</v>
      </c>
      <c r="AO56" s="18" t="s">
        <v>73</v>
      </c>
      <c r="AP56" s="18" t="s">
        <v>73</v>
      </c>
      <c r="AQ56" s="97" t="str">
        <f>IF(ISNONTEXT('Movimentação de Alunos'!B57),"   ",(IF(ISBLANK('Movimentação de Alunos'!E57),(IF((COUNTIF(C56:AP56,"F"))=0,"0",(COUNTIF(C56:AP56,"F")))),"---")))</f>
        <v xml:space="preserve">   </v>
      </c>
      <c r="AR56" s="38"/>
      <c r="AS56" s="38"/>
      <c r="AT56" s="38"/>
      <c r="AU56" s="38"/>
      <c r="AV56" s="38"/>
      <c r="AW56" s="38"/>
      <c r="AX56" s="38"/>
      <c r="AY56" s="38"/>
      <c r="AZ56" s="38"/>
    </row>
    <row r="57" spans="1:52" ht="15" customHeight="1" x14ac:dyDescent="0.25">
      <c r="A57" s="83">
        <v>50</v>
      </c>
      <c r="B57" s="61">
        <f>'Movimentação de Alunos'!B58</f>
        <v>0</v>
      </c>
      <c r="C57" s="18" t="s">
        <v>73</v>
      </c>
      <c r="D57" s="18" t="s">
        <v>73</v>
      </c>
      <c r="E57" s="18" t="s">
        <v>73</v>
      </c>
      <c r="F57" s="18" t="s">
        <v>73</v>
      </c>
      <c r="G57" s="18" t="s">
        <v>73</v>
      </c>
      <c r="H57" s="18" t="s">
        <v>73</v>
      </c>
      <c r="I57" s="18" t="s">
        <v>73</v>
      </c>
      <c r="J57" s="18" t="s">
        <v>73</v>
      </c>
      <c r="K57" s="18" t="s">
        <v>73</v>
      </c>
      <c r="L57" s="18" t="s">
        <v>73</v>
      </c>
      <c r="M57" s="18" t="s">
        <v>73</v>
      </c>
      <c r="N57" s="18" t="s">
        <v>73</v>
      </c>
      <c r="O57" s="18" t="s">
        <v>73</v>
      </c>
      <c r="P57" s="18" t="s">
        <v>73</v>
      </c>
      <c r="Q57" s="18" t="s">
        <v>73</v>
      </c>
      <c r="R57" s="18" t="s">
        <v>73</v>
      </c>
      <c r="S57" s="18" t="s">
        <v>73</v>
      </c>
      <c r="T57" s="18" t="s">
        <v>73</v>
      </c>
      <c r="U57" s="18" t="s">
        <v>73</v>
      </c>
      <c r="V57" s="18" t="s">
        <v>73</v>
      </c>
      <c r="W57" s="18" t="s">
        <v>73</v>
      </c>
      <c r="X57" s="18" t="s">
        <v>73</v>
      </c>
      <c r="Y57" s="18" t="s">
        <v>73</v>
      </c>
      <c r="Z57" s="18" t="s">
        <v>73</v>
      </c>
      <c r="AA57" s="18" t="s">
        <v>73</v>
      </c>
      <c r="AB57" s="18" t="s">
        <v>73</v>
      </c>
      <c r="AC57" s="18" t="s">
        <v>73</v>
      </c>
      <c r="AD57" s="18" t="s">
        <v>73</v>
      </c>
      <c r="AE57" s="18" t="s">
        <v>73</v>
      </c>
      <c r="AF57" s="18" t="s">
        <v>73</v>
      </c>
      <c r="AG57" s="18" t="s">
        <v>73</v>
      </c>
      <c r="AH57" s="18" t="s">
        <v>73</v>
      </c>
      <c r="AI57" s="18" t="s">
        <v>73</v>
      </c>
      <c r="AJ57" s="18" t="s">
        <v>73</v>
      </c>
      <c r="AK57" s="18" t="s">
        <v>73</v>
      </c>
      <c r="AL57" s="18" t="s">
        <v>73</v>
      </c>
      <c r="AM57" s="18" t="s">
        <v>73</v>
      </c>
      <c r="AN57" s="18" t="s">
        <v>73</v>
      </c>
      <c r="AO57" s="18" t="s">
        <v>73</v>
      </c>
      <c r="AP57" s="18" t="s">
        <v>73</v>
      </c>
      <c r="AQ57" s="97" t="str">
        <f>IF(ISNONTEXT('Movimentação de Alunos'!B58),"   ",(IF(ISBLANK('Movimentação de Alunos'!E58),(IF((COUNTIF(C57:AP57,"F"))=0,"0",(COUNTIF(C57:AP57,"F")))),"---")))</f>
        <v xml:space="preserve">   </v>
      </c>
      <c r="AR57" s="38"/>
      <c r="AS57" s="38"/>
      <c r="AT57" s="38"/>
      <c r="AU57" s="38"/>
      <c r="AV57" s="38"/>
      <c r="AW57" s="38"/>
      <c r="AX57" s="38"/>
      <c r="AY57" s="38"/>
      <c r="AZ57" s="38"/>
    </row>
    <row r="58" spans="1:52" ht="15" customHeight="1" x14ac:dyDescent="0.25">
      <c r="A58" s="83">
        <v>51</v>
      </c>
      <c r="B58" s="61">
        <f>'Movimentação de Alunos'!B59</f>
        <v>0</v>
      </c>
      <c r="C58" s="18" t="s">
        <v>73</v>
      </c>
      <c r="D58" s="18" t="s">
        <v>73</v>
      </c>
      <c r="E58" s="18" t="s">
        <v>73</v>
      </c>
      <c r="F58" s="18" t="s">
        <v>73</v>
      </c>
      <c r="G58" s="18" t="s">
        <v>73</v>
      </c>
      <c r="H58" s="18" t="s">
        <v>73</v>
      </c>
      <c r="I58" s="18" t="s">
        <v>73</v>
      </c>
      <c r="J58" s="18" t="s">
        <v>73</v>
      </c>
      <c r="K58" s="18" t="s">
        <v>73</v>
      </c>
      <c r="L58" s="18" t="s">
        <v>73</v>
      </c>
      <c r="M58" s="18" t="s">
        <v>73</v>
      </c>
      <c r="N58" s="18" t="s">
        <v>73</v>
      </c>
      <c r="O58" s="18" t="s">
        <v>73</v>
      </c>
      <c r="P58" s="18" t="s">
        <v>73</v>
      </c>
      <c r="Q58" s="18" t="s">
        <v>73</v>
      </c>
      <c r="R58" s="18" t="s">
        <v>73</v>
      </c>
      <c r="S58" s="18" t="s">
        <v>73</v>
      </c>
      <c r="T58" s="18" t="s">
        <v>73</v>
      </c>
      <c r="U58" s="18" t="s">
        <v>73</v>
      </c>
      <c r="V58" s="18" t="s">
        <v>73</v>
      </c>
      <c r="W58" s="18" t="s">
        <v>73</v>
      </c>
      <c r="X58" s="18" t="s">
        <v>73</v>
      </c>
      <c r="Y58" s="18" t="s">
        <v>73</v>
      </c>
      <c r="Z58" s="18" t="s">
        <v>73</v>
      </c>
      <c r="AA58" s="18" t="s">
        <v>73</v>
      </c>
      <c r="AB58" s="18" t="s">
        <v>73</v>
      </c>
      <c r="AC58" s="18" t="s">
        <v>73</v>
      </c>
      <c r="AD58" s="18" t="s">
        <v>73</v>
      </c>
      <c r="AE58" s="18" t="s">
        <v>73</v>
      </c>
      <c r="AF58" s="18" t="s">
        <v>73</v>
      </c>
      <c r="AG58" s="18" t="s">
        <v>73</v>
      </c>
      <c r="AH58" s="18" t="s">
        <v>73</v>
      </c>
      <c r="AI58" s="18" t="s">
        <v>73</v>
      </c>
      <c r="AJ58" s="18" t="s">
        <v>73</v>
      </c>
      <c r="AK58" s="18" t="s">
        <v>73</v>
      </c>
      <c r="AL58" s="18" t="s">
        <v>73</v>
      </c>
      <c r="AM58" s="18" t="s">
        <v>73</v>
      </c>
      <c r="AN58" s="18" t="s">
        <v>73</v>
      </c>
      <c r="AO58" s="18" t="s">
        <v>73</v>
      </c>
      <c r="AP58" s="18" t="s">
        <v>73</v>
      </c>
      <c r="AQ58" s="97" t="str">
        <f>IF(ISNONTEXT('Movimentação de Alunos'!B59),"   ",(IF(ISBLANK('Movimentação de Alunos'!E59),(IF((COUNTIF(C58:AP58,"F"))=0,"0",(COUNTIF(C58:AP58,"F")))),"---")))</f>
        <v xml:space="preserve">   </v>
      </c>
      <c r="AR58" s="38"/>
      <c r="AS58" s="38"/>
      <c r="AT58" s="38"/>
      <c r="AU58" s="38"/>
      <c r="AV58" s="38"/>
      <c r="AW58" s="38"/>
      <c r="AX58" s="38"/>
      <c r="AY58" s="38"/>
      <c r="AZ58" s="38"/>
    </row>
    <row r="59" spans="1:52" ht="15" customHeight="1" x14ac:dyDescent="0.25">
      <c r="A59" s="83">
        <v>52</v>
      </c>
      <c r="B59" s="61">
        <f>'Movimentação de Alunos'!B60</f>
        <v>0</v>
      </c>
      <c r="C59" s="18" t="s">
        <v>73</v>
      </c>
      <c r="D59" s="18" t="s">
        <v>73</v>
      </c>
      <c r="E59" s="18" t="s">
        <v>73</v>
      </c>
      <c r="F59" s="18" t="s">
        <v>73</v>
      </c>
      <c r="G59" s="18" t="s">
        <v>73</v>
      </c>
      <c r="H59" s="18" t="s">
        <v>73</v>
      </c>
      <c r="I59" s="18" t="s">
        <v>73</v>
      </c>
      <c r="J59" s="18" t="s">
        <v>73</v>
      </c>
      <c r="K59" s="18" t="s">
        <v>73</v>
      </c>
      <c r="L59" s="18" t="s">
        <v>73</v>
      </c>
      <c r="M59" s="18" t="s">
        <v>73</v>
      </c>
      <c r="N59" s="18" t="s">
        <v>73</v>
      </c>
      <c r="O59" s="18" t="s">
        <v>73</v>
      </c>
      <c r="P59" s="18" t="s">
        <v>73</v>
      </c>
      <c r="Q59" s="18" t="s">
        <v>73</v>
      </c>
      <c r="R59" s="18" t="s">
        <v>73</v>
      </c>
      <c r="S59" s="18" t="s">
        <v>73</v>
      </c>
      <c r="T59" s="18" t="s">
        <v>73</v>
      </c>
      <c r="U59" s="18" t="s">
        <v>73</v>
      </c>
      <c r="V59" s="18" t="s">
        <v>73</v>
      </c>
      <c r="W59" s="18" t="s">
        <v>73</v>
      </c>
      <c r="X59" s="18" t="s">
        <v>73</v>
      </c>
      <c r="Y59" s="18" t="s">
        <v>73</v>
      </c>
      <c r="Z59" s="18" t="s">
        <v>73</v>
      </c>
      <c r="AA59" s="18" t="s">
        <v>73</v>
      </c>
      <c r="AB59" s="18" t="s">
        <v>73</v>
      </c>
      <c r="AC59" s="18" t="s">
        <v>73</v>
      </c>
      <c r="AD59" s="18" t="s">
        <v>73</v>
      </c>
      <c r="AE59" s="18" t="s">
        <v>73</v>
      </c>
      <c r="AF59" s="18" t="s">
        <v>73</v>
      </c>
      <c r="AG59" s="18" t="s">
        <v>73</v>
      </c>
      <c r="AH59" s="18" t="s">
        <v>73</v>
      </c>
      <c r="AI59" s="18" t="s">
        <v>73</v>
      </c>
      <c r="AJ59" s="18" t="s">
        <v>73</v>
      </c>
      <c r="AK59" s="18" t="s">
        <v>73</v>
      </c>
      <c r="AL59" s="18" t="s">
        <v>73</v>
      </c>
      <c r="AM59" s="18" t="s">
        <v>73</v>
      </c>
      <c r="AN59" s="18" t="s">
        <v>73</v>
      </c>
      <c r="AO59" s="18" t="s">
        <v>73</v>
      </c>
      <c r="AP59" s="18" t="s">
        <v>73</v>
      </c>
      <c r="AQ59" s="97" t="str">
        <f>IF(ISNONTEXT('Movimentação de Alunos'!B60),"   ",(IF(ISBLANK('Movimentação de Alunos'!E60),(IF((COUNTIF(C59:AP59,"F"))=0,"0",(COUNTIF(C59:AP59,"F")))),"---")))</f>
        <v xml:space="preserve">   </v>
      </c>
      <c r="AR59" s="38"/>
      <c r="AS59" s="38"/>
      <c r="AT59" s="38"/>
      <c r="AU59" s="38"/>
      <c r="AV59" s="38"/>
      <c r="AW59" s="38"/>
      <c r="AX59" s="38"/>
      <c r="AY59" s="38"/>
      <c r="AZ59" s="38"/>
    </row>
    <row r="60" spans="1:52" ht="15" customHeight="1" x14ac:dyDescent="0.25">
      <c r="A60" s="83">
        <v>53</v>
      </c>
      <c r="B60" s="61">
        <f>'Movimentação de Alunos'!B61</f>
        <v>0</v>
      </c>
      <c r="C60" s="18" t="s">
        <v>73</v>
      </c>
      <c r="D60" s="18" t="s">
        <v>73</v>
      </c>
      <c r="E60" s="18" t="s">
        <v>73</v>
      </c>
      <c r="F60" s="18" t="s">
        <v>73</v>
      </c>
      <c r="G60" s="18" t="s">
        <v>73</v>
      </c>
      <c r="H60" s="18" t="s">
        <v>73</v>
      </c>
      <c r="I60" s="18" t="s">
        <v>73</v>
      </c>
      <c r="J60" s="18" t="s">
        <v>73</v>
      </c>
      <c r="K60" s="18" t="s">
        <v>73</v>
      </c>
      <c r="L60" s="18" t="s">
        <v>73</v>
      </c>
      <c r="M60" s="18" t="s">
        <v>73</v>
      </c>
      <c r="N60" s="18" t="s">
        <v>73</v>
      </c>
      <c r="O60" s="18" t="s">
        <v>73</v>
      </c>
      <c r="P60" s="18" t="s">
        <v>73</v>
      </c>
      <c r="Q60" s="18" t="s">
        <v>73</v>
      </c>
      <c r="R60" s="18" t="s">
        <v>73</v>
      </c>
      <c r="S60" s="18" t="s">
        <v>73</v>
      </c>
      <c r="T60" s="18" t="s">
        <v>73</v>
      </c>
      <c r="U60" s="18" t="s">
        <v>73</v>
      </c>
      <c r="V60" s="18" t="s">
        <v>73</v>
      </c>
      <c r="W60" s="18" t="s">
        <v>73</v>
      </c>
      <c r="X60" s="18" t="s">
        <v>73</v>
      </c>
      <c r="Y60" s="18" t="s">
        <v>73</v>
      </c>
      <c r="Z60" s="18" t="s">
        <v>73</v>
      </c>
      <c r="AA60" s="18" t="s">
        <v>73</v>
      </c>
      <c r="AB60" s="18" t="s">
        <v>73</v>
      </c>
      <c r="AC60" s="18" t="s">
        <v>73</v>
      </c>
      <c r="AD60" s="18" t="s">
        <v>73</v>
      </c>
      <c r="AE60" s="18" t="s">
        <v>73</v>
      </c>
      <c r="AF60" s="18" t="s">
        <v>73</v>
      </c>
      <c r="AG60" s="18" t="s">
        <v>73</v>
      </c>
      <c r="AH60" s="18" t="s">
        <v>73</v>
      </c>
      <c r="AI60" s="18" t="s">
        <v>73</v>
      </c>
      <c r="AJ60" s="18" t="s">
        <v>73</v>
      </c>
      <c r="AK60" s="18" t="s">
        <v>73</v>
      </c>
      <c r="AL60" s="18" t="s">
        <v>73</v>
      </c>
      <c r="AM60" s="18" t="s">
        <v>73</v>
      </c>
      <c r="AN60" s="18" t="s">
        <v>73</v>
      </c>
      <c r="AO60" s="18" t="s">
        <v>73</v>
      </c>
      <c r="AP60" s="18" t="s">
        <v>73</v>
      </c>
      <c r="AQ60" s="97" t="str">
        <f>IF(ISNONTEXT('Movimentação de Alunos'!B61),"   ",(IF(ISBLANK('Movimentação de Alunos'!E61),(IF((COUNTIF(C60:AP60,"F"))=0,"0",(COUNTIF(C60:AP60,"F")))),"---")))</f>
        <v xml:space="preserve">   </v>
      </c>
      <c r="AR60" s="38"/>
      <c r="AS60" s="38"/>
      <c r="AT60" s="38"/>
      <c r="AU60" s="38"/>
      <c r="AV60" s="38"/>
      <c r="AW60" s="38"/>
      <c r="AX60" s="38"/>
      <c r="AY60" s="38"/>
      <c r="AZ60" s="38"/>
    </row>
    <row r="61" spans="1:52" ht="15" customHeight="1" x14ac:dyDescent="0.25">
      <c r="A61" s="83">
        <v>54</v>
      </c>
      <c r="B61" s="61">
        <f>'Movimentação de Alunos'!B62</f>
        <v>0</v>
      </c>
      <c r="C61" s="18" t="s">
        <v>73</v>
      </c>
      <c r="D61" s="18" t="s">
        <v>73</v>
      </c>
      <c r="E61" s="18" t="s">
        <v>73</v>
      </c>
      <c r="F61" s="18" t="s">
        <v>73</v>
      </c>
      <c r="G61" s="18" t="s">
        <v>73</v>
      </c>
      <c r="H61" s="18" t="s">
        <v>73</v>
      </c>
      <c r="I61" s="18" t="s">
        <v>73</v>
      </c>
      <c r="J61" s="18" t="s">
        <v>73</v>
      </c>
      <c r="K61" s="18" t="s">
        <v>73</v>
      </c>
      <c r="L61" s="18" t="s">
        <v>73</v>
      </c>
      <c r="M61" s="18" t="s">
        <v>73</v>
      </c>
      <c r="N61" s="18" t="s">
        <v>73</v>
      </c>
      <c r="O61" s="18" t="s">
        <v>73</v>
      </c>
      <c r="P61" s="18" t="s">
        <v>73</v>
      </c>
      <c r="Q61" s="18" t="s">
        <v>73</v>
      </c>
      <c r="R61" s="18" t="s">
        <v>73</v>
      </c>
      <c r="S61" s="18" t="s">
        <v>73</v>
      </c>
      <c r="T61" s="18" t="s">
        <v>73</v>
      </c>
      <c r="U61" s="18" t="s">
        <v>73</v>
      </c>
      <c r="V61" s="18" t="s">
        <v>73</v>
      </c>
      <c r="W61" s="18" t="s">
        <v>73</v>
      </c>
      <c r="X61" s="18" t="s">
        <v>73</v>
      </c>
      <c r="Y61" s="18" t="s">
        <v>73</v>
      </c>
      <c r="Z61" s="18" t="s">
        <v>73</v>
      </c>
      <c r="AA61" s="18" t="s">
        <v>73</v>
      </c>
      <c r="AB61" s="18" t="s">
        <v>73</v>
      </c>
      <c r="AC61" s="18" t="s">
        <v>73</v>
      </c>
      <c r="AD61" s="18" t="s">
        <v>73</v>
      </c>
      <c r="AE61" s="18" t="s">
        <v>73</v>
      </c>
      <c r="AF61" s="18" t="s">
        <v>73</v>
      </c>
      <c r="AG61" s="18" t="s">
        <v>73</v>
      </c>
      <c r="AH61" s="18" t="s">
        <v>73</v>
      </c>
      <c r="AI61" s="18" t="s">
        <v>73</v>
      </c>
      <c r="AJ61" s="18" t="s">
        <v>73</v>
      </c>
      <c r="AK61" s="18" t="s">
        <v>73</v>
      </c>
      <c r="AL61" s="18" t="s">
        <v>73</v>
      </c>
      <c r="AM61" s="18" t="s">
        <v>73</v>
      </c>
      <c r="AN61" s="18" t="s">
        <v>73</v>
      </c>
      <c r="AO61" s="18" t="s">
        <v>73</v>
      </c>
      <c r="AP61" s="18" t="s">
        <v>73</v>
      </c>
      <c r="AQ61" s="97" t="str">
        <f>IF(ISNONTEXT('Movimentação de Alunos'!B62),"   ",(IF(ISBLANK('Movimentação de Alunos'!E62),(IF((COUNTIF(C61:AP61,"F"))=0,"0",(COUNTIF(C61:AP61,"F")))),"---")))</f>
        <v xml:space="preserve">   </v>
      </c>
      <c r="AR61" s="38"/>
      <c r="AS61" s="38"/>
      <c r="AT61" s="38"/>
      <c r="AU61" s="38"/>
      <c r="AV61" s="38"/>
      <c r="AW61" s="38"/>
      <c r="AX61" s="38"/>
      <c r="AY61" s="38"/>
      <c r="AZ61" s="38"/>
    </row>
    <row r="62" spans="1:52" ht="15" customHeight="1" x14ac:dyDescent="0.25">
      <c r="A62" s="83">
        <v>55</v>
      </c>
      <c r="B62" s="61">
        <f>'Movimentação de Alunos'!B63</f>
        <v>0</v>
      </c>
      <c r="C62" s="18" t="s">
        <v>73</v>
      </c>
      <c r="D62" s="18" t="s">
        <v>73</v>
      </c>
      <c r="E62" s="18" t="s">
        <v>73</v>
      </c>
      <c r="F62" s="18" t="s">
        <v>73</v>
      </c>
      <c r="G62" s="18" t="s">
        <v>73</v>
      </c>
      <c r="H62" s="18" t="s">
        <v>73</v>
      </c>
      <c r="I62" s="18" t="s">
        <v>73</v>
      </c>
      <c r="J62" s="18" t="s">
        <v>73</v>
      </c>
      <c r="K62" s="18" t="s">
        <v>73</v>
      </c>
      <c r="L62" s="18" t="s">
        <v>73</v>
      </c>
      <c r="M62" s="18" t="s">
        <v>73</v>
      </c>
      <c r="N62" s="18" t="s">
        <v>73</v>
      </c>
      <c r="O62" s="18" t="s">
        <v>73</v>
      </c>
      <c r="P62" s="18" t="s">
        <v>73</v>
      </c>
      <c r="Q62" s="18" t="s">
        <v>73</v>
      </c>
      <c r="R62" s="18" t="s">
        <v>73</v>
      </c>
      <c r="S62" s="18" t="s">
        <v>73</v>
      </c>
      <c r="T62" s="18" t="s">
        <v>73</v>
      </c>
      <c r="U62" s="18" t="s">
        <v>73</v>
      </c>
      <c r="V62" s="18" t="s">
        <v>73</v>
      </c>
      <c r="W62" s="18" t="s">
        <v>73</v>
      </c>
      <c r="X62" s="18" t="s">
        <v>73</v>
      </c>
      <c r="Y62" s="18" t="s">
        <v>73</v>
      </c>
      <c r="Z62" s="18" t="s">
        <v>73</v>
      </c>
      <c r="AA62" s="18" t="s">
        <v>73</v>
      </c>
      <c r="AB62" s="18" t="s">
        <v>73</v>
      </c>
      <c r="AC62" s="18" t="s">
        <v>73</v>
      </c>
      <c r="AD62" s="18" t="s">
        <v>73</v>
      </c>
      <c r="AE62" s="18" t="s">
        <v>73</v>
      </c>
      <c r="AF62" s="18" t="s">
        <v>73</v>
      </c>
      <c r="AG62" s="18" t="s">
        <v>73</v>
      </c>
      <c r="AH62" s="18" t="s">
        <v>73</v>
      </c>
      <c r="AI62" s="18" t="s">
        <v>73</v>
      </c>
      <c r="AJ62" s="18" t="s">
        <v>73</v>
      </c>
      <c r="AK62" s="18" t="s">
        <v>73</v>
      </c>
      <c r="AL62" s="18" t="s">
        <v>73</v>
      </c>
      <c r="AM62" s="18" t="s">
        <v>73</v>
      </c>
      <c r="AN62" s="18" t="s">
        <v>73</v>
      </c>
      <c r="AO62" s="18" t="s">
        <v>73</v>
      </c>
      <c r="AP62" s="18" t="s">
        <v>73</v>
      </c>
      <c r="AQ62" s="97" t="str">
        <f>IF(ISNONTEXT('Movimentação de Alunos'!B63),"   ",(IF(ISBLANK('Movimentação de Alunos'!E63),(IF((COUNTIF(C62:AP62,"F"))=0,"0",(COUNTIF(C62:AP62,"F")))),"---")))</f>
        <v xml:space="preserve">   </v>
      </c>
      <c r="AR62" s="38"/>
      <c r="AS62" s="38"/>
      <c r="AT62" s="38"/>
      <c r="AU62" s="38"/>
      <c r="AV62" s="38"/>
      <c r="AW62" s="38"/>
      <c r="AX62" s="38"/>
      <c r="AY62" s="38"/>
      <c r="AZ62" s="38"/>
    </row>
    <row r="63" spans="1:52" ht="15" customHeight="1" x14ac:dyDescent="0.25">
      <c r="A63" s="83">
        <v>56</v>
      </c>
      <c r="B63" s="61">
        <f>'Movimentação de Alunos'!B64</f>
        <v>0</v>
      </c>
      <c r="C63" s="18" t="s">
        <v>73</v>
      </c>
      <c r="D63" s="18" t="s">
        <v>73</v>
      </c>
      <c r="E63" s="18" t="s">
        <v>73</v>
      </c>
      <c r="F63" s="18" t="s">
        <v>73</v>
      </c>
      <c r="G63" s="18" t="s">
        <v>73</v>
      </c>
      <c r="H63" s="18" t="s">
        <v>73</v>
      </c>
      <c r="I63" s="18" t="s">
        <v>73</v>
      </c>
      <c r="J63" s="18" t="s">
        <v>73</v>
      </c>
      <c r="K63" s="18" t="s">
        <v>73</v>
      </c>
      <c r="L63" s="18" t="s">
        <v>73</v>
      </c>
      <c r="M63" s="18" t="s">
        <v>73</v>
      </c>
      <c r="N63" s="18" t="s">
        <v>73</v>
      </c>
      <c r="O63" s="18" t="s">
        <v>73</v>
      </c>
      <c r="P63" s="18" t="s">
        <v>73</v>
      </c>
      <c r="Q63" s="18" t="s">
        <v>73</v>
      </c>
      <c r="R63" s="18" t="s">
        <v>73</v>
      </c>
      <c r="S63" s="18" t="s">
        <v>73</v>
      </c>
      <c r="T63" s="18" t="s">
        <v>73</v>
      </c>
      <c r="U63" s="18" t="s">
        <v>73</v>
      </c>
      <c r="V63" s="18" t="s">
        <v>73</v>
      </c>
      <c r="W63" s="18" t="s">
        <v>73</v>
      </c>
      <c r="X63" s="18" t="s">
        <v>73</v>
      </c>
      <c r="Y63" s="18" t="s">
        <v>73</v>
      </c>
      <c r="Z63" s="18" t="s">
        <v>73</v>
      </c>
      <c r="AA63" s="18" t="s">
        <v>73</v>
      </c>
      <c r="AB63" s="18" t="s">
        <v>73</v>
      </c>
      <c r="AC63" s="18" t="s">
        <v>73</v>
      </c>
      <c r="AD63" s="18" t="s">
        <v>73</v>
      </c>
      <c r="AE63" s="18" t="s">
        <v>73</v>
      </c>
      <c r="AF63" s="18" t="s">
        <v>73</v>
      </c>
      <c r="AG63" s="18" t="s">
        <v>73</v>
      </c>
      <c r="AH63" s="18" t="s">
        <v>73</v>
      </c>
      <c r="AI63" s="18" t="s">
        <v>73</v>
      </c>
      <c r="AJ63" s="18" t="s">
        <v>73</v>
      </c>
      <c r="AK63" s="18" t="s">
        <v>73</v>
      </c>
      <c r="AL63" s="18" t="s">
        <v>73</v>
      </c>
      <c r="AM63" s="18" t="s">
        <v>73</v>
      </c>
      <c r="AN63" s="18" t="s">
        <v>73</v>
      </c>
      <c r="AO63" s="18" t="s">
        <v>73</v>
      </c>
      <c r="AP63" s="18" t="s">
        <v>73</v>
      </c>
      <c r="AQ63" s="97" t="str">
        <f>IF(ISNONTEXT('Movimentação de Alunos'!B64),"   ",(IF(ISBLANK('Movimentação de Alunos'!E64),(IF((COUNTIF(C63:AP63,"F"))=0,"0",(COUNTIF(C63:AP63,"F")))),"---")))</f>
        <v xml:space="preserve">   </v>
      </c>
      <c r="AR63" s="38"/>
      <c r="AS63" s="38"/>
      <c r="AT63" s="38"/>
      <c r="AU63" s="38"/>
      <c r="AV63" s="38"/>
      <c r="AW63" s="38"/>
      <c r="AX63" s="38"/>
      <c r="AY63" s="38"/>
      <c r="AZ63" s="38"/>
    </row>
    <row r="64" spans="1:52" ht="15" customHeight="1" x14ac:dyDescent="0.25">
      <c r="A64" s="83">
        <v>57</v>
      </c>
      <c r="B64" s="61">
        <f>'Movimentação de Alunos'!B65</f>
        <v>0</v>
      </c>
      <c r="C64" s="18" t="s">
        <v>73</v>
      </c>
      <c r="D64" s="18" t="s">
        <v>73</v>
      </c>
      <c r="E64" s="18" t="s">
        <v>73</v>
      </c>
      <c r="F64" s="18" t="s">
        <v>73</v>
      </c>
      <c r="G64" s="18" t="s">
        <v>73</v>
      </c>
      <c r="H64" s="18" t="s">
        <v>73</v>
      </c>
      <c r="I64" s="18" t="s">
        <v>73</v>
      </c>
      <c r="J64" s="18" t="s">
        <v>73</v>
      </c>
      <c r="K64" s="18" t="s">
        <v>73</v>
      </c>
      <c r="L64" s="18" t="s">
        <v>73</v>
      </c>
      <c r="M64" s="18" t="s">
        <v>73</v>
      </c>
      <c r="N64" s="18" t="s">
        <v>73</v>
      </c>
      <c r="O64" s="18" t="s">
        <v>73</v>
      </c>
      <c r="P64" s="18" t="s">
        <v>73</v>
      </c>
      <c r="Q64" s="18" t="s">
        <v>73</v>
      </c>
      <c r="R64" s="18" t="s">
        <v>73</v>
      </c>
      <c r="S64" s="18" t="s">
        <v>73</v>
      </c>
      <c r="T64" s="18" t="s">
        <v>73</v>
      </c>
      <c r="U64" s="18" t="s">
        <v>73</v>
      </c>
      <c r="V64" s="18" t="s">
        <v>73</v>
      </c>
      <c r="W64" s="18" t="s">
        <v>73</v>
      </c>
      <c r="X64" s="18" t="s">
        <v>73</v>
      </c>
      <c r="Y64" s="18" t="s">
        <v>73</v>
      </c>
      <c r="Z64" s="18" t="s">
        <v>73</v>
      </c>
      <c r="AA64" s="18" t="s">
        <v>73</v>
      </c>
      <c r="AB64" s="18" t="s">
        <v>73</v>
      </c>
      <c r="AC64" s="18" t="s">
        <v>73</v>
      </c>
      <c r="AD64" s="18" t="s">
        <v>73</v>
      </c>
      <c r="AE64" s="18" t="s">
        <v>73</v>
      </c>
      <c r="AF64" s="18" t="s">
        <v>73</v>
      </c>
      <c r="AG64" s="18" t="s">
        <v>73</v>
      </c>
      <c r="AH64" s="18" t="s">
        <v>73</v>
      </c>
      <c r="AI64" s="18" t="s">
        <v>73</v>
      </c>
      <c r="AJ64" s="18" t="s">
        <v>73</v>
      </c>
      <c r="AK64" s="18" t="s">
        <v>73</v>
      </c>
      <c r="AL64" s="18" t="s">
        <v>73</v>
      </c>
      <c r="AM64" s="18" t="s">
        <v>73</v>
      </c>
      <c r="AN64" s="18" t="s">
        <v>73</v>
      </c>
      <c r="AO64" s="18" t="s">
        <v>73</v>
      </c>
      <c r="AP64" s="18" t="s">
        <v>73</v>
      </c>
      <c r="AQ64" s="97" t="str">
        <f>IF(ISNONTEXT('Movimentação de Alunos'!B65),"   ",(IF(ISBLANK('Movimentação de Alunos'!E65),(IF((COUNTIF(C64:AP64,"F"))=0,"0",(COUNTIF(C64:AP64,"F")))),"---")))</f>
        <v xml:space="preserve">   </v>
      </c>
      <c r="AR64" s="38"/>
      <c r="AS64" s="38"/>
      <c r="AT64" s="38"/>
      <c r="AU64" s="38"/>
      <c r="AV64" s="38"/>
      <c r="AW64" s="38"/>
      <c r="AX64" s="38"/>
      <c r="AY64" s="38"/>
      <c r="AZ64" s="38"/>
    </row>
    <row r="65" spans="1:52" ht="15" customHeight="1" x14ac:dyDescent="0.25">
      <c r="A65" s="83">
        <v>58</v>
      </c>
      <c r="B65" s="61">
        <f>'Movimentação de Alunos'!B66</f>
        <v>0</v>
      </c>
      <c r="C65" s="18" t="s">
        <v>73</v>
      </c>
      <c r="D65" s="18" t="s">
        <v>73</v>
      </c>
      <c r="E65" s="18" t="s">
        <v>73</v>
      </c>
      <c r="F65" s="18" t="s">
        <v>73</v>
      </c>
      <c r="G65" s="18" t="s">
        <v>73</v>
      </c>
      <c r="H65" s="18" t="s">
        <v>73</v>
      </c>
      <c r="I65" s="18" t="s">
        <v>73</v>
      </c>
      <c r="J65" s="18" t="s">
        <v>73</v>
      </c>
      <c r="K65" s="18" t="s">
        <v>73</v>
      </c>
      <c r="L65" s="18" t="s">
        <v>73</v>
      </c>
      <c r="M65" s="18" t="s">
        <v>73</v>
      </c>
      <c r="N65" s="18" t="s">
        <v>73</v>
      </c>
      <c r="O65" s="18" t="s">
        <v>73</v>
      </c>
      <c r="P65" s="18" t="s">
        <v>73</v>
      </c>
      <c r="Q65" s="18" t="s">
        <v>73</v>
      </c>
      <c r="R65" s="18" t="s">
        <v>73</v>
      </c>
      <c r="S65" s="18" t="s">
        <v>73</v>
      </c>
      <c r="T65" s="18" t="s">
        <v>73</v>
      </c>
      <c r="U65" s="18" t="s">
        <v>73</v>
      </c>
      <c r="V65" s="18" t="s">
        <v>73</v>
      </c>
      <c r="W65" s="18" t="s">
        <v>73</v>
      </c>
      <c r="X65" s="18" t="s">
        <v>73</v>
      </c>
      <c r="Y65" s="18" t="s">
        <v>73</v>
      </c>
      <c r="Z65" s="18" t="s">
        <v>73</v>
      </c>
      <c r="AA65" s="18" t="s">
        <v>73</v>
      </c>
      <c r="AB65" s="18" t="s">
        <v>73</v>
      </c>
      <c r="AC65" s="18" t="s">
        <v>73</v>
      </c>
      <c r="AD65" s="18" t="s">
        <v>73</v>
      </c>
      <c r="AE65" s="18" t="s">
        <v>73</v>
      </c>
      <c r="AF65" s="18" t="s">
        <v>73</v>
      </c>
      <c r="AG65" s="18" t="s">
        <v>73</v>
      </c>
      <c r="AH65" s="18" t="s">
        <v>73</v>
      </c>
      <c r="AI65" s="18" t="s">
        <v>73</v>
      </c>
      <c r="AJ65" s="18" t="s">
        <v>73</v>
      </c>
      <c r="AK65" s="18" t="s">
        <v>73</v>
      </c>
      <c r="AL65" s="18" t="s">
        <v>73</v>
      </c>
      <c r="AM65" s="18" t="s">
        <v>73</v>
      </c>
      <c r="AN65" s="18" t="s">
        <v>73</v>
      </c>
      <c r="AO65" s="18" t="s">
        <v>73</v>
      </c>
      <c r="AP65" s="18" t="s">
        <v>73</v>
      </c>
      <c r="AQ65" s="97" t="str">
        <f>IF(ISNONTEXT('Movimentação de Alunos'!B66),"   ",(IF(ISBLANK('Movimentação de Alunos'!E66),(IF((COUNTIF(C65:AP65,"F"))=0,"0",(COUNTIF(C65:AP65,"F")))),"---")))</f>
        <v xml:space="preserve">   </v>
      </c>
      <c r="AR65" s="38"/>
      <c r="AS65" s="38"/>
      <c r="AT65" s="38"/>
      <c r="AU65" s="38"/>
      <c r="AV65" s="38"/>
      <c r="AW65" s="38"/>
      <c r="AX65" s="38"/>
      <c r="AY65" s="38"/>
      <c r="AZ65" s="38"/>
    </row>
    <row r="66" spans="1:52" ht="15" customHeight="1" x14ac:dyDescent="0.25">
      <c r="A66" s="83">
        <v>59</v>
      </c>
      <c r="B66" s="61">
        <f>'Movimentação de Alunos'!B67</f>
        <v>0</v>
      </c>
      <c r="C66" s="18" t="s">
        <v>73</v>
      </c>
      <c r="D66" s="18" t="s">
        <v>73</v>
      </c>
      <c r="E66" s="18" t="s">
        <v>73</v>
      </c>
      <c r="F66" s="18" t="s">
        <v>73</v>
      </c>
      <c r="G66" s="18" t="s">
        <v>73</v>
      </c>
      <c r="H66" s="18" t="s">
        <v>73</v>
      </c>
      <c r="I66" s="18" t="s">
        <v>73</v>
      </c>
      <c r="J66" s="18" t="s">
        <v>73</v>
      </c>
      <c r="K66" s="18" t="s">
        <v>73</v>
      </c>
      <c r="L66" s="18" t="s">
        <v>73</v>
      </c>
      <c r="M66" s="18" t="s">
        <v>73</v>
      </c>
      <c r="N66" s="18" t="s">
        <v>73</v>
      </c>
      <c r="O66" s="18" t="s">
        <v>73</v>
      </c>
      <c r="P66" s="18" t="s">
        <v>73</v>
      </c>
      <c r="Q66" s="18" t="s">
        <v>73</v>
      </c>
      <c r="R66" s="18" t="s">
        <v>73</v>
      </c>
      <c r="S66" s="18" t="s">
        <v>73</v>
      </c>
      <c r="T66" s="18" t="s">
        <v>73</v>
      </c>
      <c r="U66" s="18" t="s">
        <v>73</v>
      </c>
      <c r="V66" s="18" t="s">
        <v>73</v>
      </c>
      <c r="W66" s="18" t="s">
        <v>73</v>
      </c>
      <c r="X66" s="18" t="s">
        <v>73</v>
      </c>
      <c r="Y66" s="18" t="s">
        <v>73</v>
      </c>
      <c r="Z66" s="18" t="s">
        <v>73</v>
      </c>
      <c r="AA66" s="18" t="s">
        <v>73</v>
      </c>
      <c r="AB66" s="18" t="s">
        <v>73</v>
      </c>
      <c r="AC66" s="18" t="s">
        <v>73</v>
      </c>
      <c r="AD66" s="18" t="s">
        <v>73</v>
      </c>
      <c r="AE66" s="18" t="s">
        <v>73</v>
      </c>
      <c r="AF66" s="18" t="s">
        <v>73</v>
      </c>
      <c r="AG66" s="18" t="s">
        <v>73</v>
      </c>
      <c r="AH66" s="18" t="s">
        <v>73</v>
      </c>
      <c r="AI66" s="18" t="s">
        <v>73</v>
      </c>
      <c r="AJ66" s="18" t="s">
        <v>73</v>
      </c>
      <c r="AK66" s="18" t="s">
        <v>73</v>
      </c>
      <c r="AL66" s="18" t="s">
        <v>73</v>
      </c>
      <c r="AM66" s="18" t="s">
        <v>73</v>
      </c>
      <c r="AN66" s="18" t="s">
        <v>73</v>
      </c>
      <c r="AO66" s="18" t="s">
        <v>73</v>
      </c>
      <c r="AP66" s="18" t="s">
        <v>73</v>
      </c>
      <c r="AQ66" s="97" t="str">
        <f>IF(ISNONTEXT('Movimentação de Alunos'!B67),"   ",(IF(ISBLANK('Movimentação de Alunos'!E67),(IF((COUNTIF(C66:AP66,"F"))=0,"0",(COUNTIF(C66:AP66,"F")))),"---")))</f>
        <v xml:space="preserve">   </v>
      </c>
      <c r="AR66" s="38"/>
      <c r="AS66" s="38"/>
      <c r="AT66" s="38"/>
      <c r="AU66" s="38"/>
      <c r="AV66" s="38"/>
      <c r="AW66" s="38"/>
      <c r="AX66" s="38"/>
      <c r="AY66" s="38"/>
      <c r="AZ66" s="38"/>
    </row>
    <row r="67" spans="1:52" ht="15" customHeight="1" x14ac:dyDescent="0.25">
      <c r="A67" s="83">
        <v>60</v>
      </c>
      <c r="B67" s="61">
        <f>'Movimentação de Alunos'!B68</f>
        <v>0</v>
      </c>
      <c r="C67" s="18" t="s">
        <v>73</v>
      </c>
      <c r="D67" s="18" t="s">
        <v>73</v>
      </c>
      <c r="E67" s="18" t="s">
        <v>73</v>
      </c>
      <c r="F67" s="18" t="s">
        <v>73</v>
      </c>
      <c r="G67" s="18" t="s">
        <v>73</v>
      </c>
      <c r="H67" s="18" t="s">
        <v>73</v>
      </c>
      <c r="I67" s="18" t="s">
        <v>73</v>
      </c>
      <c r="J67" s="18" t="s">
        <v>73</v>
      </c>
      <c r="K67" s="18" t="s">
        <v>73</v>
      </c>
      <c r="L67" s="18" t="s">
        <v>73</v>
      </c>
      <c r="M67" s="18" t="s">
        <v>73</v>
      </c>
      <c r="N67" s="18" t="s">
        <v>73</v>
      </c>
      <c r="O67" s="18" t="s">
        <v>73</v>
      </c>
      <c r="P67" s="18" t="s">
        <v>73</v>
      </c>
      <c r="Q67" s="18" t="s">
        <v>73</v>
      </c>
      <c r="R67" s="18" t="s">
        <v>73</v>
      </c>
      <c r="S67" s="18" t="s">
        <v>73</v>
      </c>
      <c r="T67" s="18" t="s">
        <v>73</v>
      </c>
      <c r="U67" s="18" t="s">
        <v>73</v>
      </c>
      <c r="V67" s="18" t="s">
        <v>73</v>
      </c>
      <c r="W67" s="18" t="s">
        <v>73</v>
      </c>
      <c r="X67" s="18" t="s">
        <v>73</v>
      </c>
      <c r="Y67" s="18" t="s">
        <v>73</v>
      </c>
      <c r="Z67" s="18" t="s">
        <v>73</v>
      </c>
      <c r="AA67" s="18" t="s">
        <v>73</v>
      </c>
      <c r="AB67" s="18" t="s">
        <v>73</v>
      </c>
      <c r="AC67" s="18" t="s">
        <v>73</v>
      </c>
      <c r="AD67" s="18" t="s">
        <v>73</v>
      </c>
      <c r="AE67" s="18" t="s">
        <v>73</v>
      </c>
      <c r="AF67" s="18" t="s">
        <v>73</v>
      </c>
      <c r="AG67" s="18" t="s">
        <v>73</v>
      </c>
      <c r="AH67" s="18" t="s">
        <v>73</v>
      </c>
      <c r="AI67" s="18" t="s">
        <v>73</v>
      </c>
      <c r="AJ67" s="18" t="s">
        <v>73</v>
      </c>
      <c r="AK67" s="18" t="s">
        <v>73</v>
      </c>
      <c r="AL67" s="18" t="s">
        <v>73</v>
      </c>
      <c r="AM67" s="18" t="s">
        <v>73</v>
      </c>
      <c r="AN67" s="18" t="s">
        <v>73</v>
      </c>
      <c r="AO67" s="18" t="s">
        <v>73</v>
      </c>
      <c r="AP67" s="18" t="s">
        <v>73</v>
      </c>
      <c r="AQ67" s="97" t="str">
        <f>IF(ISNONTEXT('Movimentação de Alunos'!B68),"   ",(IF(ISBLANK('Movimentação de Alunos'!E68),(IF((COUNTIF(C67:AP67,"F"))=0,"0",(COUNTIF(C67:AP67,"F")))),"---")))</f>
        <v xml:space="preserve">   </v>
      </c>
      <c r="AR67" s="38"/>
      <c r="AS67" s="38"/>
      <c r="AT67" s="38"/>
      <c r="AU67" s="38"/>
      <c r="AV67" s="38"/>
      <c r="AW67" s="38"/>
      <c r="AX67" s="38"/>
      <c r="AY67" s="38"/>
      <c r="AZ67" s="38"/>
    </row>
    <row r="68" spans="1:52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</row>
    <row r="69" spans="1:52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</row>
    <row r="70" spans="1:52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</row>
    <row r="71" spans="1:52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</row>
    <row r="72" spans="1:52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</row>
    <row r="73" spans="1:52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</row>
    <row r="74" spans="1:52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</row>
    <row r="75" spans="1:52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</row>
    <row r="76" spans="1:52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</row>
  </sheetData>
  <sheetProtection password="E935" sheet="1" objects="1" scenarios="1"/>
  <mergeCells count="21">
    <mergeCell ref="A1:AQ1"/>
    <mergeCell ref="A2:AQ2"/>
    <mergeCell ref="A3:B3"/>
    <mergeCell ref="D3:F3"/>
    <mergeCell ref="G3:J3"/>
    <mergeCell ref="R3:V3"/>
    <mergeCell ref="AG3:AQ3"/>
    <mergeCell ref="AS20:AY25"/>
    <mergeCell ref="AS16:AT18"/>
    <mergeCell ref="A5:B5"/>
    <mergeCell ref="D5:G5"/>
    <mergeCell ref="AS11:AU13"/>
    <mergeCell ref="H5:P5"/>
    <mergeCell ref="Q5:W5"/>
    <mergeCell ref="AS4:AU8"/>
    <mergeCell ref="X5:Y5"/>
    <mergeCell ref="AK5:AL5"/>
    <mergeCell ref="A6:B6"/>
    <mergeCell ref="C6:AL6"/>
    <mergeCell ref="A4:B4"/>
    <mergeCell ref="D4:G4"/>
  </mergeCells>
  <conditionalFormatting sqref="AQ5 B9:B67 C7:AP7">
    <cfRule type="cellIs" dxfId="88" priority="12" stopIfTrue="1" operator="equal">
      <formula>0</formula>
    </cfRule>
  </conditionalFormatting>
  <conditionalFormatting sqref="A2:AQ2">
    <cfRule type="cellIs" dxfId="87" priority="11" stopIfTrue="1" operator="equal">
      <formula>"Apuração de Frequência"</formula>
    </cfRule>
  </conditionalFormatting>
  <conditionalFormatting sqref="B9:B67">
    <cfRule type="cellIs" dxfId="86" priority="10" stopIfTrue="1" operator="equal">
      <formula>0</formula>
    </cfRule>
  </conditionalFormatting>
  <conditionalFormatting sqref="B9:B67">
    <cfRule type="cellIs" dxfId="85" priority="9" stopIfTrue="1" operator="equal">
      <formula>0</formula>
    </cfRule>
  </conditionalFormatting>
  <conditionalFormatting sqref="B8:B67">
    <cfRule type="cellIs" dxfId="84" priority="6" stopIfTrue="1" operator="equal">
      <formula>0</formula>
    </cfRule>
  </conditionalFormatting>
  <conditionalFormatting sqref="B8:B67">
    <cfRule type="cellIs" dxfId="83" priority="5" stopIfTrue="1" operator="equal">
      <formula>0</formula>
    </cfRule>
  </conditionalFormatting>
  <conditionalFormatting sqref="B8:B67">
    <cfRule type="cellIs" dxfId="82" priority="4" stopIfTrue="1" operator="equal">
      <formula>0</formula>
    </cfRule>
  </conditionalFormatting>
  <conditionalFormatting sqref="A8:AP67">
    <cfRule type="expression" dxfId="81" priority="3">
      <formula>MOD(ROW(A8),2) = 0</formula>
    </cfRule>
  </conditionalFormatting>
  <conditionalFormatting sqref="AQ8">
    <cfRule type="expression" dxfId="80" priority="2">
      <formula>MOD(ROW(AQ8),2) = 0</formula>
    </cfRule>
  </conditionalFormatting>
  <conditionalFormatting sqref="AQ9:AQ67">
    <cfRule type="expression" dxfId="79" priority="1">
      <formula>MOD(ROW(AQ9),2) = 0</formula>
    </cfRule>
  </conditionalFormatting>
  <dataValidations count="1">
    <dataValidation type="list" allowBlank="1" showInputMessage="1" showErrorMessage="1" sqref="C8:AP67">
      <formula1>$AW$3:$AW$5</formula1>
    </dataValidation>
  </dataValidations>
  <hyperlinks>
    <hyperlink ref="AS11:AU13" location="Calendário!A1" display="Calendário"/>
    <hyperlink ref="AS4:AU8" location="Iniciar!A1" display="Iniciar!A1"/>
    <hyperlink ref="AS16:AT16" location="'Frequência 4º Bim'!A1" display="'Frequência 4º Bim'!A1"/>
    <hyperlink ref="AS18:AT18" location="'Conteúdo 4º Bim'!A1" display="'Conteúdo 4º Bim'!A1"/>
    <hyperlink ref="AS16:AT18" location="'Conteúdo 4º Bim'!A1" display="'Conteúdo 4º Bim'!A1"/>
  </hyperlinks>
  <pageMargins left="0.511811024" right="0.511811024" top="0.78740157499999996" bottom="0.78740157499999996" header="0.31496062000000002" footer="0.31496062000000002"/>
  <pageSetup paperSize="9" scale="7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rgb="FFFF0000"/>
    <pageSetUpPr fitToPage="1"/>
  </sheetPr>
  <dimension ref="A1:O10009"/>
  <sheetViews>
    <sheetView zoomScale="90" zoomScaleNormal="90" workbookViewId="0">
      <selection activeCell="M3" sqref="M3:O3"/>
    </sheetView>
  </sheetViews>
  <sheetFormatPr defaultRowHeight="15" x14ac:dyDescent="0.25"/>
  <cols>
    <col min="1" max="10" width="5.7109375" customWidth="1"/>
    <col min="11" max="11" width="67.140625" customWidth="1"/>
    <col min="12" max="14" width="5.7109375" customWidth="1"/>
    <col min="15" max="15" width="15.85546875" customWidth="1"/>
  </cols>
  <sheetData>
    <row r="1" spans="1:15" ht="57.75" customHeight="1" x14ac:dyDescent="0.25">
      <c r="A1" s="303" t="s">
        <v>163</v>
      </c>
      <c r="B1" s="304"/>
      <c r="C1" s="304"/>
      <c r="D1" s="304"/>
      <c r="E1" s="304"/>
      <c r="F1" s="304"/>
      <c r="G1" s="304"/>
      <c r="H1" s="304"/>
      <c r="I1" s="304"/>
      <c r="J1" s="304"/>
      <c r="K1" s="305"/>
      <c r="L1" s="25"/>
    </row>
    <row r="2" spans="1:15" ht="57.75" customHeight="1" thickBot="1" x14ac:dyDescent="0.3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4"/>
      <c r="L2" s="25"/>
    </row>
    <row r="3" spans="1:15" ht="108.75" customHeight="1" thickTop="1" thickBot="1" x14ac:dyDescent="0.3">
      <c r="A3" s="306" t="s">
        <v>165</v>
      </c>
      <c r="B3" s="307"/>
      <c r="C3" s="307"/>
      <c r="D3" s="307"/>
      <c r="E3" s="307"/>
      <c r="F3" s="307"/>
      <c r="G3" s="307"/>
      <c r="H3" s="307"/>
      <c r="I3" s="307"/>
      <c r="J3" s="307"/>
      <c r="K3" s="308"/>
      <c r="L3" s="25"/>
      <c r="M3" s="291" t="s">
        <v>108</v>
      </c>
      <c r="N3" s="292"/>
      <c r="O3" s="293"/>
    </row>
    <row r="4" spans="1:15" ht="57.75" customHeight="1" thickTop="1" x14ac:dyDescent="0.25">
      <c r="A4" s="172"/>
      <c r="B4" s="173"/>
      <c r="C4" s="173"/>
      <c r="D4" s="173"/>
      <c r="E4" s="173"/>
      <c r="F4" s="173"/>
      <c r="G4" s="173"/>
      <c r="H4" s="173"/>
      <c r="I4" s="173"/>
      <c r="J4" s="173"/>
      <c r="K4" s="174"/>
      <c r="L4" s="25"/>
    </row>
    <row r="5" spans="1:15" ht="15" customHeight="1" x14ac:dyDescent="0.25">
      <c r="A5" s="294" t="s">
        <v>166</v>
      </c>
      <c r="B5" s="295"/>
      <c r="C5" s="295"/>
      <c r="D5" s="295"/>
      <c r="E5" s="295"/>
      <c r="F5" s="295"/>
      <c r="G5" s="295"/>
      <c r="H5" s="295"/>
      <c r="I5" s="295"/>
      <c r="J5" s="295"/>
      <c r="K5" s="296"/>
      <c r="L5" s="25"/>
    </row>
    <row r="6" spans="1:15" ht="15.75" customHeight="1" x14ac:dyDescent="0.25">
      <c r="A6" s="297"/>
      <c r="B6" s="298"/>
      <c r="C6" s="298"/>
      <c r="D6" s="298"/>
      <c r="E6" s="298"/>
      <c r="F6" s="298"/>
      <c r="G6" s="298"/>
      <c r="H6" s="298"/>
      <c r="I6" s="298"/>
      <c r="J6" s="298"/>
      <c r="K6" s="299"/>
      <c r="L6" s="25"/>
    </row>
    <row r="7" spans="1:15" ht="15.75" customHeight="1" x14ac:dyDescent="0.25">
      <c r="A7" s="297"/>
      <c r="B7" s="298"/>
      <c r="C7" s="298"/>
      <c r="D7" s="298"/>
      <c r="E7" s="298"/>
      <c r="F7" s="298"/>
      <c r="G7" s="298"/>
      <c r="H7" s="298"/>
      <c r="I7" s="298"/>
      <c r="J7" s="298"/>
      <c r="K7" s="299"/>
      <c r="L7" s="25"/>
      <c r="M7" s="290"/>
      <c r="N7" s="290"/>
      <c r="O7" s="290"/>
    </row>
    <row r="8" spans="1:15" ht="15" customHeight="1" x14ac:dyDescent="0.25">
      <c r="A8" s="297"/>
      <c r="B8" s="298"/>
      <c r="C8" s="298"/>
      <c r="D8" s="298"/>
      <c r="E8" s="298"/>
      <c r="F8" s="298"/>
      <c r="G8" s="298"/>
      <c r="H8" s="298"/>
      <c r="I8" s="298"/>
      <c r="J8" s="298"/>
      <c r="K8" s="299"/>
      <c r="L8" s="25"/>
      <c r="M8" s="290"/>
      <c r="N8" s="290"/>
      <c r="O8" s="290"/>
    </row>
    <row r="9" spans="1:15" ht="15" customHeight="1" x14ac:dyDescent="0.25">
      <c r="A9" s="297"/>
      <c r="B9" s="298"/>
      <c r="C9" s="298"/>
      <c r="D9" s="298"/>
      <c r="E9" s="298"/>
      <c r="F9" s="298"/>
      <c r="G9" s="298"/>
      <c r="H9" s="298"/>
      <c r="I9" s="298"/>
      <c r="J9" s="298"/>
      <c r="K9" s="299"/>
      <c r="L9" s="25"/>
      <c r="M9" s="290"/>
      <c r="N9" s="290"/>
      <c r="O9" s="290"/>
    </row>
    <row r="10" spans="1:15" ht="73.5" customHeight="1" x14ac:dyDescent="0.25">
      <c r="A10" s="300"/>
      <c r="B10" s="301"/>
      <c r="C10" s="301"/>
      <c r="D10" s="301"/>
      <c r="E10" s="301"/>
      <c r="F10" s="301"/>
      <c r="G10" s="301"/>
      <c r="H10" s="301"/>
      <c r="I10" s="301"/>
      <c r="J10" s="301"/>
      <c r="K10" s="302"/>
      <c r="L10" s="25"/>
      <c r="M10" s="290"/>
      <c r="N10" s="290"/>
      <c r="O10" s="290"/>
    </row>
    <row r="11" spans="1:15" ht="15.75" customHeight="1" x14ac:dyDescent="0.25">
      <c r="A11" s="294" t="s">
        <v>167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6"/>
      <c r="L11" s="25"/>
      <c r="M11" s="290"/>
      <c r="N11" s="290"/>
      <c r="O11" s="290"/>
    </row>
    <row r="12" spans="1:15" ht="15.75" customHeight="1" x14ac:dyDescent="0.25">
      <c r="A12" s="297"/>
      <c r="B12" s="298"/>
      <c r="C12" s="298"/>
      <c r="D12" s="298"/>
      <c r="E12" s="298"/>
      <c r="F12" s="298"/>
      <c r="G12" s="298"/>
      <c r="H12" s="298"/>
      <c r="I12" s="298"/>
      <c r="J12" s="298"/>
      <c r="K12" s="299"/>
      <c r="L12" s="25"/>
    </row>
    <row r="13" spans="1:15" ht="15" customHeight="1" x14ac:dyDescent="0.25">
      <c r="A13" s="297"/>
      <c r="B13" s="298"/>
      <c r="C13" s="298"/>
      <c r="D13" s="298"/>
      <c r="E13" s="298"/>
      <c r="F13" s="298"/>
      <c r="G13" s="298"/>
      <c r="H13" s="298"/>
      <c r="I13" s="298"/>
      <c r="J13" s="298"/>
      <c r="K13" s="299"/>
      <c r="L13" s="25"/>
    </row>
    <row r="14" spans="1:15" ht="15" customHeight="1" x14ac:dyDescent="0.25">
      <c r="A14" s="297"/>
      <c r="B14" s="298"/>
      <c r="C14" s="298"/>
      <c r="D14" s="298"/>
      <c r="E14" s="298"/>
      <c r="F14" s="298"/>
      <c r="G14" s="298"/>
      <c r="H14" s="298"/>
      <c r="I14" s="298"/>
      <c r="J14" s="298"/>
      <c r="K14" s="299"/>
      <c r="L14" s="25"/>
    </row>
    <row r="15" spans="1:15" ht="15" customHeight="1" x14ac:dyDescent="0.25">
      <c r="A15" s="297"/>
      <c r="B15" s="298"/>
      <c r="C15" s="298"/>
      <c r="D15" s="298"/>
      <c r="E15" s="298"/>
      <c r="F15" s="298"/>
      <c r="G15" s="298"/>
      <c r="H15" s="298"/>
      <c r="I15" s="298"/>
      <c r="J15" s="298"/>
      <c r="K15" s="299"/>
      <c r="L15" s="25"/>
    </row>
    <row r="16" spans="1:15" ht="15" customHeight="1" x14ac:dyDescent="0.25">
      <c r="A16" s="300"/>
      <c r="B16" s="301"/>
      <c r="C16" s="301"/>
      <c r="D16" s="301"/>
      <c r="E16" s="301"/>
      <c r="F16" s="301"/>
      <c r="G16" s="301"/>
      <c r="H16" s="301"/>
      <c r="I16" s="301"/>
      <c r="J16" s="301"/>
      <c r="K16" s="302"/>
      <c r="L16" s="25"/>
    </row>
    <row r="17" spans="1:12" ht="15" customHeight="1" x14ac:dyDescent="0.25">
      <c r="A17" s="294" t="s">
        <v>168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6"/>
      <c r="L17" s="25"/>
    </row>
    <row r="18" spans="1:12" ht="15" customHeight="1" x14ac:dyDescent="0.25">
      <c r="A18" s="297"/>
      <c r="B18" s="298"/>
      <c r="C18" s="298"/>
      <c r="D18" s="298"/>
      <c r="E18" s="298"/>
      <c r="F18" s="298"/>
      <c r="G18" s="298"/>
      <c r="H18" s="298"/>
      <c r="I18" s="298"/>
      <c r="J18" s="298"/>
      <c r="K18" s="299"/>
      <c r="L18" s="25"/>
    </row>
    <row r="19" spans="1:12" ht="15" customHeight="1" x14ac:dyDescent="0.25">
      <c r="A19" s="297"/>
      <c r="B19" s="298"/>
      <c r="C19" s="298"/>
      <c r="D19" s="298"/>
      <c r="E19" s="298"/>
      <c r="F19" s="298"/>
      <c r="G19" s="298"/>
      <c r="H19" s="298"/>
      <c r="I19" s="298"/>
      <c r="J19" s="298"/>
      <c r="K19" s="299"/>
      <c r="L19" s="25"/>
    </row>
    <row r="20" spans="1:12" ht="15" customHeight="1" x14ac:dyDescent="0.25">
      <c r="A20" s="297"/>
      <c r="B20" s="298"/>
      <c r="C20" s="298"/>
      <c r="D20" s="298"/>
      <c r="E20" s="298"/>
      <c r="F20" s="298"/>
      <c r="G20" s="298"/>
      <c r="H20" s="298"/>
      <c r="I20" s="298"/>
      <c r="J20" s="298"/>
      <c r="K20" s="299"/>
      <c r="L20" s="25"/>
    </row>
    <row r="21" spans="1:12" ht="15" customHeight="1" x14ac:dyDescent="0.25">
      <c r="A21" s="297"/>
      <c r="B21" s="298"/>
      <c r="C21" s="298"/>
      <c r="D21" s="298"/>
      <c r="E21" s="298"/>
      <c r="F21" s="298"/>
      <c r="G21" s="298"/>
      <c r="H21" s="298"/>
      <c r="I21" s="298"/>
      <c r="J21" s="298"/>
      <c r="K21" s="299"/>
      <c r="L21" s="25"/>
    </row>
    <row r="22" spans="1:12" ht="15" customHeight="1" x14ac:dyDescent="0.25">
      <c r="A22" s="300"/>
      <c r="B22" s="301"/>
      <c r="C22" s="301"/>
      <c r="D22" s="301"/>
      <c r="E22" s="301"/>
      <c r="F22" s="301"/>
      <c r="G22" s="301"/>
      <c r="H22" s="301"/>
      <c r="I22" s="301"/>
      <c r="J22" s="301"/>
      <c r="K22" s="302"/>
      <c r="L22" s="25"/>
    </row>
    <row r="23" spans="1:12" ht="15" customHeight="1" x14ac:dyDescent="0.25">
      <c r="A23" s="294" t="s">
        <v>169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6"/>
      <c r="L23" s="25"/>
    </row>
    <row r="24" spans="1:12" ht="15" customHeight="1" x14ac:dyDescent="0.25">
      <c r="A24" s="297"/>
      <c r="B24" s="298"/>
      <c r="C24" s="298"/>
      <c r="D24" s="298"/>
      <c r="E24" s="298"/>
      <c r="F24" s="298"/>
      <c r="G24" s="298"/>
      <c r="H24" s="298"/>
      <c r="I24" s="298"/>
      <c r="J24" s="298"/>
      <c r="K24" s="299"/>
      <c r="L24" s="25"/>
    </row>
    <row r="25" spans="1:12" ht="15" customHeight="1" x14ac:dyDescent="0.25">
      <c r="A25" s="297"/>
      <c r="B25" s="298"/>
      <c r="C25" s="298"/>
      <c r="D25" s="298"/>
      <c r="E25" s="298"/>
      <c r="F25" s="298"/>
      <c r="G25" s="298"/>
      <c r="H25" s="298"/>
      <c r="I25" s="298"/>
      <c r="J25" s="298"/>
      <c r="K25" s="299"/>
      <c r="L25" s="25"/>
    </row>
    <row r="26" spans="1:12" ht="15" customHeight="1" x14ac:dyDescent="0.25">
      <c r="A26" s="297"/>
      <c r="B26" s="298"/>
      <c r="C26" s="298"/>
      <c r="D26" s="298"/>
      <c r="E26" s="298"/>
      <c r="F26" s="298"/>
      <c r="G26" s="298"/>
      <c r="H26" s="298"/>
      <c r="I26" s="298"/>
      <c r="J26" s="298"/>
      <c r="K26" s="299"/>
      <c r="L26" s="25"/>
    </row>
    <row r="27" spans="1:12" ht="15" customHeight="1" x14ac:dyDescent="0.25">
      <c r="A27" s="297"/>
      <c r="B27" s="298"/>
      <c r="C27" s="298"/>
      <c r="D27" s="298"/>
      <c r="E27" s="298"/>
      <c r="F27" s="298"/>
      <c r="G27" s="298"/>
      <c r="H27" s="298"/>
      <c r="I27" s="298"/>
      <c r="J27" s="298"/>
      <c r="K27" s="299"/>
      <c r="L27" s="25"/>
    </row>
    <row r="28" spans="1:12" ht="15" customHeight="1" x14ac:dyDescent="0.25">
      <c r="A28" s="300"/>
      <c r="B28" s="301"/>
      <c r="C28" s="301"/>
      <c r="D28" s="301"/>
      <c r="E28" s="301"/>
      <c r="F28" s="301"/>
      <c r="G28" s="301"/>
      <c r="H28" s="301"/>
      <c r="I28" s="301"/>
      <c r="J28" s="301"/>
      <c r="K28" s="302"/>
      <c r="L28" s="25"/>
    </row>
    <row r="29" spans="1:12" ht="15" customHeight="1" x14ac:dyDescent="0.25">
      <c r="A29" s="294" t="s">
        <v>170</v>
      </c>
      <c r="B29" s="295"/>
      <c r="C29" s="295"/>
      <c r="D29" s="295"/>
      <c r="E29" s="295"/>
      <c r="F29" s="295"/>
      <c r="G29" s="295"/>
      <c r="H29" s="295"/>
      <c r="I29" s="295"/>
      <c r="J29" s="295"/>
      <c r="K29" s="296"/>
      <c r="L29" s="25"/>
    </row>
    <row r="30" spans="1:12" ht="15" customHeight="1" x14ac:dyDescent="0.25">
      <c r="A30" s="297"/>
      <c r="B30" s="298"/>
      <c r="C30" s="298"/>
      <c r="D30" s="298"/>
      <c r="E30" s="298"/>
      <c r="F30" s="298"/>
      <c r="G30" s="298"/>
      <c r="H30" s="298"/>
      <c r="I30" s="298"/>
      <c r="J30" s="298"/>
      <c r="K30" s="299"/>
      <c r="L30" s="25"/>
    </row>
    <row r="31" spans="1:12" ht="15" customHeight="1" x14ac:dyDescent="0.25">
      <c r="A31" s="297"/>
      <c r="B31" s="298"/>
      <c r="C31" s="298"/>
      <c r="D31" s="298"/>
      <c r="E31" s="298"/>
      <c r="F31" s="298"/>
      <c r="G31" s="298"/>
      <c r="H31" s="298"/>
      <c r="I31" s="298"/>
      <c r="J31" s="298"/>
      <c r="K31" s="299"/>
      <c r="L31" s="25"/>
    </row>
    <row r="32" spans="1:12" ht="15" customHeight="1" x14ac:dyDescent="0.25">
      <c r="A32" s="297"/>
      <c r="B32" s="298"/>
      <c r="C32" s="298"/>
      <c r="D32" s="298"/>
      <c r="E32" s="298"/>
      <c r="F32" s="298"/>
      <c r="G32" s="298"/>
      <c r="H32" s="298"/>
      <c r="I32" s="298"/>
      <c r="J32" s="298"/>
      <c r="K32" s="299"/>
      <c r="L32" s="25"/>
    </row>
    <row r="33" spans="1:13" ht="15" customHeight="1" x14ac:dyDescent="0.25">
      <c r="A33" s="297"/>
      <c r="B33" s="298"/>
      <c r="C33" s="298"/>
      <c r="D33" s="298"/>
      <c r="E33" s="298"/>
      <c r="F33" s="298"/>
      <c r="G33" s="298"/>
      <c r="H33" s="298"/>
      <c r="I33" s="298"/>
      <c r="J33" s="298"/>
      <c r="K33" s="299"/>
      <c r="L33" s="25"/>
    </row>
    <row r="34" spans="1:13" ht="15" customHeight="1" x14ac:dyDescent="0.25">
      <c r="A34" s="300"/>
      <c r="B34" s="301"/>
      <c r="C34" s="301"/>
      <c r="D34" s="301"/>
      <c r="E34" s="301"/>
      <c r="F34" s="301"/>
      <c r="G34" s="301"/>
      <c r="H34" s="301"/>
      <c r="I34" s="301"/>
      <c r="J34" s="301"/>
      <c r="K34" s="302"/>
      <c r="L34" s="25"/>
    </row>
    <row r="35" spans="1:13" ht="15" customHeight="1" x14ac:dyDescent="0.25">
      <c r="A35" s="294" t="s">
        <v>164</v>
      </c>
      <c r="B35" s="295"/>
      <c r="C35" s="295"/>
      <c r="D35" s="295"/>
      <c r="E35" s="295"/>
      <c r="F35" s="295"/>
      <c r="G35" s="295"/>
      <c r="H35" s="295"/>
      <c r="I35" s="295"/>
      <c r="J35" s="295"/>
      <c r="K35" s="296"/>
    </row>
    <row r="36" spans="1:13" ht="15" customHeight="1" x14ac:dyDescent="0.25">
      <c r="A36" s="297"/>
      <c r="B36" s="298"/>
      <c r="C36" s="298"/>
      <c r="D36" s="298"/>
      <c r="E36" s="298"/>
      <c r="F36" s="298"/>
      <c r="G36" s="298"/>
      <c r="H36" s="298"/>
      <c r="I36" s="298"/>
      <c r="J36" s="298"/>
      <c r="K36" s="299"/>
    </row>
    <row r="37" spans="1:13" ht="15" customHeight="1" x14ac:dyDescent="0.25">
      <c r="A37" s="297"/>
      <c r="B37" s="298"/>
      <c r="C37" s="298"/>
      <c r="D37" s="298"/>
      <c r="E37" s="298"/>
      <c r="F37" s="298"/>
      <c r="G37" s="298"/>
      <c r="H37" s="298"/>
      <c r="I37" s="298"/>
      <c r="J37" s="298"/>
      <c r="K37" s="299"/>
    </row>
    <row r="38" spans="1:13" ht="15" customHeight="1" x14ac:dyDescent="0.25">
      <c r="A38" s="297"/>
      <c r="B38" s="298"/>
      <c r="C38" s="298"/>
      <c r="D38" s="298"/>
      <c r="E38" s="298"/>
      <c r="F38" s="298"/>
      <c r="G38" s="298"/>
      <c r="H38" s="298"/>
      <c r="I38" s="298"/>
      <c r="J38" s="298"/>
      <c r="K38" s="299"/>
    </row>
    <row r="39" spans="1:13" ht="15" customHeight="1" x14ac:dyDescent="0.25">
      <c r="A39" s="297"/>
      <c r="B39" s="298"/>
      <c r="C39" s="298"/>
      <c r="D39" s="298"/>
      <c r="E39" s="298"/>
      <c r="F39" s="298"/>
      <c r="G39" s="298"/>
      <c r="H39" s="298"/>
      <c r="I39" s="298"/>
      <c r="J39" s="298"/>
      <c r="K39" s="299"/>
    </row>
    <row r="40" spans="1:13" ht="15" customHeight="1" x14ac:dyDescent="0.25">
      <c r="A40" s="300"/>
      <c r="B40" s="301"/>
      <c r="C40" s="301"/>
      <c r="D40" s="301"/>
      <c r="E40" s="301"/>
      <c r="F40" s="301"/>
      <c r="G40" s="301"/>
      <c r="H40" s="301"/>
      <c r="I40" s="301"/>
      <c r="J40" s="301"/>
      <c r="K40" s="302"/>
    </row>
    <row r="41" spans="1:13" ht="15" customHeight="1" x14ac:dyDescent="0.25">
      <c r="A41" s="294" t="s">
        <v>171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6"/>
    </row>
    <row r="42" spans="1:13" ht="15" customHeight="1" x14ac:dyDescent="0.25">
      <c r="A42" s="297"/>
      <c r="B42" s="298"/>
      <c r="C42" s="298"/>
      <c r="D42" s="298"/>
      <c r="E42" s="298"/>
      <c r="F42" s="298"/>
      <c r="G42" s="298"/>
      <c r="H42" s="298"/>
      <c r="I42" s="298"/>
      <c r="J42" s="298"/>
      <c r="K42" s="299"/>
    </row>
    <row r="43" spans="1:13" ht="15" customHeight="1" x14ac:dyDescent="0.25">
      <c r="A43" s="297"/>
      <c r="B43" s="298"/>
      <c r="C43" s="298"/>
      <c r="D43" s="298"/>
      <c r="E43" s="298"/>
      <c r="F43" s="298"/>
      <c r="G43" s="298"/>
      <c r="H43" s="298"/>
      <c r="I43" s="298"/>
      <c r="J43" s="298"/>
      <c r="K43" s="299"/>
    </row>
    <row r="44" spans="1:13" ht="15" customHeight="1" x14ac:dyDescent="0.25">
      <c r="A44" s="297"/>
      <c r="B44" s="298"/>
      <c r="C44" s="298"/>
      <c r="D44" s="298"/>
      <c r="E44" s="298"/>
      <c r="F44" s="298"/>
      <c r="G44" s="298"/>
      <c r="H44" s="298"/>
      <c r="I44" s="298"/>
      <c r="J44" s="298"/>
      <c r="K44" s="299"/>
    </row>
    <row r="45" spans="1:13" ht="15" customHeight="1" x14ac:dyDescent="0.25">
      <c r="A45" s="297"/>
      <c r="B45" s="298"/>
      <c r="C45" s="298"/>
      <c r="D45" s="298"/>
      <c r="E45" s="298"/>
      <c r="F45" s="298"/>
      <c r="G45" s="298"/>
      <c r="H45" s="298"/>
      <c r="I45" s="298"/>
      <c r="J45" s="298"/>
      <c r="K45" s="299"/>
    </row>
    <row r="46" spans="1:13" ht="75" customHeight="1" x14ac:dyDescent="0.25">
      <c r="A46" s="300"/>
      <c r="B46" s="301"/>
      <c r="C46" s="301"/>
      <c r="D46" s="301"/>
      <c r="E46" s="301"/>
      <c r="F46" s="301"/>
      <c r="G46" s="301"/>
      <c r="H46" s="301"/>
      <c r="I46" s="301"/>
      <c r="J46" s="301"/>
      <c r="K46" s="302"/>
    </row>
    <row r="47" spans="1:13" x14ac:dyDescent="0.25">
      <c r="M47" s="175"/>
    </row>
    <row r="10009" spans="2:3" x14ac:dyDescent="0.25">
      <c r="B10009">
        <v>0.63157894736842102</v>
      </c>
      <c r="C10009">
        <v>0.63157894736842102</v>
      </c>
    </row>
  </sheetData>
  <sheetProtection password="E935" sheet="1" objects="1" scenarios="1"/>
  <mergeCells count="11">
    <mergeCell ref="M7:O11"/>
    <mergeCell ref="M3:O3"/>
    <mergeCell ref="A41:K46"/>
    <mergeCell ref="A35:K40"/>
    <mergeCell ref="A1:K1"/>
    <mergeCell ref="A5:K10"/>
    <mergeCell ref="A11:K16"/>
    <mergeCell ref="A17:K22"/>
    <mergeCell ref="A23:K28"/>
    <mergeCell ref="A3:K3"/>
    <mergeCell ref="A29:K34"/>
  </mergeCells>
  <hyperlinks>
    <hyperlink ref="M3:O3" location="Iniciar!A1" display="Iniciar!A1"/>
  </hyperlinks>
  <pageMargins left="0.511811024" right="0.511811024" top="0.78740157499999996" bottom="0.78740157499999996" header="0.31496062000000002" footer="0.31496062000000002"/>
  <pageSetup paperSize="9" scale="72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tabColor theme="7" tint="0.59999389629810485"/>
    <pageSetUpPr fitToPage="1"/>
  </sheetPr>
  <dimension ref="A1:T58"/>
  <sheetViews>
    <sheetView workbookViewId="0">
      <selection activeCell="J3" sqref="J3:L7"/>
    </sheetView>
  </sheetViews>
  <sheetFormatPr defaultRowHeight="15" x14ac:dyDescent="0.25"/>
  <cols>
    <col min="1" max="1" width="13.140625" customWidth="1"/>
    <col min="2" max="2" width="9.140625" customWidth="1"/>
    <col min="3" max="3" width="10.7109375" customWidth="1"/>
    <col min="4" max="5" width="9.140625" customWidth="1"/>
    <col min="6" max="6" width="14" customWidth="1"/>
    <col min="7" max="7" width="30.7109375" customWidth="1"/>
  </cols>
  <sheetData>
    <row r="1" spans="1:20" ht="20.25" x14ac:dyDescent="0.25">
      <c r="A1" s="349" t="str">
        <f>Capa!B15</f>
        <v>E. E. MESSIAS PEDREIRO</v>
      </c>
      <c r="B1" s="350"/>
      <c r="C1" s="350"/>
      <c r="D1" s="350"/>
      <c r="E1" s="350"/>
      <c r="F1" s="350"/>
      <c r="G1" s="351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5.75" thickBot="1" x14ac:dyDescent="0.3">
      <c r="A2" s="408" t="s">
        <v>0</v>
      </c>
      <c r="B2" s="409"/>
      <c r="C2" s="409"/>
      <c r="D2" s="409"/>
      <c r="E2" s="409"/>
      <c r="F2" s="409"/>
      <c r="G2" s="410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" customHeight="1" thickTop="1" x14ac:dyDescent="0.25">
      <c r="A3" s="415" t="str">
        <f>Capa!B25</f>
        <v>ENSINO MÉDIO</v>
      </c>
      <c r="B3" s="416"/>
      <c r="C3" s="165" t="s">
        <v>53</v>
      </c>
      <c r="D3" s="44"/>
      <c r="E3" s="165"/>
      <c r="F3" s="411"/>
      <c r="G3" s="412"/>
      <c r="H3" s="38"/>
      <c r="I3" s="38"/>
      <c r="J3" s="309" t="s">
        <v>108</v>
      </c>
      <c r="K3" s="310"/>
      <c r="L3" s="311"/>
      <c r="M3" s="38"/>
      <c r="N3" s="38"/>
      <c r="O3" s="38"/>
      <c r="P3" s="38"/>
      <c r="Q3" s="38"/>
      <c r="R3" s="38"/>
      <c r="S3" s="38"/>
      <c r="T3" s="38"/>
    </row>
    <row r="4" spans="1:20" ht="15" customHeight="1" x14ac:dyDescent="0.25">
      <c r="A4" s="342" t="s">
        <v>49</v>
      </c>
      <c r="B4" s="417"/>
      <c r="C4" s="162" t="s">
        <v>1</v>
      </c>
      <c r="D4" s="162">
        <f>Capa!D19</f>
        <v>2014</v>
      </c>
      <c r="E4" s="167" t="s">
        <v>2</v>
      </c>
      <c r="F4" s="413" t="str">
        <f>Capa!B37</f>
        <v>BIOLOGIA</v>
      </c>
      <c r="G4" s="414"/>
      <c r="H4" s="38"/>
      <c r="I4" s="38"/>
      <c r="J4" s="312"/>
      <c r="K4" s="313"/>
      <c r="L4" s="314"/>
      <c r="M4" s="38"/>
      <c r="N4" s="38"/>
      <c r="O4" s="38"/>
      <c r="P4" s="38"/>
      <c r="Q4" s="38"/>
      <c r="R4" s="38"/>
      <c r="S4" s="38"/>
      <c r="T4" s="38"/>
    </row>
    <row r="5" spans="1:20" ht="15" customHeight="1" x14ac:dyDescent="0.25">
      <c r="A5" s="342" t="str">
        <f>Capa!B30</f>
        <v>1º ANO A</v>
      </c>
      <c r="B5" s="417"/>
      <c r="C5" s="167" t="s">
        <v>6</v>
      </c>
      <c r="D5" s="344" t="str">
        <f>Capa!B44</f>
        <v>ULISSES PAGLIUSO JUNIOR</v>
      </c>
      <c r="E5" s="344"/>
      <c r="F5" s="344"/>
      <c r="G5" s="345"/>
      <c r="H5" s="38"/>
      <c r="I5" s="38"/>
      <c r="J5" s="312"/>
      <c r="K5" s="313"/>
      <c r="L5" s="314"/>
      <c r="M5" s="38"/>
      <c r="N5" s="38"/>
      <c r="O5" s="38"/>
      <c r="P5" s="38"/>
      <c r="Q5" s="38"/>
      <c r="R5" s="38"/>
      <c r="S5" s="38"/>
      <c r="T5" s="38"/>
    </row>
    <row r="6" spans="1:20" ht="15" customHeight="1" x14ac:dyDescent="0.25">
      <c r="A6" s="402" t="str">
        <f>Capa!F30</f>
        <v>VESPERTINO</v>
      </c>
      <c r="B6" s="403"/>
      <c r="C6" s="167" t="s">
        <v>3</v>
      </c>
      <c r="D6" s="167"/>
      <c r="E6" s="167"/>
      <c r="F6" s="45">
        <f>'Frequência 4º Bim'!X5</f>
        <v>0</v>
      </c>
      <c r="G6" s="46"/>
      <c r="H6" s="38"/>
      <c r="I6" s="38"/>
      <c r="J6" s="312"/>
      <c r="K6" s="313"/>
      <c r="L6" s="314"/>
      <c r="M6" s="38"/>
      <c r="N6" s="38"/>
      <c r="O6" s="38"/>
      <c r="P6" s="38"/>
      <c r="Q6" s="38"/>
      <c r="R6" s="38"/>
      <c r="S6" s="38"/>
      <c r="T6" s="38"/>
    </row>
    <row r="7" spans="1:20" ht="15" customHeight="1" thickBot="1" x14ac:dyDescent="0.3">
      <c r="A7" s="47"/>
      <c r="B7" s="48"/>
      <c r="C7" s="48"/>
      <c r="D7" s="48"/>
      <c r="E7" s="48"/>
      <c r="F7" s="48"/>
      <c r="G7" s="166"/>
      <c r="H7" s="38"/>
      <c r="I7" s="38"/>
      <c r="J7" s="315"/>
      <c r="K7" s="316"/>
      <c r="L7" s="317"/>
      <c r="M7" s="38"/>
      <c r="N7" s="38"/>
      <c r="O7" s="38"/>
      <c r="P7" s="38"/>
      <c r="Q7" s="38"/>
      <c r="R7" s="38"/>
      <c r="S7" s="38"/>
      <c r="T7" s="38"/>
    </row>
    <row r="8" spans="1:20" ht="16.5" thickTop="1" thickBot="1" x14ac:dyDescent="0.3">
      <c r="A8" s="49" t="s">
        <v>4</v>
      </c>
      <c r="B8" s="404" t="s">
        <v>5</v>
      </c>
      <c r="C8" s="404"/>
      <c r="D8" s="404"/>
      <c r="E8" s="404"/>
      <c r="F8" s="404"/>
      <c r="G8" s="404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ht="15.75" customHeight="1" thickTop="1" x14ac:dyDescent="0.25">
      <c r="A9" s="50" t="str">
        <f>IF('Frequência 4º Bim'!C7&gt;0,'Frequência 4º Bim'!C7," ")</f>
        <v xml:space="preserve"> </v>
      </c>
      <c r="B9" s="468"/>
      <c r="C9" s="469"/>
      <c r="D9" s="469"/>
      <c r="E9" s="469"/>
      <c r="F9" s="469"/>
      <c r="G9" s="469"/>
      <c r="H9" s="38"/>
      <c r="I9" s="38"/>
      <c r="J9" s="218" t="s">
        <v>106</v>
      </c>
      <c r="K9" s="219"/>
      <c r="L9" s="38"/>
      <c r="M9" s="38"/>
      <c r="N9" s="38"/>
      <c r="O9" s="38"/>
      <c r="P9" s="38"/>
      <c r="Q9" s="38"/>
      <c r="R9" s="38"/>
      <c r="S9" s="38"/>
      <c r="T9" s="38"/>
    </row>
    <row r="10" spans="1:20" ht="15" customHeight="1" x14ac:dyDescent="0.25">
      <c r="A10" s="50" t="str">
        <f>IF('Frequência 4º Bim'!D7&gt;0,'Frequência 4º Bim'!D7," ")</f>
        <v xml:space="preserve"> </v>
      </c>
      <c r="B10" s="470"/>
      <c r="C10" s="473"/>
      <c r="D10" s="473"/>
      <c r="E10" s="473"/>
      <c r="F10" s="473"/>
      <c r="G10" s="474"/>
      <c r="H10" s="38"/>
      <c r="I10" s="38"/>
      <c r="J10" s="220"/>
      <c r="K10" s="221"/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15.75" customHeight="1" thickBot="1" x14ac:dyDescent="0.3">
      <c r="A11" s="50" t="str">
        <f>IF('Frequência 4º Bim'!E7&gt;0,'Frequência 4º Bim'!E7," ")</f>
        <v xml:space="preserve"> </v>
      </c>
      <c r="B11" s="470"/>
      <c r="C11" s="473"/>
      <c r="D11" s="473"/>
      <c r="E11" s="473"/>
      <c r="F11" s="473"/>
      <c r="G11" s="474"/>
      <c r="H11" s="38"/>
      <c r="I11" s="38"/>
      <c r="J11" s="222"/>
      <c r="K11" s="223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15.75" thickTop="1" x14ac:dyDescent="0.25">
      <c r="A12" s="50" t="str">
        <f>IF('Frequência 4º Bim'!F7&gt;0,'Frequência 4º Bim'!F7," ")</f>
        <v xml:space="preserve"> </v>
      </c>
      <c r="B12" s="470"/>
      <c r="C12" s="473"/>
      <c r="D12" s="473"/>
      <c r="E12" s="473"/>
      <c r="F12" s="473"/>
      <c r="G12" s="474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1:20" x14ac:dyDescent="0.25">
      <c r="A13" s="50" t="str">
        <f>IF('Frequência 4º Bim'!G7&gt;0,'Frequência 4º Bim'!G7," ")</f>
        <v xml:space="preserve"> </v>
      </c>
      <c r="B13" s="470"/>
      <c r="C13" s="473"/>
      <c r="D13" s="473"/>
      <c r="E13" s="473"/>
      <c r="F13" s="473"/>
      <c r="G13" s="474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</row>
    <row r="14" spans="1:20" x14ac:dyDescent="0.25">
      <c r="A14" s="50" t="str">
        <f>IF('Frequência 4º Bim'!H7&gt;0,'Frequência 4º Bim'!H7," ")</f>
        <v xml:space="preserve"> </v>
      </c>
      <c r="B14" s="470"/>
      <c r="C14" s="473"/>
      <c r="D14" s="473"/>
      <c r="E14" s="473"/>
      <c r="F14" s="473"/>
      <c r="G14" s="474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</row>
    <row r="15" spans="1:20" x14ac:dyDescent="0.25">
      <c r="A15" s="50" t="str">
        <f>IF('Frequência 4º Bim'!I7&gt;0,'Frequência 4º Bim'!I7," ")</f>
        <v xml:space="preserve"> </v>
      </c>
      <c r="B15" s="468"/>
      <c r="C15" s="469"/>
      <c r="D15" s="469"/>
      <c r="E15" s="469"/>
      <c r="F15" s="469"/>
      <c r="G15" s="469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1:20" x14ac:dyDescent="0.25">
      <c r="A16" s="50" t="str">
        <f>IF('Frequência 4º Bim'!J7&gt;0,'Frequência 4º Bim'!J7," ")</f>
        <v xml:space="preserve"> </v>
      </c>
      <c r="B16" s="468"/>
      <c r="C16" s="469"/>
      <c r="D16" s="469"/>
      <c r="E16" s="469"/>
      <c r="F16" s="469"/>
      <c r="G16" s="469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1:20" x14ac:dyDescent="0.25">
      <c r="A17" s="50" t="str">
        <f>IF('Frequência 4º Bim'!K7&gt;0,'Frequência 4º Bim'!K7," ")</f>
        <v xml:space="preserve"> </v>
      </c>
      <c r="B17" s="468"/>
      <c r="C17" s="469"/>
      <c r="D17" s="469"/>
      <c r="E17" s="469"/>
      <c r="F17" s="469"/>
      <c r="G17" s="469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0" x14ac:dyDescent="0.25">
      <c r="A18" s="50" t="str">
        <f>IF('Frequência 4º Bim'!L7&gt;0,'Frequência 4º Bim'!L7," ")</f>
        <v xml:space="preserve"> </v>
      </c>
      <c r="B18" s="468"/>
      <c r="C18" s="469"/>
      <c r="D18" s="469"/>
      <c r="E18" s="469"/>
      <c r="F18" s="469"/>
      <c r="G18" s="469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1:20" x14ac:dyDescent="0.25">
      <c r="A19" s="50" t="str">
        <f>IF('Frequência 4º Bim'!M7&gt;0,'Frequência 4º Bim'!M7," ")</f>
        <v xml:space="preserve"> </v>
      </c>
      <c r="B19" s="470"/>
      <c r="C19" s="473"/>
      <c r="D19" s="473"/>
      <c r="E19" s="473"/>
      <c r="F19" s="473"/>
      <c r="G19" s="474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0" x14ac:dyDescent="0.25">
      <c r="A20" s="50" t="str">
        <f>IF('Frequência 4º Bim'!N7&gt;0,'Frequência 4º Bim'!N7," ")</f>
        <v xml:space="preserve"> </v>
      </c>
      <c r="B20" s="470"/>
      <c r="C20" s="473"/>
      <c r="D20" s="473"/>
      <c r="E20" s="473"/>
      <c r="F20" s="473"/>
      <c r="G20" s="474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1:20" x14ac:dyDescent="0.25">
      <c r="A21" s="50" t="str">
        <f>IF('Frequência 4º Bim'!O7&gt;0,'Frequência 4º Bim'!O7," ")</f>
        <v xml:space="preserve"> </v>
      </c>
      <c r="B21" s="468"/>
      <c r="C21" s="469"/>
      <c r="D21" s="469"/>
      <c r="E21" s="469"/>
      <c r="F21" s="469"/>
      <c r="G21" s="469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1:20" x14ac:dyDescent="0.25">
      <c r="A22" s="50" t="str">
        <f>IF('Frequência 4º Bim'!P7&gt;0,'Frequência 4º Bim'!P7," ")</f>
        <v xml:space="preserve"> </v>
      </c>
      <c r="B22" s="468"/>
      <c r="C22" s="469"/>
      <c r="D22" s="469"/>
      <c r="E22" s="469"/>
      <c r="F22" s="469"/>
      <c r="G22" s="469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0" x14ac:dyDescent="0.25">
      <c r="A23" s="50" t="str">
        <f>IF('Frequência 4º Bim'!Q7&gt;0,'Frequência 4º Bim'!Q7," ")</f>
        <v xml:space="preserve"> </v>
      </c>
      <c r="B23" s="468"/>
      <c r="C23" s="469"/>
      <c r="D23" s="469"/>
      <c r="E23" s="469"/>
      <c r="F23" s="469"/>
      <c r="G23" s="46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1:20" x14ac:dyDescent="0.25">
      <c r="A24" s="50" t="str">
        <f>IF('Frequência 4º Bim'!R7&gt;0,'Frequência 4º Bim'!R7," ")</f>
        <v xml:space="preserve"> </v>
      </c>
      <c r="B24" s="470"/>
      <c r="C24" s="471"/>
      <c r="D24" s="471"/>
      <c r="E24" s="471"/>
      <c r="F24" s="471"/>
      <c r="G24" s="472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</row>
    <row r="25" spans="1:20" x14ac:dyDescent="0.25">
      <c r="A25" s="50" t="str">
        <f>IF('Frequência 4º Bim'!S7&gt;0,'Frequência 4º Bim'!S7," ")</f>
        <v xml:space="preserve"> </v>
      </c>
      <c r="B25" s="470"/>
      <c r="C25" s="471"/>
      <c r="D25" s="471"/>
      <c r="E25" s="471"/>
      <c r="F25" s="471"/>
      <c r="G25" s="472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x14ac:dyDescent="0.25">
      <c r="A26" s="50" t="str">
        <f>IF('Frequência 4º Bim'!T7&gt;0,'Frequência 4º Bim'!T7," ")</f>
        <v xml:space="preserve"> </v>
      </c>
      <c r="B26" s="468"/>
      <c r="C26" s="469"/>
      <c r="D26" s="469"/>
      <c r="E26" s="469"/>
      <c r="F26" s="469"/>
      <c r="G26" s="469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x14ac:dyDescent="0.25">
      <c r="A27" s="50" t="str">
        <f>IF('Frequência 4º Bim'!U7&gt;0,'Frequência 4º Bim'!U7," ")</f>
        <v xml:space="preserve"> </v>
      </c>
      <c r="B27" s="468"/>
      <c r="C27" s="469"/>
      <c r="D27" s="469"/>
      <c r="E27" s="469"/>
      <c r="F27" s="469"/>
      <c r="G27" s="469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0" x14ac:dyDescent="0.25">
      <c r="A28" s="50" t="str">
        <f>IF('Frequência 4º Bim'!V7&gt;0,'Frequência 4º Bim'!V7," ")</f>
        <v xml:space="preserve"> </v>
      </c>
      <c r="B28" s="468"/>
      <c r="C28" s="469"/>
      <c r="D28" s="469"/>
      <c r="E28" s="469"/>
      <c r="F28" s="469"/>
      <c r="G28" s="46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0" x14ac:dyDescent="0.25">
      <c r="A29" s="50" t="str">
        <f>IF('Frequência 4º Bim'!W7&gt;0,'Frequência 4º Bim'!W7," ")</f>
        <v xml:space="preserve"> </v>
      </c>
      <c r="B29" s="470"/>
      <c r="C29" s="473"/>
      <c r="D29" s="473"/>
      <c r="E29" s="473"/>
      <c r="F29" s="473"/>
      <c r="G29" s="474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0" x14ac:dyDescent="0.25">
      <c r="A30" s="50" t="str">
        <f>IF('Frequência 4º Bim'!X7&gt;0,'Frequência 4º Bim'!X7," ")</f>
        <v xml:space="preserve"> </v>
      </c>
      <c r="B30" s="468"/>
      <c r="C30" s="469"/>
      <c r="D30" s="469"/>
      <c r="E30" s="469"/>
      <c r="F30" s="469"/>
      <c r="G30" s="469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1:20" x14ac:dyDescent="0.25">
      <c r="A31" s="50" t="str">
        <f>IF('Frequência 4º Bim'!Y7&gt;0,'Frequência 4º Bim'!Y7," ")</f>
        <v xml:space="preserve"> </v>
      </c>
      <c r="B31" s="468"/>
      <c r="C31" s="469"/>
      <c r="D31" s="469"/>
      <c r="E31" s="469"/>
      <c r="F31" s="469"/>
      <c r="G31" s="469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</row>
    <row r="32" spans="1:20" x14ac:dyDescent="0.25">
      <c r="A32" s="50" t="str">
        <f>IF('Frequência 4º Bim'!Z7&gt;0,'Frequência 4º Bim'!Z7," ")</f>
        <v xml:space="preserve"> </v>
      </c>
      <c r="B32" s="470"/>
      <c r="C32" s="473"/>
      <c r="D32" s="473"/>
      <c r="E32" s="473"/>
      <c r="F32" s="473"/>
      <c r="G32" s="474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spans="1:20" x14ac:dyDescent="0.25">
      <c r="A33" s="50" t="str">
        <f>IF('Frequência 4º Bim'!AA7&gt;0,'Frequência 4º Bim'!AA7," ")</f>
        <v xml:space="preserve"> </v>
      </c>
      <c r="B33" s="470"/>
      <c r="C33" s="473"/>
      <c r="D33" s="473"/>
      <c r="E33" s="473"/>
      <c r="F33" s="473"/>
      <c r="G33" s="474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</row>
    <row r="34" spans="1:20" x14ac:dyDescent="0.25">
      <c r="A34" s="50" t="str">
        <f>IF('Frequência 4º Bim'!AB7&gt;0,'Frequência 4º Bim'!AB7," ")</f>
        <v xml:space="preserve"> </v>
      </c>
      <c r="B34" s="470"/>
      <c r="C34" s="473"/>
      <c r="D34" s="473"/>
      <c r="E34" s="473"/>
      <c r="F34" s="473"/>
      <c r="G34" s="474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</row>
    <row r="35" spans="1:20" x14ac:dyDescent="0.25">
      <c r="A35" s="50" t="str">
        <f>IF('Frequência 4º Bim'!AC7&gt;0,'Frequência 4º Bim'!AC7," ")</f>
        <v xml:space="preserve"> </v>
      </c>
      <c r="B35" s="468"/>
      <c r="C35" s="469"/>
      <c r="D35" s="469"/>
      <c r="E35" s="469"/>
      <c r="F35" s="469"/>
      <c r="G35" s="469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</row>
    <row r="36" spans="1:20" x14ac:dyDescent="0.25">
      <c r="A36" s="50" t="str">
        <f>IF('Frequência 4º Bim'!AD7&gt;0,'Frequência 4º Bim'!AD7," ")</f>
        <v xml:space="preserve"> </v>
      </c>
      <c r="B36" s="468"/>
      <c r="C36" s="469"/>
      <c r="D36" s="469"/>
      <c r="E36" s="469"/>
      <c r="F36" s="469"/>
      <c r="G36" s="469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</row>
    <row r="37" spans="1:20" x14ac:dyDescent="0.25">
      <c r="A37" s="50" t="str">
        <f>IF('Frequência 4º Bim'!AE7&gt;0,'Frequência 4º Bim'!AE7," ")</f>
        <v xml:space="preserve"> </v>
      </c>
      <c r="B37" s="468"/>
      <c r="C37" s="469"/>
      <c r="D37" s="469"/>
      <c r="E37" s="469"/>
      <c r="F37" s="469"/>
      <c r="G37" s="469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20" x14ac:dyDescent="0.25">
      <c r="A38" s="50" t="str">
        <f>IF('Frequência 4º Bim'!AF7&gt;0,'Frequência 4º Bim'!AF7," ")</f>
        <v xml:space="preserve"> </v>
      </c>
      <c r="B38" s="468"/>
      <c r="C38" s="469"/>
      <c r="D38" s="469"/>
      <c r="E38" s="469"/>
      <c r="F38" s="469"/>
      <c r="G38" s="469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</row>
    <row r="39" spans="1:20" x14ac:dyDescent="0.25">
      <c r="A39" s="50" t="str">
        <f>IF('Frequência 4º Bim'!AG7&gt;0,'Frequência 4º Bim'!AG7," ")</f>
        <v xml:space="preserve"> </v>
      </c>
      <c r="B39" s="468"/>
      <c r="C39" s="469"/>
      <c r="D39" s="469"/>
      <c r="E39" s="469"/>
      <c r="F39" s="469"/>
      <c r="G39" s="469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</row>
    <row r="40" spans="1:20" x14ac:dyDescent="0.25">
      <c r="A40" s="50" t="str">
        <f>IF('Frequência 4º Bim'!AH7&gt;0,'Frequência 4º Bim'!AH7," ")</f>
        <v xml:space="preserve"> </v>
      </c>
      <c r="B40" s="468"/>
      <c r="C40" s="469"/>
      <c r="D40" s="469"/>
      <c r="E40" s="469"/>
      <c r="F40" s="469"/>
      <c r="G40" s="469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</row>
    <row r="41" spans="1:20" x14ac:dyDescent="0.25">
      <c r="A41" s="50" t="str">
        <f>IF('Frequência 4º Bim'!AI7&gt;0,'Frequência 4º Bim'!AI7," ")</f>
        <v xml:space="preserve"> </v>
      </c>
      <c r="B41" s="468"/>
      <c r="C41" s="469"/>
      <c r="D41" s="469"/>
      <c r="E41" s="469"/>
      <c r="F41" s="469"/>
      <c r="G41" s="469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pans="1:20" x14ac:dyDescent="0.25">
      <c r="A42" s="50" t="str">
        <f>IF('Frequência 4º Bim'!AJ7&gt;0,'Frequência 4º Bim'!AJ7," ")</f>
        <v xml:space="preserve"> </v>
      </c>
      <c r="B42" s="468"/>
      <c r="C42" s="469"/>
      <c r="D42" s="469"/>
      <c r="E42" s="469"/>
      <c r="F42" s="469"/>
      <c r="G42" s="469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pans="1:20" x14ac:dyDescent="0.25">
      <c r="A43" s="50" t="str">
        <f>IF('Frequência 4º Bim'!AK7&gt;0,'Frequência 4º Bim'!AK7," ")</f>
        <v xml:space="preserve"> </v>
      </c>
      <c r="B43" s="468"/>
      <c r="C43" s="469"/>
      <c r="D43" s="469"/>
      <c r="E43" s="469"/>
      <c r="F43" s="469"/>
      <c r="G43" s="469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pans="1:20" x14ac:dyDescent="0.25">
      <c r="A44" s="50" t="str">
        <f>IF('Frequência 4º Bim'!AL7&gt;0,'Frequência 4º Bim'!AL7," ")</f>
        <v xml:space="preserve"> </v>
      </c>
      <c r="B44" s="468"/>
      <c r="C44" s="469"/>
      <c r="D44" s="469"/>
      <c r="E44" s="469"/>
      <c r="F44" s="469"/>
      <c r="G44" s="469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</row>
    <row r="45" spans="1:20" x14ac:dyDescent="0.25">
      <c r="A45" s="50" t="str">
        <f>IF('Frequência 4º Bim'!AM7&gt;0,'Frequência 4º Bim'!AM7," ")</f>
        <v xml:space="preserve"> </v>
      </c>
      <c r="B45" s="468"/>
      <c r="C45" s="469"/>
      <c r="D45" s="469"/>
      <c r="E45" s="469"/>
      <c r="F45" s="469"/>
      <c r="G45" s="469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x14ac:dyDescent="0.25">
      <c r="A46" s="50" t="str">
        <f>IF('Frequência 4º Bim'!AN7&gt;0,'Frequência 4º Bim'!AN7," ")</f>
        <v xml:space="preserve"> </v>
      </c>
      <c r="B46" s="468"/>
      <c r="C46" s="469"/>
      <c r="D46" s="469"/>
      <c r="E46" s="469"/>
      <c r="F46" s="469"/>
      <c r="G46" s="469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1:20" x14ac:dyDescent="0.25">
      <c r="A47" s="50" t="str">
        <f>IF('Frequência 4º Bim'!AO7&gt;0,'Frequência 4º Bim'!AO7," ")</f>
        <v xml:space="preserve"> </v>
      </c>
      <c r="B47" s="468"/>
      <c r="C47" s="469"/>
      <c r="D47" s="469"/>
      <c r="E47" s="469"/>
      <c r="F47" s="469"/>
      <c r="G47" s="469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x14ac:dyDescent="0.25">
      <c r="A48" s="50" t="str">
        <f>IF('Frequência 4º Bim'!AP7&gt;0,'Frequência 4º Bim'!AP7," ")</f>
        <v xml:space="preserve"> </v>
      </c>
      <c r="B48" s="468"/>
      <c r="C48" s="469"/>
      <c r="D48" s="469"/>
      <c r="E48" s="469"/>
      <c r="F48" s="469"/>
      <c r="G48" s="469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1:20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1:20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1:20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1:20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1:20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1:20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1:20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1:20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1:20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</sheetData>
  <sheetProtection password="E935" sheet="1" objects="1" scenarios="1"/>
  <mergeCells count="52">
    <mergeCell ref="B42:G42"/>
    <mergeCell ref="B43:G43"/>
    <mergeCell ref="B44:G44"/>
    <mergeCell ref="B35:G35"/>
    <mergeCell ref="B36:G36"/>
    <mergeCell ref="B37:G37"/>
    <mergeCell ref="B38:G38"/>
    <mergeCell ref="B39:G39"/>
    <mergeCell ref="B40:G40"/>
    <mergeCell ref="B30:G30"/>
    <mergeCell ref="B31:G31"/>
    <mergeCell ref="B32:G32"/>
    <mergeCell ref="B33:G33"/>
    <mergeCell ref="B41:G41"/>
    <mergeCell ref="A1:G1"/>
    <mergeCell ref="A2:G2"/>
    <mergeCell ref="A3:B3"/>
    <mergeCell ref="F3:G3"/>
    <mergeCell ref="A4:B4"/>
    <mergeCell ref="F4:G4"/>
    <mergeCell ref="B48:G48"/>
    <mergeCell ref="B10:G10"/>
    <mergeCell ref="B22:G22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34:G34"/>
    <mergeCell ref="B23:G23"/>
    <mergeCell ref="J9:K11"/>
    <mergeCell ref="J3:L7"/>
    <mergeCell ref="B45:G45"/>
    <mergeCell ref="B46:G46"/>
    <mergeCell ref="B47:G47"/>
    <mergeCell ref="A5:B5"/>
    <mergeCell ref="D5:G5"/>
    <mergeCell ref="A6:B6"/>
    <mergeCell ref="B8:G8"/>
    <mergeCell ref="B9:G9"/>
    <mergeCell ref="B24:G24"/>
    <mergeCell ref="B25:G25"/>
    <mergeCell ref="B26:G26"/>
    <mergeCell ref="B27:G27"/>
    <mergeCell ref="B28:G28"/>
    <mergeCell ref="B29:G29"/>
  </mergeCells>
  <conditionalFormatting sqref="A9">
    <cfRule type="cellIs" dxfId="78" priority="2" operator="equal">
      <formula>"0-jan"</formula>
    </cfRule>
  </conditionalFormatting>
  <conditionalFormatting sqref="A10:A48">
    <cfRule type="cellIs" dxfId="77" priority="1" operator="equal">
      <formula>"0-jan"</formula>
    </cfRule>
  </conditionalFormatting>
  <hyperlinks>
    <hyperlink ref="J3:L7" location="Iniciar!A1" display="Iniciar!A1"/>
    <hyperlink ref="J11:K11" location="'Frequência 4º Bim'!A1" display="'Frequência 4º Bim'!A1"/>
    <hyperlink ref="J9:K11" location="'Frequência 4º Bim'!A1" display="'Frequência 4º Bim'!A1"/>
  </hyperlinks>
  <printOptions horizontalCentered="1"/>
  <pageMargins left="0.51181102362204722" right="0.51181102362204722" top="0.78740157480314965" bottom="0.78740157480314965" header="0.31496062992125984" footer="0.31496062992125984"/>
  <pageSetup paperSize="9" scale="96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>
    <tabColor theme="7" tint="0.59999389629810485"/>
    <pageSetUpPr fitToPage="1"/>
  </sheetPr>
  <dimension ref="A1:AA78"/>
  <sheetViews>
    <sheetView workbookViewId="0">
      <selection sqref="A1:T1"/>
    </sheetView>
  </sheetViews>
  <sheetFormatPr defaultRowHeight="15" x14ac:dyDescent="0.25"/>
  <cols>
    <col min="1" max="1" width="2.7109375" customWidth="1"/>
    <col min="2" max="2" width="30.140625" customWidth="1"/>
    <col min="3" max="3" width="10.5703125" customWidth="1"/>
    <col min="4" max="5" width="6.28515625" customWidth="1"/>
    <col min="6" max="6" width="4.7109375" customWidth="1"/>
    <col min="7" max="7" width="4.85546875" customWidth="1"/>
    <col min="8" max="8" width="4.140625" customWidth="1"/>
    <col min="9" max="9" width="5.28515625" customWidth="1"/>
    <col min="10" max="11" width="4.7109375" customWidth="1"/>
    <col min="12" max="12" width="5.7109375" customWidth="1"/>
    <col min="13" max="18" width="4.7109375" customWidth="1"/>
    <col min="19" max="20" width="5.7109375" customWidth="1"/>
  </cols>
  <sheetData>
    <row r="1" spans="1:27" x14ac:dyDescent="0.25">
      <c r="A1" s="434" t="str">
        <f>Capa!B15</f>
        <v>E. E. MESSIAS PEDREIRO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6"/>
      <c r="U1" s="38"/>
      <c r="V1" s="38"/>
      <c r="W1" s="38"/>
      <c r="X1" s="38"/>
      <c r="Y1" s="38"/>
      <c r="Z1" s="38"/>
      <c r="AA1" s="38"/>
    </row>
    <row r="2" spans="1:27" x14ac:dyDescent="0.25">
      <c r="A2" s="434" t="s">
        <v>94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6"/>
      <c r="U2" s="38"/>
      <c r="V2" s="38"/>
      <c r="W2" s="38"/>
      <c r="X2" s="38"/>
      <c r="Y2" s="38"/>
      <c r="Z2" s="38"/>
      <c r="AA2" s="38"/>
    </row>
    <row r="3" spans="1:27" ht="15" customHeight="1" thickBot="1" x14ac:dyDescent="0.3">
      <c r="A3" s="342" t="str">
        <f>Capa!B25</f>
        <v>ENSINO MÉDIO</v>
      </c>
      <c r="B3" s="417"/>
      <c r="C3" s="51"/>
      <c r="D3" s="51"/>
      <c r="E3" s="51"/>
      <c r="F3" s="56" t="s">
        <v>28</v>
      </c>
      <c r="G3" s="54"/>
      <c r="H3" s="54" t="s">
        <v>1</v>
      </c>
      <c r="I3" s="54">
        <f>Capa!D19</f>
        <v>2014</v>
      </c>
      <c r="J3" s="439" t="s">
        <v>25</v>
      </c>
      <c r="K3" s="439"/>
      <c r="L3" s="437" t="str">
        <f>Capa!B37</f>
        <v>BIOLOGIA</v>
      </c>
      <c r="M3" s="437"/>
      <c r="N3" s="428" t="s">
        <v>67</v>
      </c>
      <c r="O3" s="429"/>
      <c r="P3" s="429"/>
      <c r="Q3" s="429"/>
      <c r="R3" s="429"/>
      <c r="S3" s="430"/>
      <c r="T3" s="440" t="s">
        <v>66</v>
      </c>
      <c r="U3" s="38"/>
      <c r="V3" s="38"/>
      <c r="W3" s="38"/>
      <c r="X3" s="38"/>
      <c r="Y3" s="38"/>
      <c r="Z3" s="38"/>
      <c r="AA3" s="38"/>
    </row>
    <row r="4" spans="1:27" ht="15" customHeight="1" thickTop="1" x14ac:dyDescent="0.25">
      <c r="A4" s="342" t="s">
        <v>49</v>
      </c>
      <c r="B4" s="417"/>
      <c r="C4" s="51"/>
      <c r="D4" s="51"/>
      <c r="E4" s="51"/>
      <c r="F4" s="57" t="s">
        <v>18</v>
      </c>
      <c r="G4" s="55"/>
      <c r="H4" s="438" t="str">
        <f>Capa!B44</f>
        <v>ULISSES PAGLIUSO JUNIOR</v>
      </c>
      <c r="I4" s="438"/>
      <c r="J4" s="438"/>
      <c r="K4" s="437"/>
      <c r="L4" s="437"/>
      <c r="M4" s="437"/>
      <c r="N4" s="431"/>
      <c r="O4" s="432"/>
      <c r="P4" s="432"/>
      <c r="Q4" s="432"/>
      <c r="R4" s="432"/>
      <c r="S4" s="433"/>
      <c r="T4" s="441"/>
      <c r="U4" s="38"/>
      <c r="V4" s="309" t="s">
        <v>108</v>
      </c>
      <c r="W4" s="310"/>
      <c r="X4" s="311"/>
      <c r="Y4" s="38"/>
      <c r="Z4" s="38"/>
      <c r="AA4" s="38"/>
    </row>
    <row r="5" spans="1:27" ht="15" customHeight="1" x14ac:dyDescent="0.25">
      <c r="A5" s="342" t="str">
        <f>Capa!B30</f>
        <v>1º ANO A</v>
      </c>
      <c r="B5" s="417"/>
      <c r="C5" s="51"/>
      <c r="D5" s="51"/>
      <c r="E5" s="51"/>
      <c r="F5" s="447" t="s">
        <v>19</v>
      </c>
      <c r="G5" s="448"/>
      <c r="H5" s="448"/>
      <c r="I5" s="448"/>
      <c r="J5" s="448"/>
      <c r="K5" s="448"/>
      <c r="L5" s="444" t="s">
        <v>65</v>
      </c>
      <c r="M5" s="425" t="s">
        <v>21</v>
      </c>
      <c r="N5" s="428" t="s">
        <v>62</v>
      </c>
      <c r="O5" s="429"/>
      <c r="P5" s="430"/>
      <c r="Q5" s="418" t="s">
        <v>63</v>
      </c>
      <c r="R5" s="419"/>
      <c r="S5" s="422" t="s">
        <v>64</v>
      </c>
      <c r="T5" s="441"/>
      <c r="U5" s="38"/>
      <c r="V5" s="312"/>
      <c r="W5" s="313"/>
      <c r="X5" s="314"/>
      <c r="Y5" s="38"/>
      <c r="Z5" s="38"/>
      <c r="AA5" s="38"/>
    </row>
    <row r="6" spans="1:27" ht="15" customHeight="1" x14ac:dyDescent="0.25">
      <c r="A6" s="402" t="str">
        <f>Capa!F30</f>
        <v>VESPERTINO</v>
      </c>
      <c r="B6" s="403"/>
      <c r="C6" s="52"/>
      <c r="D6" s="52"/>
      <c r="E6" s="53"/>
      <c r="F6" s="449" t="s">
        <v>62</v>
      </c>
      <c r="G6" s="450"/>
      <c r="H6" s="450"/>
      <c r="I6" s="451" t="s">
        <v>61</v>
      </c>
      <c r="J6" s="452"/>
      <c r="K6" s="452"/>
      <c r="L6" s="445"/>
      <c r="M6" s="426"/>
      <c r="N6" s="431"/>
      <c r="O6" s="432"/>
      <c r="P6" s="433"/>
      <c r="Q6" s="420"/>
      <c r="R6" s="421"/>
      <c r="S6" s="423"/>
      <c r="T6" s="441"/>
      <c r="U6" s="38"/>
      <c r="V6" s="312"/>
      <c r="W6" s="313"/>
      <c r="X6" s="314"/>
      <c r="Y6" s="38"/>
      <c r="Z6" s="38"/>
      <c r="AA6" s="38"/>
    </row>
    <row r="7" spans="1:27" ht="15" customHeight="1" x14ac:dyDescent="0.25">
      <c r="A7" s="443" t="s">
        <v>7</v>
      </c>
      <c r="B7" s="443"/>
      <c r="C7" s="443"/>
      <c r="D7" s="443"/>
      <c r="E7" s="443"/>
      <c r="F7" s="27"/>
      <c r="G7" s="27"/>
      <c r="H7" s="28"/>
      <c r="I7" s="29"/>
      <c r="J7" s="29"/>
      <c r="K7" s="30"/>
      <c r="L7" s="446"/>
      <c r="M7" s="426"/>
      <c r="N7" s="66"/>
      <c r="O7" s="66"/>
      <c r="P7" s="66"/>
      <c r="Q7" s="66"/>
      <c r="R7" s="67"/>
      <c r="S7" s="424"/>
      <c r="T7" s="441"/>
      <c r="U7" s="38"/>
      <c r="V7" s="312"/>
      <c r="W7" s="313"/>
      <c r="X7" s="314"/>
      <c r="Y7" s="38"/>
      <c r="Z7" s="38"/>
      <c r="AA7" s="38"/>
    </row>
    <row r="8" spans="1:27" ht="15" customHeight="1" thickBot="1" x14ac:dyDescent="0.3">
      <c r="A8" s="60" t="s">
        <v>8</v>
      </c>
      <c r="B8" s="60" t="s">
        <v>22</v>
      </c>
      <c r="C8" s="60" t="s">
        <v>24</v>
      </c>
      <c r="D8" s="60" t="s">
        <v>88</v>
      </c>
      <c r="E8" s="60" t="s">
        <v>89</v>
      </c>
      <c r="F8" s="31"/>
      <c r="G8" s="31"/>
      <c r="H8" s="31"/>
      <c r="I8" s="31"/>
      <c r="J8" s="31"/>
      <c r="K8" s="31"/>
      <c r="L8" s="58">
        <f>SUM(F8:K8)</f>
        <v>0</v>
      </c>
      <c r="M8" s="427"/>
      <c r="N8" s="65">
        <f t="shared" ref="N8:P8" si="0">F8</f>
        <v>0</v>
      </c>
      <c r="O8" s="65">
        <f t="shared" si="0"/>
        <v>0</v>
      </c>
      <c r="P8" s="65">
        <f t="shared" si="0"/>
        <v>0</v>
      </c>
      <c r="Q8" s="68"/>
      <c r="R8" s="68"/>
      <c r="S8" s="65">
        <f>SUM(N8:R8)</f>
        <v>0</v>
      </c>
      <c r="T8" s="442"/>
      <c r="U8" s="38"/>
      <c r="V8" s="315"/>
      <c r="W8" s="316"/>
      <c r="X8" s="317"/>
      <c r="Y8" s="38"/>
      <c r="Z8" s="38"/>
      <c r="AA8" s="38"/>
    </row>
    <row r="9" spans="1:27" ht="16.5" thickTop="1" thickBot="1" x14ac:dyDescent="0.3">
      <c r="A9" s="60">
        <v>1</v>
      </c>
      <c r="B9" s="61">
        <f>'Movimentação de Alunos'!B9</f>
        <v>0</v>
      </c>
      <c r="C9" s="62">
        <f>'Movimentação de Alunos'!C9</f>
        <v>0</v>
      </c>
      <c r="D9" s="63">
        <f>'Movimentação de Alunos'!D9</f>
        <v>0</v>
      </c>
      <c r="E9" s="63">
        <f>'Movimentação de Alunos'!E9</f>
        <v>0</v>
      </c>
      <c r="F9" s="24"/>
      <c r="G9" s="24"/>
      <c r="H9" s="24"/>
      <c r="I9" s="24"/>
      <c r="J9" s="24"/>
      <c r="K9" s="24"/>
      <c r="L9" s="96" t="str">
        <f>IF(ISNONTEXT('Movimentação de Alunos'!B9),"   ",(IF(ISBLANK('Movimentação de Alunos'!E9),(SUM(F9:K9)),"---")))</f>
        <v xml:space="preserve">   </v>
      </c>
      <c r="M9" s="97" t="str">
        <f>IF(ISNONTEXT('Movimentação de Alunos'!B9),"   ",(IF(ISBLANK('Movimentação de Alunos'!E9),('Frequência 4º Bim'!AQ8),"---")))</f>
        <v xml:space="preserve">   </v>
      </c>
      <c r="N9" s="59" t="str">
        <f>IF(L9&gt;=18," ",F9)</f>
        <v xml:space="preserve"> </v>
      </c>
      <c r="O9" s="59" t="str">
        <f>IF(L9&gt;=18," ",G9)</f>
        <v xml:space="preserve"> </v>
      </c>
      <c r="P9" s="59" t="str">
        <f>IF(L9&gt;=18," ",H9)</f>
        <v xml:space="preserve"> </v>
      </c>
      <c r="Q9" s="69"/>
      <c r="R9" s="69"/>
      <c r="S9" s="59" t="str">
        <f>IF(Q9="","",SUM(N9:R9))</f>
        <v/>
      </c>
      <c r="T9" s="59" t="str">
        <f>IF(S9&gt;L9,IF(S9="",L9,S9),L9)</f>
        <v xml:space="preserve">   </v>
      </c>
      <c r="U9" s="38"/>
      <c r="V9" s="38"/>
      <c r="W9" s="38"/>
      <c r="X9" s="38"/>
      <c r="Y9" s="38"/>
      <c r="Z9" s="38"/>
      <c r="AA9" s="38"/>
    </row>
    <row r="10" spans="1:27" ht="15" customHeight="1" thickTop="1" x14ac:dyDescent="0.25">
      <c r="A10" s="60">
        <v>2</v>
      </c>
      <c r="B10" s="61">
        <f>'Movimentação de Alunos'!B10</f>
        <v>0</v>
      </c>
      <c r="C10" s="62">
        <f>'Movimentação de Alunos'!C10</f>
        <v>0</v>
      </c>
      <c r="D10" s="63">
        <f>'Movimentação de Alunos'!D10</f>
        <v>0</v>
      </c>
      <c r="E10" s="63">
        <f>'Movimentação de Alunos'!E10</f>
        <v>0</v>
      </c>
      <c r="F10" s="24"/>
      <c r="G10" s="24"/>
      <c r="H10" s="24"/>
      <c r="I10" s="24"/>
      <c r="J10" s="24"/>
      <c r="K10" s="24"/>
      <c r="L10" s="96" t="str">
        <f>IF(ISNONTEXT('Movimentação de Alunos'!B10),"   ",(IF(ISBLANK('Movimentação de Alunos'!E10),(SUM(F10:K10)),"---")))</f>
        <v xml:space="preserve">   </v>
      </c>
      <c r="M10" s="97" t="str">
        <f>IF(ISNONTEXT('Movimentação de Alunos'!B10),"   ",(IF(ISBLANK('Movimentação de Alunos'!E10),('Frequência 4º Bim'!AQ9),"---")))</f>
        <v xml:space="preserve">   </v>
      </c>
      <c r="N10" s="59" t="str">
        <f t="shared" ref="N10:N68" si="1">IF(L10&gt;=18," ",F10)</f>
        <v xml:space="preserve"> </v>
      </c>
      <c r="O10" s="59" t="str">
        <f t="shared" ref="O10:O68" si="2">IF(L10&gt;=18," ",G10)</f>
        <v xml:space="preserve"> </v>
      </c>
      <c r="P10" s="59" t="str">
        <f t="shared" ref="P10:P68" si="3">IF(L10&gt;=18," ",H10)</f>
        <v xml:space="preserve"> </v>
      </c>
      <c r="Q10" s="69"/>
      <c r="R10" s="69"/>
      <c r="S10" s="59" t="str">
        <f t="shared" ref="S10:S68" si="4">IF(Q10="","",SUM(N10:R10))</f>
        <v/>
      </c>
      <c r="T10" s="59" t="str">
        <f t="shared" ref="T10:T68" si="5">IF(S10&gt;L10,IF(S10="",L10,S10),L10)</f>
        <v xml:space="preserve">   </v>
      </c>
      <c r="U10" s="38"/>
      <c r="V10" s="230" t="s">
        <v>80</v>
      </c>
      <c r="W10" s="231"/>
      <c r="X10" s="232"/>
      <c r="Y10" s="38"/>
      <c r="Z10" s="38"/>
      <c r="AA10" s="38"/>
    </row>
    <row r="11" spans="1:27" ht="15" customHeight="1" x14ac:dyDescent="0.25">
      <c r="A11" s="60">
        <v>3</v>
      </c>
      <c r="B11" s="61">
        <f>'Movimentação de Alunos'!B11</f>
        <v>0</v>
      </c>
      <c r="C11" s="62">
        <f>'Movimentação de Alunos'!C11</f>
        <v>0</v>
      </c>
      <c r="D11" s="63">
        <f>'Movimentação de Alunos'!D11</f>
        <v>0</v>
      </c>
      <c r="E11" s="63">
        <f>'Movimentação de Alunos'!E11</f>
        <v>0</v>
      </c>
      <c r="F11" s="24"/>
      <c r="G11" s="24"/>
      <c r="H11" s="24"/>
      <c r="I11" s="24"/>
      <c r="J11" s="24"/>
      <c r="K11" s="24"/>
      <c r="L11" s="96" t="str">
        <f>IF(ISNONTEXT('Movimentação de Alunos'!B11),"   ",(IF(ISBLANK('Movimentação de Alunos'!E11),(SUM(F11:K11)),"---")))</f>
        <v xml:space="preserve">   </v>
      </c>
      <c r="M11" s="97" t="str">
        <f>IF(ISNONTEXT('Movimentação de Alunos'!B11),"   ",(IF(ISBLANK('Movimentação de Alunos'!E11),('Frequência 4º Bim'!AQ10),"---")))</f>
        <v xml:space="preserve">   </v>
      </c>
      <c r="N11" s="59" t="str">
        <f t="shared" si="1"/>
        <v xml:space="preserve"> </v>
      </c>
      <c r="O11" s="59" t="str">
        <f t="shared" si="2"/>
        <v xml:space="preserve"> </v>
      </c>
      <c r="P11" s="59" t="str">
        <f t="shared" si="3"/>
        <v xml:space="preserve"> </v>
      </c>
      <c r="Q11" s="69"/>
      <c r="R11" s="69"/>
      <c r="S11" s="59" t="str">
        <f t="shared" si="4"/>
        <v/>
      </c>
      <c r="T11" s="59" t="str">
        <f t="shared" si="5"/>
        <v xml:space="preserve">   </v>
      </c>
      <c r="U11" s="38"/>
      <c r="V11" s="233"/>
      <c r="W11" s="234"/>
      <c r="X11" s="235"/>
      <c r="Y11" s="38"/>
      <c r="Z11" s="38"/>
      <c r="AA11" s="38"/>
    </row>
    <row r="12" spans="1:27" ht="15" customHeight="1" thickBot="1" x14ac:dyDescent="0.3">
      <c r="A12" s="60">
        <v>4</v>
      </c>
      <c r="B12" s="61">
        <f>'Movimentação de Alunos'!B12</f>
        <v>0</v>
      </c>
      <c r="C12" s="62">
        <f>'Movimentação de Alunos'!C12</f>
        <v>0</v>
      </c>
      <c r="D12" s="63">
        <f>'Movimentação de Alunos'!D12</f>
        <v>0</v>
      </c>
      <c r="E12" s="63">
        <f>'Movimentação de Alunos'!E12</f>
        <v>0</v>
      </c>
      <c r="F12" s="24"/>
      <c r="G12" s="24"/>
      <c r="H12" s="24"/>
      <c r="I12" s="24"/>
      <c r="J12" s="24"/>
      <c r="K12" s="24"/>
      <c r="L12" s="96" t="str">
        <f>IF(ISNONTEXT('Movimentação de Alunos'!B12),"   ",(IF(ISBLANK('Movimentação de Alunos'!E12),(SUM(F12:K12)),"---")))</f>
        <v xml:space="preserve">   </v>
      </c>
      <c r="M12" s="97" t="str">
        <f>IF(ISNONTEXT('Movimentação de Alunos'!B12),"   ",(IF(ISBLANK('Movimentação de Alunos'!E12),('Frequência 4º Bim'!AQ11),"---")))</f>
        <v xml:space="preserve">   </v>
      </c>
      <c r="N12" s="59" t="str">
        <f t="shared" si="1"/>
        <v xml:space="preserve"> </v>
      </c>
      <c r="O12" s="59" t="str">
        <f t="shared" si="2"/>
        <v xml:space="preserve"> </v>
      </c>
      <c r="P12" s="59" t="str">
        <f t="shared" si="3"/>
        <v xml:space="preserve"> </v>
      </c>
      <c r="Q12" s="69"/>
      <c r="R12" s="69"/>
      <c r="S12" s="59" t="str">
        <f t="shared" si="4"/>
        <v/>
      </c>
      <c r="T12" s="59" t="str">
        <f t="shared" si="5"/>
        <v xml:space="preserve">   </v>
      </c>
      <c r="U12" s="38"/>
      <c r="V12" s="236"/>
      <c r="W12" s="237"/>
      <c r="X12" s="238"/>
      <c r="Y12" s="38"/>
      <c r="Z12" s="38"/>
      <c r="AA12" s="38"/>
    </row>
    <row r="13" spans="1:27" ht="15.75" thickTop="1" x14ac:dyDescent="0.25">
      <c r="A13" s="60">
        <v>5</v>
      </c>
      <c r="B13" s="61">
        <f>'Movimentação de Alunos'!B13</f>
        <v>0</v>
      </c>
      <c r="C13" s="62">
        <f>'Movimentação de Alunos'!C13</f>
        <v>0</v>
      </c>
      <c r="D13" s="63">
        <f>'Movimentação de Alunos'!D13</f>
        <v>0</v>
      </c>
      <c r="E13" s="63">
        <f>'Movimentação de Alunos'!E13</f>
        <v>0</v>
      </c>
      <c r="F13" s="24"/>
      <c r="G13" s="24"/>
      <c r="H13" s="24"/>
      <c r="I13" s="24"/>
      <c r="J13" s="24"/>
      <c r="K13" s="24"/>
      <c r="L13" s="96" t="str">
        <f>IF(ISNONTEXT('Movimentação de Alunos'!B13),"   ",(IF(ISBLANK('Movimentação de Alunos'!E13),(SUM(F13:K13)),"---")))</f>
        <v xml:space="preserve">   </v>
      </c>
      <c r="M13" s="97" t="str">
        <f>IF(ISNONTEXT('Movimentação de Alunos'!B13),"   ",(IF(ISBLANK('Movimentação de Alunos'!E13),('Frequência 4º Bim'!AQ12),"---")))</f>
        <v xml:space="preserve">   </v>
      </c>
      <c r="N13" s="59" t="str">
        <f t="shared" si="1"/>
        <v xml:space="preserve"> </v>
      </c>
      <c r="O13" s="59" t="str">
        <f t="shared" si="2"/>
        <v xml:space="preserve"> </v>
      </c>
      <c r="P13" s="59" t="str">
        <f t="shared" si="3"/>
        <v xml:space="preserve"> </v>
      </c>
      <c r="Q13" s="69"/>
      <c r="R13" s="69"/>
      <c r="S13" s="59" t="str">
        <f t="shared" si="4"/>
        <v/>
      </c>
      <c r="T13" s="59" t="str">
        <f t="shared" si="5"/>
        <v xml:space="preserve">   </v>
      </c>
      <c r="U13" s="38"/>
      <c r="V13" s="38"/>
      <c r="W13" s="38"/>
      <c r="X13" s="38"/>
      <c r="Y13" s="38"/>
      <c r="Z13" s="38"/>
      <c r="AA13" s="38"/>
    </row>
    <row r="14" spans="1:27" x14ac:dyDescent="0.25">
      <c r="A14" s="60">
        <v>6</v>
      </c>
      <c r="B14" s="61">
        <f>'Movimentação de Alunos'!B14</f>
        <v>0</v>
      </c>
      <c r="C14" s="62">
        <f>'Movimentação de Alunos'!C14</f>
        <v>0</v>
      </c>
      <c r="D14" s="63">
        <f>'Movimentação de Alunos'!D14</f>
        <v>0</v>
      </c>
      <c r="E14" s="63">
        <f>'Movimentação de Alunos'!E14</f>
        <v>0</v>
      </c>
      <c r="F14" s="24"/>
      <c r="G14" s="24"/>
      <c r="H14" s="24"/>
      <c r="I14" s="24"/>
      <c r="J14" s="24"/>
      <c r="K14" s="24"/>
      <c r="L14" s="96" t="str">
        <f>IF(ISNONTEXT('Movimentação de Alunos'!B14),"   ",(IF(ISBLANK('Movimentação de Alunos'!E14),(SUM(F14:K14)),"---")))</f>
        <v xml:space="preserve">   </v>
      </c>
      <c r="M14" s="97" t="str">
        <f>IF(ISNONTEXT('Movimentação de Alunos'!B14),"   ",(IF(ISBLANK('Movimentação de Alunos'!E14),('Frequência 4º Bim'!AQ13),"---")))</f>
        <v xml:space="preserve">   </v>
      </c>
      <c r="N14" s="59" t="str">
        <f t="shared" si="1"/>
        <v xml:space="preserve"> </v>
      </c>
      <c r="O14" s="59" t="str">
        <f t="shared" si="2"/>
        <v xml:space="preserve"> </v>
      </c>
      <c r="P14" s="59" t="str">
        <f t="shared" si="3"/>
        <v xml:space="preserve"> </v>
      </c>
      <c r="Q14" s="69"/>
      <c r="R14" s="69"/>
      <c r="S14" s="59" t="str">
        <f t="shared" si="4"/>
        <v/>
      </c>
      <c r="T14" s="59" t="str">
        <f t="shared" si="5"/>
        <v xml:space="preserve">   </v>
      </c>
      <c r="U14" s="38"/>
      <c r="V14" s="38"/>
      <c r="W14" s="38"/>
      <c r="X14" s="38"/>
      <c r="Y14" s="38"/>
      <c r="Z14" s="38"/>
      <c r="AA14" s="38"/>
    </row>
    <row r="15" spans="1:27" x14ac:dyDescent="0.25">
      <c r="A15" s="60">
        <v>7</v>
      </c>
      <c r="B15" s="61">
        <f>'Movimentação de Alunos'!B15</f>
        <v>0</v>
      </c>
      <c r="C15" s="62">
        <f>'Movimentação de Alunos'!C15</f>
        <v>0</v>
      </c>
      <c r="D15" s="63">
        <f>'Movimentação de Alunos'!D15</f>
        <v>0</v>
      </c>
      <c r="E15" s="63">
        <f>'Movimentação de Alunos'!E15</f>
        <v>0</v>
      </c>
      <c r="F15" s="24"/>
      <c r="G15" s="24"/>
      <c r="H15" s="24"/>
      <c r="I15" s="24"/>
      <c r="J15" s="24"/>
      <c r="K15" s="24"/>
      <c r="L15" s="96" t="str">
        <f>IF(ISNONTEXT('Movimentação de Alunos'!B15),"   ",(IF(ISBLANK('Movimentação de Alunos'!E15),(SUM(F15:K15)),"---")))</f>
        <v xml:space="preserve">   </v>
      </c>
      <c r="M15" s="97" t="str">
        <f>IF(ISNONTEXT('Movimentação de Alunos'!B15),"   ",(IF(ISBLANK('Movimentação de Alunos'!E15),('Frequência 4º Bim'!AQ14),"---")))</f>
        <v xml:space="preserve">   </v>
      </c>
      <c r="N15" s="59" t="str">
        <f t="shared" si="1"/>
        <v xml:space="preserve"> </v>
      </c>
      <c r="O15" s="59" t="str">
        <f t="shared" si="2"/>
        <v xml:space="preserve"> </v>
      </c>
      <c r="P15" s="59" t="str">
        <f t="shared" si="3"/>
        <v xml:space="preserve"> </v>
      </c>
      <c r="Q15" s="69"/>
      <c r="R15" s="69"/>
      <c r="S15" s="59" t="str">
        <f t="shared" si="4"/>
        <v/>
      </c>
      <c r="T15" s="59" t="str">
        <f t="shared" si="5"/>
        <v xml:space="preserve">   </v>
      </c>
      <c r="U15" s="38"/>
      <c r="V15" s="38"/>
      <c r="W15" s="38"/>
      <c r="X15" s="38"/>
      <c r="Y15" s="38"/>
      <c r="Z15" s="38"/>
      <c r="AA15" s="38"/>
    </row>
    <row r="16" spans="1:27" x14ac:dyDescent="0.25">
      <c r="A16" s="60">
        <v>8</v>
      </c>
      <c r="B16" s="61">
        <f>'Movimentação de Alunos'!B16</f>
        <v>0</v>
      </c>
      <c r="C16" s="62">
        <f>'Movimentação de Alunos'!C16</f>
        <v>0</v>
      </c>
      <c r="D16" s="63">
        <f>'Movimentação de Alunos'!D16</f>
        <v>0</v>
      </c>
      <c r="E16" s="63">
        <f>'Movimentação de Alunos'!E16</f>
        <v>0</v>
      </c>
      <c r="F16" s="24"/>
      <c r="G16" s="24"/>
      <c r="H16" s="24"/>
      <c r="I16" s="24"/>
      <c r="J16" s="24"/>
      <c r="K16" s="24"/>
      <c r="L16" s="96" t="str">
        <f>IF(ISNONTEXT('Movimentação de Alunos'!B16),"   ",(IF(ISBLANK('Movimentação de Alunos'!E16),(SUM(F16:K16)),"---")))</f>
        <v xml:space="preserve">   </v>
      </c>
      <c r="M16" s="97" t="str">
        <f>IF(ISNONTEXT('Movimentação de Alunos'!B16),"   ",(IF(ISBLANK('Movimentação de Alunos'!E16),('Frequência 4º Bim'!AQ15),"---")))</f>
        <v xml:space="preserve">   </v>
      </c>
      <c r="N16" s="59" t="str">
        <f t="shared" si="1"/>
        <v xml:space="preserve"> </v>
      </c>
      <c r="O16" s="59" t="str">
        <f t="shared" si="2"/>
        <v xml:space="preserve"> </v>
      </c>
      <c r="P16" s="59" t="str">
        <f t="shared" si="3"/>
        <v xml:space="preserve"> </v>
      </c>
      <c r="Q16" s="69"/>
      <c r="R16" s="69"/>
      <c r="S16" s="59" t="str">
        <f t="shared" si="4"/>
        <v/>
      </c>
      <c r="T16" s="59" t="str">
        <f t="shared" si="5"/>
        <v xml:space="preserve">   </v>
      </c>
      <c r="U16" s="38"/>
      <c r="V16" s="38"/>
      <c r="W16" s="38"/>
      <c r="X16" s="38"/>
      <c r="Y16" s="38"/>
      <c r="Z16" s="38"/>
      <c r="AA16" s="38"/>
    </row>
    <row r="17" spans="1:27" x14ac:dyDescent="0.25">
      <c r="A17" s="60">
        <v>9</v>
      </c>
      <c r="B17" s="61">
        <f>'Movimentação de Alunos'!B17</f>
        <v>0</v>
      </c>
      <c r="C17" s="62">
        <f>'Movimentação de Alunos'!C17</f>
        <v>0</v>
      </c>
      <c r="D17" s="63">
        <f>'Movimentação de Alunos'!D17</f>
        <v>0</v>
      </c>
      <c r="E17" s="63">
        <f>'Movimentação de Alunos'!E17</f>
        <v>0</v>
      </c>
      <c r="F17" s="24"/>
      <c r="G17" s="24"/>
      <c r="H17" s="24"/>
      <c r="I17" s="24"/>
      <c r="J17" s="24"/>
      <c r="K17" s="24"/>
      <c r="L17" s="96" t="str">
        <f>IF(ISNONTEXT('Movimentação de Alunos'!B17),"   ",(IF(ISBLANK('Movimentação de Alunos'!E17),(SUM(F17:K17)),"---")))</f>
        <v xml:space="preserve">   </v>
      </c>
      <c r="M17" s="97" t="str">
        <f>IF(ISNONTEXT('Movimentação de Alunos'!B17),"   ",(IF(ISBLANK('Movimentação de Alunos'!E17),('Frequência 4º Bim'!AQ16),"---")))</f>
        <v xml:space="preserve">   </v>
      </c>
      <c r="N17" s="59" t="str">
        <f t="shared" si="1"/>
        <v xml:space="preserve"> </v>
      </c>
      <c r="O17" s="59" t="str">
        <f t="shared" si="2"/>
        <v xml:space="preserve"> </v>
      </c>
      <c r="P17" s="59" t="str">
        <f t="shared" si="3"/>
        <v xml:space="preserve"> </v>
      </c>
      <c r="Q17" s="69"/>
      <c r="R17" s="69"/>
      <c r="S17" s="59" t="str">
        <f t="shared" si="4"/>
        <v/>
      </c>
      <c r="T17" s="59" t="str">
        <f t="shared" si="5"/>
        <v xml:space="preserve">   </v>
      </c>
      <c r="U17" s="38"/>
      <c r="V17" s="38"/>
      <c r="W17" s="38"/>
      <c r="X17" s="38"/>
      <c r="Y17" s="38"/>
      <c r="Z17" s="38"/>
      <c r="AA17" s="38"/>
    </row>
    <row r="18" spans="1:27" x14ac:dyDescent="0.25">
      <c r="A18" s="64">
        <v>10</v>
      </c>
      <c r="B18" s="61">
        <f>'Movimentação de Alunos'!B18</f>
        <v>0</v>
      </c>
      <c r="C18" s="62">
        <f>'Movimentação de Alunos'!C18</f>
        <v>0</v>
      </c>
      <c r="D18" s="63">
        <f>'Movimentação de Alunos'!D18</f>
        <v>0</v>
      </c>
      <c r="E18" s="63">
        <f>'Movimentação de Alunos'!E18</f>
        <v>0</v>
      </c>
      <c r="F18" s="24"/>
      <c r="G18" s="24"/>
      <c r="H18" s="24"/>
      <c r="I18" s="24"/>
      <c r="J18" s="24"/>
      <c r="K18" s="24"/>
      <c r="L18" s="96" t="str">
        <f>IF(ISNONTEXT('Movimentação de Alunos'!B18),"   ",(IF(ISBLANK('Movimentação de Alunos'!E18),(SUM(F18:K18)),"---")))</f>
        <v xml:space="preserve">   </v>
      </c>
      <c r="M18" s="97" t="str">
        <f>IF(ISNONTEXT('Movimentação de Alunos'!B18),"   ",(IF(ISBLANK('Movimentação de Alunos'!E18),('Frequência 4º Bim'!AQ17),"---")))</f>
        <v xml:space="preserve">   </v>
      </c>
      <c r="N18" s="59" t="str">
        <f t="shared" si="1"/>
        <v xml:space="preserve"> </v>
      </c>
      <c r="O18" s="59" t="str">
        <f t="shared" si="2"/>
        <v xml:space="preserve"> </v>
      </c>
      <c r="P18" s="59" t="str">
        <f t="shared" si="3"/>
        <v xml:space="preserve"> </v>
      </c>
      <c r="Q18" s="69"/>
      <c r="R18" s="69"/>
      <c r="S18" s="59" t="str">
        <f t="shared" si="4"/>
        <v/>
      </c>
      <c r="T18" s="59" t="str">
        <f t="shared" si="5"/>
        <v xml:space="preserve">   </v>
      </c>
      <c r="U18" s="38"/>
      <c r="V18" s="38"/>
      <c r="W18" s="38"/>
      <c r="X18" s="38"/>
      <c r="Y18" s="38"/>
      <c r="Z18" s="38"/>
      <c r="AA18" s="38"/>
    </row>
    <row r="19" spans="1:27" x14ac:dyDescent="0.25">
      <c r="A19" s="64">
        <v>11</v>
      </c>
      <c r="B19" s="61">
        <f>'Movimentação de Alunos'!B19</f>
        <v>0</v>
      </c>
      <c r="C19" s="62">
        <f>'Movimentação de Alunos'!C19</f>
        <v>0</v>
      </c>
      <c r="D19" s="63">
        <f>'Movimentação de Alunos'!D19</f>
        <v>0</v>
      </c>
      <c r="E19" s="63">
        <f>'Movimentação de Alunos'!E19</f>
        <v>0</v>
      </c>
      <c r="F19" s="24"/>
      <c r="G19" s="24"/>
      <c r="H19" s="24"/>
      <c r="I19" s="24"/>
      <c r="J19" s="24"/>
      <c r="K19" s="24"/>
      <c r="L19" s="96" t="str">
        <f>IF(ISNONTEXT('Movimentação de Alunos'!B19),"   ",(IF(ISBLANK('Movimentação de Alunos'!E19),(SUM(F19:K19)),"---")))</f>
        <v xml:space="preserve">   </v>
      </c>
      <c r="M19" s="97" t="str">
        <f>IF(ISNONTEXT('Movimentação de Alunos'!B19),"   ",(IF(ISBLANK('Movimentação de Alunos'!E19),('Frequência 4º Bim'!AQ18),"---")))</f>
        <v xml:space="preserve">   </v>
      </c>
      <c r="N19" s="59" t="str">
        <f t="shared" si="1"/>
        <v xml:space="preserve"> </v>
      </c>
      <c r="O19" s="59" t="str">
        <f t="shared" si="2"/>
        <v xml:space="preserve"> </v>
      </c>
      <c r="P19" s="59" t="str">
        <f t="shared" si="3"/>
        <v xml:space="preserve"> </v>
      </c>
      <c r="Q19" s="69"/>
      <c r="R19" s="69"/>
      <c r="S19" s="59" t="str">
        <f t="shared" si="4"/>
        <v/>
      </c>
      <c r="T19" s="59" t="str">
        <f t="shared" si="5"/>
        <v xml:space="preserve">   </v>
      </c>
      <c r="U19" s="38"/>
      <c r="V19" s="38"/>
      <c r="W19" s="38"/>
      <c r="X19" s="38"/>
      <c r="Y19" s="38"/>
      <c r="Z19" s="38"/>
      <c r="AA19" s="38"/>
    </row>
    <row r="20" spans="1:27" x14ac:dyDescent="0.25">
      <c r="A20" s="64">
        <v>12</v>
      </c>
      <c r="B20" s="61">
        <f>'Movimentação de Alunos'!B20</f>
        <v>0</v>
      </c>
      <c r="C20" s="62">
        <f>'Movimentação de Alunos'!C20</f>
        <v>0</v>
      </c>
      <c r="D20" s="63">
        <f>'Movimentação de Alunos'!D20</f>
        <v>0</v>
      </c>
      <c r="E20" s="63">
        <f>'Movimentação de Alunos'!E20</f>
        <v>0</v>
      </c>
      <c r="F20" s="24"/>
      <c r="G20" s="24"/>
      <c r="H20" s="24"/>
      <c r="I20" s="24"/>
      <c r="J20" s="24"/>
      <c r="K20" s="24"/>
      <c r="L20" s="96" t="str">
        <f>IF(ISNONTEXT('Movimentação de Alunos'!B20),"   ",(IF(ISBLANK('Movimentação de Alunos'!E20),(SUM(F20:K20)),"---")))</f>
        <v xml:space="preserve">   </v>
      </c>
      <c r="M20" s="97" t="str">
        <f>IF(ISNONTEXT('Movimentação de Alunos'!B20),"   ",(IF(ISBLANK('Movimentação de Alunos'!E20),('Frequência 4º Bim'!AQ19),"---")))</f>
        <v xml:space="preserve">   </v>
      </c>
      <c r="N20" s="59" t="str">
        <f t="shared" si="1"/>
        <v xml:space="preserve"> </v>
      </c>
      <c r="O20" s="59" t="str">
        <f t="shared" si="2"/>
        <v xml:space="preserve"> </v>
      </c>
      <c r="P20" s="59" t="str">
        <f t="shared" si="3"/>
        <v xml:space="preserve"> </v>
      </c>
      <c r="Q20" s="69"/>
      <c r="R20" s="69"/>
      <c r="S20" s="59" t="str">
        <f t="shared" si="4"/>
        <v/>
      </c>
      <c r="T20" s="59" t="str">
        <f t="shared" si="5"/>
        <v xml:space="preserve">   </v>
      </c>
      <c r="U20" s="38"/>
      <c r="V20" s="38"/>
      <c r="W20" s="38"/>
      <c r="X20" s="38"/>
      <c r="Y20" s="38"/>
      <c r="Z20" s="38"/>
      <c r="AA20" s="38"/>
    </row>
    <row r="21" spans="1:27" x14ac:dyDescent="0.25">
      <c r="A21" s="64">
        <v>13</v>
      </c>
      <c r="B21" s="61">
        <f>'Movimentação de Alunos'!B21</f>
        <v>0</v>
      </c>
      <c r="C21" s="62">
        <f>'Movimentação de Alunos'!C21</f>
        <v>0</v>
      </c>
      <c r="D21" s="63">
        <f>'Movimentação de Alunos'!D21</f>
        <v>0</v>
      </c>
      <c r="E21" s="63">
        <f>'Movimentação de Alunos'!E21</f>
        <v>0</v>
      </c>
      <c r="F21" s="24"/>
      <c r="G21" s="24"/>
      <c r="H21" s="24"/>
      <c r="I21" s="24"/>
      <c r="J21" s="24"/>
      <c r="K21" s="24"/>
      <c r="L21" s="96" t="str">
        <f>IF(ISNONTEXT('Movimentação de Alunos'!B21),"   ",(IF(ISBLANK('Movimentação de Alunos'!E21),(SUM(F21:K21)),"---")))</f>
        <v xml:space="preserve">   </v>
      </c>
      <c r="M21" s="97" t="str">
        <f>IF(ISNONTEXT('Movimentação de Alunos'!B21),"   ",(IF(ISBLANK('Movimentação de Alunos'!E21),('Frequência 4º Bim'!AQ20),"---")))</f>
        <v xml:space="preserve">   </v>
      </c>
      <c r="N21" s="59" t="str">
        <f t="shared" si="1"/>
        <v xml:space="preserve"> </v>
      </c>
      <c r="O21" s="59" t="str">
        <f t="shared" si="2"/>
        <v xml:space="preserve"> </v>
      </c>
      <c r="P21" s="59" t="str">
        <f t="shared" si="3"/>
        <v xml:space="preserve"> </v>
      </c>
      <c r="Q21" s="69"/>
      <c r="R21" s="69"/>
      <c r="S21" s="59" t="str">
        <f t="shared" si="4"/>
        <v/>
      </c>
      <c r="T21" s="59" t="str">
        <f t="shared" si="5"/>
        <v xml:space="preserve">   </v>
      </c>
      <c r="U21" s="38"/>
      <c r="V21" s="38"/>
      <c r="W21" s="38"/>
      <c r="X21" s="38"/>
      <c r="Y21" s="38"/>
      <c r="Z21" s="38"/>
      <c r="AA21" s="38"/>
    </row>
    <row r="22" spans="1:27" x14ac:dyDescent="0.25">
      <c r="A22" s="64">
        <v>14</v>
      </c>
      <c r="B22" s="61">
        <f>'Movimentação de Alunos'!B22</f>
        <v>0</v>
      </c>
      <c r="C22" s="62">
        <f>'Movimentação de Alunos'!C22</f>
        <v>0</v>
      </c>
      <c r="D22" s="63">
        <f>'Movimentação de Alunos'!D22</f>
        <v>0</v>
      </c>
      <c r="E22" s="63">
        <f>'Movimentação de Alunos'!E22</f>
        <v>0</v>
      </c>
      <c r="F22" s="24"/>
      <c r="G22" s="24"/>
      <c r="H22" s="24"/>
      <c r="I22" s="24"/>
      <c r="J22" s="24"/>
      <c r="K22" s="24"/>
      <c r="L22" s="96" t="str">
        <f>IF(ISNONTEXT('Movimentação de Alunos'!B22),"   ",(IF(ISBLANK('Movimentação de Alunos'!E22),(SUM(F22:K22)),"---")))</f>
        <v xml:space="preserve">   </v>
      </c>
      <c r="M22" s="97" t="str">
        <f>IF(ISNONTEXT('Movimentação de Alunos'!B22),"   ",(IF(ISBLANK('Movimentação de Alunos'!E22),('Frequência 4º Bim'!AQ21),"---")))</f>
        <v xml:space="preserve">   </v>
      </c>
      <c r="N22" s="59" t="str">
        <f t="shared" si="1"/>
        <v xml:space="preserve"> </v>
      </c>
      <c r="O22" s="59" t="str">
        <f t="shared" si="2"/>
        <v xml:space="preserve"> </v>
      </c>
      <c r="P22" s="59" t="str">
        <f t="shared" si="3"/>
        <v xml:space="preserve"> </v>
      </c>
      <c r="Q22" s="69"/>
      <c r="R22" s="69"/>
      <c r="S22" s="59" t="str">
        <f t="shared" si="4"/>
        <v/>
      </c>
      <c r="T22" s="59" t="str">
        <f t="shared" si="5"/>
        <v xml:space="preserve">   </v>
      </c>
      <c r="U22" s="38"/>
      <c r="V22" s="38"/>
      <c r="W22" s="38"/>
      <c r="X22" s="38"/>
      <c r="Y22" s="38"/>
      <c r="Z22" s="38"/>
      <c r="AA22" s="38"/>
    </row>
    <row r="23" spans="1:27" x14ac:dyDescent="0.25">
      <c r="A23" s="64">
        <v>15</v>
      </c>
      <c r="B23" s="61">
        <f>'Movimentação de Alunos'!B23</f>
        <v>0</v>
      </c>
      <c r="C23" s="62">
        <f>'Movimentação de Alunos'!C23</f>
        <v>0</v>
      </c>
      <c r="D23" s="63">
        <f>'Movimentação de Alunos'!D23</f>
        <v>0</v>
      </c>
      <c r="E23" s="63">
        <f>'Movimentação de Alunos'!E23</f>
        <v>0</v>
      </c>
      <c r="F23" s="24"/>
      <c r="G23" s="24"/>
      <c r="H23" s="24"/>
      <c r="I23" s="24"/>
      <c r="J23" s="24"/>
      <c r="K23" s="24"/>
      <c r="L23" s="96" t="str">
        <f>IF(ISNONTEXT('Movimentação de Alunos'!B23),"   ",(IF(ISBLANK('Movimentação de Alunos'!E23),(SUM(F23:K23)),"---")))</f>
        <v xml:space="preserve">   </v>
      </c>
      <c r="M23" s="97" t="str">
        <f>IF(ISNONTEXT('Movimentação de Alunos'!B23),"   ",(IF(ISBLANK('Movimentação de Alunos'!E23),('Frequência 4º Bim'!AQ22),"---")))</f>
        <v xml:space="preserve">   </v>
      </c>
      <c r="N23" s="59" t="str">
        <f t="shared" si="1"/>
        <v xml:space="preserve"> </v>
      </c>
      <c r="O23" s="59" t="str">
        <f t="shared" si="2"/>
        <v xml:space="preserve"> </v>
      </c>
      <c r="P23" s="59" t="str">
        <f t="shared" si="3"/>
        <v xml:space="preserve"> </v>
      </c>
      <c r="Q23" s="69"/>
      <c r="R23" s="69"/>
      <c r="S23" s="59" t="str">
        <f t="shared" si="4"/>
        <v/>
      </c>
      <c r="T23" s="59" t="str">
        <f t="shared" si="5"/>
        <v xml:space="preserve">   </v>
      </c>
      <c r="U23" s="38"/>
      <c r="V23" s="38"/>
      <c r="W23" s="38"/>
      <c r="X23" s="38"/>
      <c r="Y23" s="38"/>
      <c r="Z23" s="38"/>
      <c r="AA23" s="38"/>
    </row>
    <row r="24" spans="1:27" x14ac:dyDescent="0.25">
      <c r="A24" s="64">
        <v>16</v>
      </c>
      <c r="B24" s="61">
        <f>'Movimentação de Alunos'!B24</f>
        <v>0</v>
      </c>
      <c r="C24" s="62">
        <f>'Movimentação de Alunos'!C24</f>
        <v>0</v>
      </c>
      <c r="D24" s="63">
        <f>'Movimentação de Alunos'!D24</f>
        <v>0</v>
      </c>
      <c r="E24" s="63">
        <f>'Movimentação de Alunos'!E24</f>
        <v>0</v>
      </c>
      <c r="F24" s="24"/>
      <c r="G24" s="24"/>
      <c r="H24" s="24"/>
      <c r="I24" s="24"/>
      <c r="J24" s="24"/>
      <c r="K24" s="24"/>
      <c r="L24" s="96" t="str">
        <f>IF(ISNONTEXT('Movimentação de Alunos'!B24),"   ",(IF(ISBLANK('Movimentação de Alunos'!E24),(SUM(F24:K24)),"---")))</f>
        <v xml:space="preserve">   </v>
      </c>
      <c r="M24" s="97" t="str">
        <f>IF(ISNONTEXT('Movimentação de Alunos'!B24),"   ",(IF(ISBLANK('Movimentação de Alunos'!E24),('Frequência 4º Bim'!AQ23),"---")))</f>
        <v xml:space="preserve">   </v>
      </c>
      <c r="N24" s="59" t="str">
        <f t="shared" si="1"/>
        <v xml:space="preserve"> </v>
      </c>
      <c r="O24" s="59" t="str">
        <f t="shared" si="2"/>
        <v xml:space="preserve"> </v>
      </c>
      <c r="P24" s="59" t="str">
        <f t="shared" si="3"/>
        <v xml:space="preserve"> </v>
      </c>
      <c r="Q24" s="69"/>
      <c r="R24" s="69"/>
      <c r="S24" s="59" t="str">
        <f t="shared" si="4"/>
        <v/>
      </c>
      <c r="T24" s="59" t="str">
        <f t="shared" si="5"/>
        <v xml:space="preserve">   </v>
      </c>
      <c r="U24" s="38"/>
      <c r="V24" s="38"/>
      <c r="W24" s="38"/>
      <c r="X24" s="38"/>
      <c r="Y24" s="38"/>
      <c r="Z24" s="38"/>
      <c r="AA24" s="38"/>
    </row>
    <row r="25" spans="1:27" x14ac:dyDescent="0.25">
      <c r="A25" s="64">
        <v>17</v>
      </c>
      <c r="B25" s="61">
        <f>'Movimentação de Alunos'!B25</f>
        <v>0</v>
      </c>
      <c r="C25" s="62">
        <f>'Movimentação de Alunos'!C25</f>
        <v>0</v>
      </c>
      <c r="D25" s="63">
        <f>'Movimentação de Alunos'!D25</f>
        <v>0</v>
      </c>
      <c r="E25" s="63">
        <f>'Movimentação de Alunos'!E25</f>
        <v>0</v>
      </c>
      <c r="F25" s="24"/>
      <c r="G25" s="24"/>
      <c r="H25" s="24"/>
      <c r="I25" s="24"/>
      <c r="J25" s="24"/>
      <c r="K25" s="24"/>
      <c r="L25" s="96" t="str">
        <f>IF(ISNONTEXT('Movimentação de Alunos'!B25),"   ",(IF(ISBLANK('Movimentação de Alunos'!E25),(SUM(F25:K25)),"---")))</f>
        <v xml:space="preserve">   </v>
      </c>
      <c r="M25" s="97" t="str">
        <f>IF(ISNONTEXT('Movimentação de Alunos'!B25),"   ",(IF(ISBLANK('Movimentação de Alunos'!E25),('Frequência 4º Bim'!AQ24),"---")))</f>
        <v xml:space="preserve">   </v>
      </c>
      <c r="N25" s="59" t="str">
        <f t="shared" si="1"/>
        <v xml:space="preserve"> </v>
      </c>
      <c r="O25" s="59" t="str">
        <f t="shared" si="2"/>
        <v xml:space="preserve"> </v>
      </c>
      <c r="P25" s="59" t="str">
        <f t="shared" si="3"/>
        <v xml:space="preserve"> </v>
      </c>
      <c r="Q25" s="69"/>
      <c r="R25" s="69"/>
      <c r="S25" s="59" t="str">
        <f t="shared" si="4"/>
        <v/>
      </c>
      <c r="T25" s="59" t="str">
        <f t="shared" si="5"/>
        <v xml:space="preserve">   </v>
      </c>
      <c r="U25" s="38"/>
      <c r="V25" s="38"/>
      <c r="W25" s="38"/>
      <c r="X25" s="38"/>
      <c r="Y25" s="38"/>
      <c r="Z25" s="38"/>
      <c r="AA25" s="38"/>
    </row>
    <row r="26" spans="1:27" x14ac:dyDescent="0.25">
      <c r="A26" s="64">
        <v>18</v>
      </c>
      <c r="B26" s="61">
        <f>'Movimentação de Alunos'!B26</f>
        <v>0</v>
      </c>
      <c r="C26" s="62">
        <f>'Movimentação de Alunos'!C26</f>
        <v>0</v>
      </c>
      <c r="D26" s="63">
        <f>'Movimentação de Alunos'!D26</f>
        <v>0</v>
      </c>
      <c r="E26" s="63">
        <f>'Movimentação de Alunos'!E26</f>
        <v>0</v>
      </c>
      <c r="F26" s="24"/>
      <c r="G26" s="24"/>
      <c r="H26" s="24"/>
      <c r="I26" s="24"/>
      <c r="J26" s="24"/>
      <c r="K26" s="24"/>
      <c r="L26" s="96" t="str">
        <f>IF(ISNONTEXT('Movimentação de Alunos'!B26),"   ",(IF(ISBLANK('Movimentação de Alunos'!E26),(SUM(F26:K26)),"---")))</f>
        <v xml:space="preserve">   </v>
      </c>
      <c r="M26" s="97" t="str">
        <f>IF(ISNONTEXT('Movimentação de Alunos'!B26),"   ",(IF(ISBLANK('Movimentação de Alunos'!E26),('Frequência 4º Bim'!AQ25),"---")))</f>
        <v xml:space="preserve">   </v>
      </c>
      <c r="N26" s="59" t="str">
        <f t="shared" si="1"/>
        <v xml:space="preserve"> </v>
      </c>
      <c r="O26" s="59" t="str">
        <f t="shared" si="2"/>
        <v xml:space="preserve"> </v>
      </c>
      <c r="P26" s="59" t="str">
        <f t="shared" si="3"/>
        <v xml:space="preserve"> </v>
      </c>
      <c r="Q26" s="69"/>
      <c r="R26" s="69"/>
      <c r="S26" s="59" t="str">
        <f t="shared" si="4"/>
        <v/>
      </c>
      <c r="T26" s="59" t="str">
        <f t="shared" si="5"/>
        <v xml:space="preserve">   </v>
      </c>
      <c r="U26" s="38"/>
      <c r="V26" s="38"/>
      <c r="W26" s="38"/>
      <c r="X26" s="38"/>
      <c r="Y26" s="38"/>
      <c r="Z26" s="38"/>
      <c r="AA26" s="38"/>
    </row>
    <row r="27" spans="1:27" x14ac:dyDescent="0.25">
      <c r="A27" s="64">
        <v>19</v>
      </c>
      <c r="B27" s="61">
        <f>'Movimentação de Alunos'!B27</f>
        <v>0</v>
      </c>
      <c r="C27" s="62">
        <f>'Movimentação de Alunos'!C27</f>
        <v>0</v>
      </c>
      <c r="D27" s="63">
        <f>'Movimentação de Alunos'!D27</f>
        <v>0</v>
      </c>
      <c r="E27" s="63">
        <f>'Movimentação de Alunos'!E27</f>
        <v>0</v>
      </c>
      <c r="F27" s="24"/>
      <c r="G27" s="24"/>
      <c r="H27" s="24"/>
      <c r="I27" s="24"/>
      <c r="J27" s="24"/>
      <c r="K27" s="24"/>
      <c r="L27" s="96" t="str">
        <f>IF(ISNONTEXT('Movimentação de Alunos'!B27),"   ",(IF(ISBLANK('Movimentação de Alunos'!E27),(SUM(F27:K27)),"---")))</f>
        <v xml:space="preserve">   </v>
      </c>
      <c r="M27" s="97" t="str">
        <f>IF(ISNONTEXT('Movimentação de Alunos'!B27),"   ",(IF(ISBLANK('Movimentação de Alunos'!E27),('Frequência 4º Bim'!AQ26),"---")))</f>
        <v xml:space="preserve">   </v>
      </c>
      <c r="N27" s="59" t="str">
        <f t="shared" si="1"/>
        <v xml:space="preserve"> </v>
      </c>
      <c r="O27" s="59" t="str">
        <f t="shared" si="2"/>
        <v xml:space="preserve"> </v>
      </c>
      <c r="P27" s="59" t="str">
        <f t="shared" si="3"/>
        <v xml:space="preserve"> </v>
      </c>
      <c r="Q27" s="69"/>
      <c r="R27" s="69"/>
      <c r="S27" s="59" t="str">
        <f t="shared" si="4"/>
        <v/>
      </c>
      <c r="T27" s="59" t="str">
        <f t="shared" si="5"/>
        <v xml:space="preserve">   </v>
      </c>
      <c r="U27" s="38"/>
      <c r="V27" s="38"/>
      <c r="W27" s="38"/>
      <c r="X27" s="38"/>
      <c r="Y27" s="38"/>
      <c r="Z27" s="38"/>
      <c r="AA27" s="38"/>
    </row>
    <row r="28" spans="1:27" x14ac:dyDescent="0.25">
      <c r="A28" s="64">
        <v>20</v>
      </c>
      <c r="B28" s="61">
        <f>'Movimentação de Alunos'!B28</f>
        <v>0</v>
      </c>
      <c r="C28" s="62">
        <f>'Movimentação de Alunos'!C28</f>
        <v>0</v>
      </c>
      <c r="D28" s="63">
        <f>'Movimentação de Alunos'!D28</f>
        <v>0</v>
      </c>
      <c r="E28" s="63">
        <f>'Movimentação de Alunos'!E28</f>
        <v>0</v>
      </c>
      <c r="F28" s="24"/>
      <c r="G28" s="24"/>
      <c r="H28" s="24"/>
      <c r="I28" s="24"/>
      <c r="J28" s="24"/>
      <c r="K28" s="24"/>
      <c r="L28" s="96" t="str">
        <f>IF(ISNONTEXT('Movimentação de Alunos'!B28),"   ",(IF(ISBLANK('Movimentação de Alunos'!E28),(SUM(F28:K28)),"---")))</f>
        <v xml:space="preserve">   </v>
      </c>
      <c r="M28" s="97" t="str">
        <f>IF(ISNONTEXT('Movimentação de Alunos'!B28),"   ",(IF(ISBLANK('Movimentação de Alunos'!E28),('Frequência 4º Bim'!AQ27),"---")))</f>
        <v xml:space="preserve">   </v>
      </c>
      <c r="N28" s="59" t="str">
        <f t="shared" si="1"/>
        <v xml:space="preserve"> </v>
      </c>
      <c r="O28" s="59" t="str">
        <f t="shared" si="2"/>
        <v xml:space="preserve"> </v>
      </c>
      <c r="P28" s="59" t="str">
        <f t="shared" si="3"/>
        <v xml:space="preserve"> </v>
      </c>
      <c r="Q28" s="69"/>
      <c r="R28" s="69"/>
      <c r="S28" s="59" t="str">
        <f t="shared" si="4"/>
        <v/>
      </c>
      <c r="T28" s="59" t="str">
        <f t="shared" si="5"/>
        <v xml:space="preserve">   </v>
      </c>
      <c r="U28" s="38"/>
      <c r="V28" s="38"/>
      <c r="W28" s="38"/>
      <c r="X28" s="38"/>
      <c r="Y28" s="38"/>
      <c r="Z28" s="38"/>
      <c r="AA28" s="38"/>
    </row>
    <row r="29" spans="1:27" x14ac:dyDescent="0.25">
      <c r="A29" s="64">
        <v>21</v>
      </c>
      <c r="B29" s="61">
        <f>'Movimentação de Alunos'!B29</f>
        <v>0</v>
      </c>
      <c r="C29" s="62">
        <f>'Movimentação de Alunos'!C29</f>
        <v>0</v>
      </c>
      <c r="D29" s="63">
        <f>'Movimentação de Alunos'!D29</f>
        <v>0</v>
      </c>
      <c r="E29" s="63">
        <f>'Movimentação de Alunos'!E29</f>
        <v>0</v>
      </c>
      <c r="F29" s="24"/>
      <c r="G29" s="24"/>
      <c r="H29" s="24"/>
      <c r="I29" s="24"/>
      <c r="J29" s="24"/>
      <c r="K29" s="24"/>
      <c r="L29" s="96" t="str">
        <f>IF(ISNONTEXT('Movimentação de Alunos'!B29),"   ",(IF(ISBLANK('Movimentação de Alunos'!E29),(SUM(F29:K29)),"---")))</f>
        <v xml:space="preserve">   </v>
      </c>
      <c r="M29" s="97" t="str">
        <f>IF(ISNONTEXT('Movimentação de Alunos'!B29),"   ",(IF(ISBLANK('Movimentação de Alunos'!E29),('Frequência 4º Bim'!AQ28),"---")))</f>
        <v xml:space="preserve">   </v>
      </c>
      <c r="N29" s="59" t="str">
        <f t="shared" si="1"/>
        <v xml:space="preserve"> </v>
      </c>
      <c r="O29" s="59" t="str">
        <f t="shared" si="2"/>
        <v xml:space="preserve"> </v>
      </c>
      <c r="P29" s="59" t="str">
        <f t="shared" si="3"/>
        <v xml:space="preserve"> </v>
      </c>
      <c r="Q29" s="69"/>
      <c r="R29" s="69"/>
      <c r="S29" s="59" t="str">
        <f t="shared" si="4"/>
        <v/>
      </c>
      <c r="T29" s="59" t="str">
        <f t="shared" si="5"/>
        <v xml:space="preserve">   </v>
      </c>
      <c r="U29" s="38"/>
      <c r="V29" s="38"/>
      <c r="W29" s="38"/>
      <c r="X29" s="38"/>
      <c r="Y29" s="38"/>
      <c r="Z29" s="38"/>
      <c r="AA29" s="38"/>
    </row>
    <row r="30" spans="1:27" x14ac:dyDescent="0.25">
      <c r="A30" s="64">
        <v>22</v>
      </c>
      <c r="B30" s="61">
        <f>'Movimentação de Alunos'!B30</f>
        <v>0</v>
      </c>
      <c r="C30" s="62">
        <f>'Movimentação de Alunos'!C30</f>
        <v>0</v>
      </c>
      <c r="D30" s="63">
        <f>'Movimentação de Alunos'!D30</f>
        <v>0</v>
      </c>
      <c r="E30" s="63">
        <f>'Movimentação de Alunos'!E30</f>
        <v>0</v>
      </c>
      <c r="F30" s="24"/>
      <c r="G30" s="24"/>
      <c r="H30" s="24"/>
      <c r="I30" s="24"/>
      <c r="J30" s="24"/>
      <c r="K30" s="24"/>
      <c r="L30" s="96" t="str">
        <f>IF(ISNONTEXT('Movimentação de Alunos'!B30),"   ",(IF(ISBLANK('Movimentação de Alunos'!E30),(SUM(F30:K30)),"---")))</f>
        <v xml:space="preserve">   </v>
      </c>
      <c r="M30" s="97" t="str">
        <f>IF(ISNONTEXT('Movimentação de Alunos'!B30),"   ",(IF(ISBLANK('Movimentação de Alunos'!E30),('Frequência 4º Bim'!AQ29),"---")))</f>
        <v xml:space="preserve">   </v>
      </c>
      <c r="N30" s="59" t="str">
        <f t="shared" si="1"/>
        <v xml:space="preserve"> </v>
      </c>
      <c r="O30" s="59" t="str">
        <f t="shared" si="2"/>
        <v xml:space="preserve"> </v>
      </c>
      <c r="P30" s="59" t="str">
        <f t="shared" si="3"/>
        <v xml:space="preserve"> </v>
      </c>
      <c r="Q30" s="69"/>
      <c r="R30" s="69"/>
      <c r="S30" s="59" t="str">
        <f t="shared" si="4"/>
        <v/>
      </c>
      <c r="T30" s="59" t="str">
        <f t="shared" si="5"/>
        <v xml:space="preserve">   </v>
      </c>
      <c r="U30" s="38"/>
      <c r="V30" s="38"/>
      <c r="W30" s="38"/>
      <c r="X30" s="38"/>
      <c r="Y30" s="38"/>
      <c r="Z30" s="38"/>
      <c r="AA30" s="38"/>
    </row>
    <row r="31" spans="1:27" x14ac:dyDescent="0.25">
      <c r="A31" s="64">
        <v>23</v>
      </c>
      <c r="B31" s="61">
        <f>'Movimentação de Alunos'!B31</f>
        <v>0</v>
      </c>
      <c r="C31" s="62">
        <f>'Movimentação de Alunos'!C31</f>
        <v>0</v>
      </c>
      <c r="D31" s="63">
        <f>'Movimentação de Alunos'!D31</f>
        <v>0</v>
      </c>
      <c r="E31" s="63">
        <f>'Movimentação de Alunos'!E31</f>
        <v>0</v>
      </c>
      <c r="F31" s="24"/>
      <c r="G31" s="24"/>
      <c r="H31" s="24"/>
      <c r="I31" s="24"/>
      <c r="J31" s="24"/>
      <c r="K31" s="24"/>
      <c r="L31" s="96" t="str">
        <f>IF(ISNONTEXT('Movimentação de Alunos'!B31),"   ",(IF(ISBLANK('Movimentação de Alunos'!E31),(SUM(F31:K31)),"---")))</f>
        <v xml:space="preserve">   </v>
      </c>
      <c r="M31" s="97" t="str">
        <f>IF(ISNONTEXT('Movimentação de Alunos'!B31),"   ",(IF(ISBLANK('Movimentação de Alunos'!E31),('Frequência 4º Bim'!AQ30),"---")))</f>
        <v xml:space="preserve">   </v>
      </c>
      <c r="N31" s="59" t="str">
        <f t="shared" si="1"/>
        <v xml:space="preserve"> </v>
      </c>
      <c r="O31" s="59" t="str">
        <f t="shared" si="2"/>
        <v xml:space="preserve"> </v>
      </c>
      <c r="P31" s="59" t="str">
        <f t="shared" si="3"/>
        <v xml:space="preserve"> </v>
      </c>
      <c r="Q31" s="69"/>
      <c r="R31" s="69"/>
      <c r="S31" s="59" t="str">
        <f t="shared" si="4"/>
        <v/>
      </c>
      <c r="T31" s="59" t="str">
        <f t="shared" si="5"/>
        <v xml:space="preserve">   </v>
      </c>
      <c r="U31" s="38"/>
      <c r="V31" s="38"/>
      <c r="W31" s="38"/>
      <c r="X31" s="38"/>
      <c r="Y31" s="38"/>
      <c r="Z31" s="38"/>
      <c r="AA31" s="38"/>
    </row>
    <row r="32" spans="1:27" x14ac:dyDescent="0.25">
      <c r="A32" s="64">
        <v>24</v>
      </c>
      <c r="B32" s="61">
        <f>'Movimentação de Alunos'!B32</f>
        <v>0</v>
      </c>
      <c r="C32" s="62">
        <f>'Movimentação de Alunos'!C32</f>
        <v>0</v>
      </c>
      <c r="D32" s="63">
        <f>'Movimentação de Alunos'!D32</f>
        <v>0</v>
      </c>
      <c r="E32" s="63">
        <f>'Movimentação de Alunos'!E32</f>
        <v>0</v>
      </c>
      <c r="F32" s="24"/>
      <c r="G32" s="24"/>
      <c r="H32" s="24"/>
      <c r="I32" s="24"/>
      <c r="J32" s="24"/>
      <c r="K32" s="24"/>
      <c r="L32" s="96" t="str">
        <f>IF(ISNONTEXT('Movimentação de Alunos'!B32),"   ",(IF(ISBLANK('Movimentação de Alunos'!E32),(SUM(F32:K32)),"---")))</f>
        <v xml:space="preserve">   </v>
      </c>
      <c r="M32" s="97" t="str">
        <f>IF(ISNONTEXT('Movimentação de Alunos'!B32),"   ",(IF(ISBLANK('Movimentação de Alunos'!E32),('Frequência 4º Bim'!AQ31),"---")))</f>
        <v xml:space="preserve">   </v>
      </c>
      <c r="N32" s="59" t="str">
        <f t="shared" si="1"/>
        <v xml:space="preserve"> </v>
      </c>
      <c r="O32" s="59" t="str">
        <f t="shared" si="2"/>
        <v xml:space="preserve"> </v>
      </c>
      <c r="P32" s="59" t="str">
        <f t="shared" si="3"/>
        <v xml:space="preserve"> </v>
      </c>
      <c r="Q32" s="69"/>
      <c r="R32" s="69"/>
      <c r="S32" s="59" t="str">
        <f t="shared" si="4"/>
        <v/>
      </c>
      <c r="T32" s="59" t="str">
        <f t="shared" si="5"/>
        <v xml:space="preserve">   </v>
      </c>
      <c r="U32" s="38"/>
      <c r="V32" s="38"/>
      <c r="W32" s="38"/>
      <c r="X32" s="38"/>
      <c r="Y32" s="38"/>
      <c r="Z32" s="38"/>
      <c r="AA32" s="38"/>
    </row>
    <row r="33" spans="1:27" x14ac:dyDescent="0.25">
      <c r="A33" s="64">
        <v>25</v>
      </c>
      <c r="B33" s="61">
        <f>'Movimentação de Alunos'!B33</f>
        <v>0</v>
      </c>
      <c r="C33" s="62">
        <f>'Movimentação de Alunos'!C33</f>
        <v>0</v>
      </c>
      <c r="D33" s="63">
        <f>'Movimentação de Alunos'!D33</f>
        <v>0</v>
      </c>
      <c r="E33" s="63">
        <f>'Movimentação de Alunos'!E33</f>
        <v>0</v>
      </c>
      <c r="F33" s="24"/>
      <c r="G33" s="24"/>
      <c r="H33" s="24"/>
      <c r="I33" s="24"/>
      <c r="J33" s="24"/>
      <c r="K33" s="24"/>
      <c r="L33" s="96" t="str">
        <f>IF(ISNONTEXT('Movimentação de Alunos'!B33),"   ",(IF(ISBLANK('Movimentação de Alunos'!E33),(SUM(F33:K33)),"---")))</f>
        <v xml:space="preserve">   </v>
      </c>
      <c r="M33" s="97" t="str">
        <f>IF(ISNONTEXT('Movimentação de Alunos'!B33),"   ",(IF(ISBLANK('Movimentação de Alunos'!E33),('Frequência 4º Bim'!AQ32),"---")))</f>
        <v xml:space="preserve">   </v>
      </c>
      <c r="N33" s="59" t="str">
        <f t="shared" si="1"/>
        <v xml:space="preserve"> </v>
      </c>
      <c r="O33" s="59" t="str">
        <f t="shared" si="2"/>
        <v xml:space="preserve"> </v>
      </c>
      <c r="P33" s="59" t="str">
        <f t="shared" si="3"/>
        <v xml:space="preserve"> </v>
      </c>
      <c r="Q33" s="69"/>
      <c r="R33" s="69"/>
      <c r="S33" s="59" t="str">
        <f t="shared" si="4"/>
        <v/>
      </c>
      <c r="T33" s="59" t="str">
        <f t="shared" si="5"/>
        <v xml:space="preserve">   </v>
      </c>
      <c r="U33" s="38"/>
      <c r="V33" s="38"/>
      <c r="W33" s="38"/>
      <c r="X33" s="38"/>
      <c r="Y33" s="38"/>
      <c r="Z33" s="38"/>
      <c r="AA33" s="38"/>
    </row>
    <row r="34" spans="1:27" x14ac:dyDescent="0.25">
      <c r="A34" s="64">
        <v>26</v>
      </c>
      <c r="B34" s="61">
        <f>'Movimentação de Alunos'!B34</f>
        <v>0</v>
      </c>
      <c r="C34" s="62">
        <f>'Movimentação de Alunos'!C34</f>
        <v>0</v>
      </c>
      <c r="D34" s="63">
        <f>'Movimentação de Alunos'!D34</f>
        <v>0</v>
      </c>
      <c r="E34" s="63">
        <f>'Movimentação de Alunos'!E34</f>
        <v>0</v>
      </c>
      <c r="F34" s="24"/>
      <c r="G34" s="24"/>
      <c r="H34" s="24"/>
      <c r="I34" s="24"/>
      <c r="J34" s="24"/>
      <c r="K34" s="24"/>
      <c r="L34" s="96" t="str">
        <f>IF(ISNONTEXT('Movimentação de Alunos'!B34),"   ",(IF(ISBLANK('Movimentação de Alunos'!E34),(SUM(F34:K34)),"---")))</f>
        <v xml:space="preserve">   </v>
      </c>
      <c r="M34" s="97" t="str">
        <f>IF(ISNONTEXT('Movimentação de Alunos'!B34),"   ",(IF(ISBLANK('Movimentação de Alunos'!E34),('Frequência 4º Bim'!AQ33),"---")))</f>
        <v xml:space="preserve">   </v>
      </c>
      <c r="N34" s="59" t="str">
        <f t="shared" si="1"/>
        <v xml:space="preserve"> </v>
      </c>
      <c r="O34" s="59" t="str">
        <f t="shared" si="2"/>
        <v xml:space="preserve"> </v>
      </c>
      <c r="P34" s="59" t="str">
        <f t="shared" si="3"/>
        <v xml:space="preserve"> </v>
      </c>
      <c r="Q34" s="69"/>
      <c r="R34" s="69"/>
      <c r="S34" s="59" t="str">
        <f t="shared" si="4"/>
        <v/>
      </c>
      <c r="T34" s="59" t="str">
        <f t="shared" si="5"/>
        <v xml:space="preserve">   </v>
      </c>
      <c r="U34" s="38"/>
      <c r="V34" s="38"/>
      <c r="W34" s="38"/>
      <c r="X34" s="38"/>
      <c r="Y34" s="38"/>
      <c r="Z34" s="38"/>
      <c r="AA34" s="38"/>
    </row>
    <row r="35" spans="1:27" x14ac:dyDescent="0.25">
      <c r="A35" s="64">
        <v>27</v>
      </c>
      <c r="B35" s="61">
        <f>'Movimentação de Alunos'!B35</f>
        <v>0</v>
      </c>
      <c r="C35" s="62">
        <f>'Movimentação de Alunos'!C35</f>
        <v>0</v>
      </c>
      <c r="D35" s="63">
        <f>'Movimentação de Alunos'!D35</f>
        <v>0</v>
      </c>
      <c r="E35" s="63">
        <f>'Movimentação de Alunos'!E35</f>
        <v>0</v>
      </c>
      <c r="F35" s="24"/>
      <c r="G35" s="24"/>
      <c r="H35" s="24"/>
      <c r="I35" s="24"/>
      <c r="J35" s="24"/>
      <c r="K35" s="24"/>
      <c r="L35" s="96" t="str">
        <f>IF(ISNONTEXT('Movimentação de Alunos'!B35),"   ",(IF(ISBLANK('Movimentação de Alunos'!E35),(SUM(F35:K35)),"---")))</f>
        <v xml:space="preserve">   </v>
      </c>
      <c r="M35" s="97" t="str">
        <f>IF(ISNONTEXT('Movimentação de Alunos'!B35),"   ",(IF(ISBLANK('Movimentação de Alunos'!E35),('Frequência 4º Bim'!AQ34),"---")))</f>
        <v xml:space="preserve">   </v>
      </c>
      <c r="N35" s="59" t="str">
        <f t="shared" si="1"/>
        <v xml:space="preserve"> </v>
      </c>
      <c r="O35" s="59" t="str">
        <f t="shared" si="2"/>
        <v xml:space="preserve"> </v>
      </c>
      <c r="P35" s="59" t="str">
        <f t="shared" si="3"/>
        <v xml:space="preserve"> </v>
      </c>
      <c r="Q35" s="69"/>
      <c r="R35" s="69"/>
      <c r="S35" s="59" t="str">
        <f t="shared" si="4"/>
        <v/>
      </c>
      <c r="T35" s="59" t="str">
        <f t="shared" si="5"/>
        <v xml:space="preserve">   </v>
      </c>
      <c r="U35" s="38"/>
      <c r="V35" s="38"/>
      <c r="W35" s="38"/>
      <c r="X35" s="38"/>
      <c r="Y35" s="38"/>
      <c r="Z35" s="38"/>
      <c r="AA35" s="38"/>
    </row>
    <row r="36" spans="1:27" x14ac:dyDescent="0.25">
      <c r="A36" s="64">
        <v>28</v>
      </c>
      <c r="B36" s="61">
        <f>'Movimentação de Alunos'!B36</f>
        <v>0</v>
      </c>
      <c r="C36" s="62">
        <f>'Movimentação de Alunos'!C36</f>
        <v>0</v>
      </c>
      <c r="D36" s="63">
        <f>'Movimentação de Alunos'!D36</f>
        <v>0</v>
      </c>
      <c r="E36" s="63">
        <f>'Movimentação de Alunos'!E36</f>
        <v>0</v>
      </c>
      <c r="F36" s="24"/>
      <c r="G36" s="24"/>
      <c r="H36" s="24"/>
      <c r="I36" s="24"/>
      <c r="J36" s="24"/>
      <c r="K36" s="24"/>
      <c r="L36" s="96" t="str">
        <f>IF(ISNONTEXT('Movimentação de Alunos'!B36),"   ",(IF(ISBLANK('Movimentação de Alunos'!E36),(SUM(F36:K36)),"---")))</f>
        <v xml:space="preserve">   </v>
      </c>
      <c r="M36" s="97" t="str">
        <f>IF(ISNONTEXT('Movimentação de Alunos'!B36),"   ",(IF(ISBLANK('Movimentação de Alunos'!E36),('Frequência 4º Bim'!AQ35),"---")))</f>
        <v xml:space="preserve">   </v>
      </c>
      <c r="N36" s="59" t="str">
        <f t="shared" si="1"/>
        <v xml:space="preserve"> </v>
      </c>
      <c r="O36" s="59" t="str">
        <f t="shared" si="2"/>
        <v xml:space="preserve"> </v>
      </c>
      <c r="P36" s="59" t="str">
        <f t="shared" si="3"/>
        <v xml:space="preserve"> </v>
      </c>
      <c r="Q36" s="69"/>
      <c r="R36" s="69"/>
      <c r="S36" s="59" t="str">
        <f t="shared" si="4"/>
        <v/>
      </c>
      <c r="T36" s="59" t="str">
        <f t="shared" si="5"/>
        <v xml:space="preserve">   </v>
      </c>
      <c r="U36" s="38"/>
      <c r="V36" s="38"/>
      <c r="W36" s="38"/>
      <c r="X36" s="38"/>
      <c r="Y36" s="38"/>
      <c r="Z36" s="38"/>
      <c r="AA36" s="38"/>
    </row>
    <row r="37" spans="1:27" x14ac:dyDescent="0.25">
      <c r="A37" s="64">
        <v>29</v>
      </c>
      <c r="B37" s="61">
        <f>'Movimentação de Alunos'!B37</f>
        <v>0</v>
      </c>
      <c r="C37" s="62">
        <f>'Movimentação de Alunos'!C37</f>
        <v>0</v>
      </c>
      <c r="D37" s="63">
        <f>'Movimentação de Alunos'!D37</f>
        <v>0</v>
      </c>
      <c r="E37" s="63">
        <f>'Movimentação de Alunos'!E37</f>
        <v>0</v>
      </c>
      <c r="F37" s="24"/>
      <c r="G37" s="24"/>
      <c r="H37" s="24"/>
      <c r="I37" s="24"/>
      <c r="J37" s="24"/>
      <c r="K37" s="24"/>
      <c r="L37" s="96" t="str">
        <f>IF(ISNONTEXT('Movimentação de Alunos'!B37),"   ",(IF(ISBLANK('Movimentação de Alunos'!E37),(SUM(F37:K37)),"---")))</f>
        <v xml:space="preserve">   </v>
      </c>
      <c r="M37" s="97" t="str">
        <f>IF(ISNONTEXT('Movimentação de Alunos'!B37),"   ",(IF(ISBLANK('Movimentação de Alunos'!E37),('Frequência 4º Bim'!AQ36),"---")))</f>
        <v xml:space="preserve">   </v>
      </c>
      <c r="N37" s="59" t="str">
        <f t="shared" si="1"/>
        <v xml:space="preserve"> </v>
      </c>
      <c r="O37" s="59" t="str">
        <f t="shared" si="2"/>
        <v xml:space="preserve"> </v>
      </c>
      <c r="P37" s="59" t="str">
        <f t="shared" si="3"/>
        <v xml:space="preserve"> </v>
      </c>
      <c r="Q37" s="69"/>
      <c r="R37" s="69"/>
      <c r="S37" s="59" t="str">
        <f t="shared" si="4"/>
        <v/>
      </c>
      <c r="T37" s="59" t="str">
        <f t="shared" si="5"/>
        <v xml:space="preserve">   </v>
      </c>
      <c r="U37" s="38"/>
      <c r="V37" s="38"/>
      <c r="W37" s="38"/>
      <c r="X37" s="38"/>
      <c r="Y37" s="38"/>
      <c r="Z37" s="38"/>
      <c r="AA37" s="38"/>
    </row>
    <row r="38" spans="1:27" x14ac:dyDescent="0.25">
      <c r="A38" s="64">
        <v>30</v>
      </c>
      <c r="B38" s="61">
        <f>'Movimentação de Alunos'!B38</f>
        <v>0</v>
      </c>
      <c r="C38" s="62">
        <f>'Movimentação de Alunos'!C38</f>
        <v>0</v>
      </c>
      <c r="D38" s="63">
        <f>'Movimentação de Alunos'!D38</f>
        <v>0</v>
      </c>
      <c r="E38" s="63">
        <f>'Movimentação de Alunos'!E38</f>
        <v>0</v>
      </c>
      <c r="F38" s="24"/>
      <c r="G38" s="24"/>
      <c r="H38" s="24"/>
      <c r="I38" s="24"/>
      <c r="J38" s="24"/>
      <c r="K38" s="24"/>
      <c r="L38" s="96" t="str">
        <f>IF(ISNONTEXT('Movimentação de Alunos'!B38),"   ",(IF(ISBLANK('Movimentação de Alunos'!E38),(SUM(F38:K38)),"---")))</f>
        <v xml:space="preserve">   </v>
      </c>
      <c r="M38" s="97" t="str">
        <f>IF(ISNONTEXT('Movimentação de Alunos'!B38),"   ",(IF(ISBLANK('Movimentação de Alunos'!E38),('Frequência 4º Bim'!AQ37),"---")))</f>
        <v xml:space="preserve">   </v>
      </c>
      <c r="N38" s="59" t="str">
        <f t="shared" si="1"/>
        <v xml:space="preserve"> </v>
      </c>
      <c r="O38" s="59" t="str">
        <f t="shared" si="2"/>
        <v xml:space="preserve"> </v>
      </c>
      <c r="P38" s="59" t="str">
        <f t="shared" si="3"/>
        <v xml:space="preserve"> </v>
      </c>
      <c r="Q38" s="69"/>
      <c r="R38" s="69"/>
      <c r="S38" s="59" t="str">
        <f t="shared" si="4"/>
        <v/>
      </c>
      <c r="T38" s="59" t="str">
        <f t="shared" si="5"/>
        <v xml:space="preserve">   </v>
      </c>
      <c r="U38" s="38"/>
      <c r="V38" s="38"/>
      <c r="W38" s="38"/>
      <c r="X38" s="38"/>
      <c r="Y38" s="38"/>
      <c r="Z38" s="38"/>
      <c r="AA38" s="38"/>
    </row>
    <row r="39" spans="1:27" x14ac:dyDescent="0.25">
      <c r="A39" s="64">
        <v>31</v>
      </c>
      <c r="B39" s="61">
        <f>'Movimentação de Alunos'!B39</f>
        <v>0</v>
      </c>
      <c r="C39" s="62">
        <f>'Movimentação de Alunos'!C39</f>
        <v>0</v>
      </c>
      <c r="D39" s="63">
        <f>'Movimentação de Alunos'!D39</f>
        <v>0</v>
      </c>
      <c r="E39" s="63">
        <f>'Movimentação de Alunos'!E39</f>
        <v>0</v>
      </c>
      <c r="F39" s="24"/>
      <c r="G39" s="24"/>
      <c r="H39" s="24"/>
      <c r="I39" s="24"/>
      <c r="J39" s="24"/>
      <c r="K39" s="24"/>
      <c r="L39" s="96" t="str">
        <f>IF(ISNONTEXT('Movimentação de Alunos'!B39),"   ",(IF(ISBLANK('Movimentação de Alunos'!E39),(SUM(F39:K39)),"---")))</f>
        <v xml:space="preserve">   </v>
      </c>
      <c r="M39" s="97" t="str">
        <f>IF(ISNONTEXT('Movimentação de Alunos'!B39),"   ",(IF(ISBLANK('Movimentação de Alunos'!E39),('Frequência 4º Bim'!AQ38),"---")))</f>
        <v xml:space="preserve">   </v>
      </c>
      <c r="N39" s="59" t="str">
        <f t="shared" si="1"/>
        <v xml:space="preserve"> </v>
      </c>
      <c r="O39" s="59" t="str">
        <f t="shared" si="2"/>
        <v xml:space="preserve"> </v>
      </c>
      <c r="P39" s="59" t="str">
        <f t="shared" si="3"/>
        <v xml:space="preserve"> </v>
      </c>
      <c r="Q39" s="69"/>
      <c r="R39" s="69"/>
      <c r="S39" s="59" t="str">
        <f t="shared" si="4"/>
        <v/>
      </c>
      <c r="T39" s="59" t="str">
        <f t="shared" si="5"/>
        <v xml:space="preserve">   </v>
      </c>
      <c r="U39" s="38"/>
      <c r="V39" s="38"/>
      <c r="W39" s="38"/>
      <c r="X39" s="38"/>
      <c r="Y39" s="38"/>
      <c r="Z39" s="38"/>
      <c r="AA39" s="38"/>
    </row>
    <row r="40" spans="1:27" x14ac:dyDescent="0.25">
      <c r="A40" s="64">
        <v>32</v>
      </c>
      <c r="B40" s="61">
        <f>'Movimentação de Alunos'!B40</f>
        <v>0</v>
      </c>
      <c r="C40" s="62">
        <f>'Movimentação de Alunos'!C40</f>
        <v>0</v>
      </c>
      <c r="D40" s="63">
        <f>'Movimentação de Alunos'!D40</f>
        <v>0</v>
      </c>
      <c r="E40" s="63">
        <f>'Movimentação de Alunos'!E40</f>
        <v>0</v>
      </c>
      <c r="F40" s="24"/>
      <c r="G40" s="24"/>
      <c r="H40" s="24"/>
      <c r="I40" s="24"/>
      <c r="J40" s="24"/>
      <c r="K40" s="24"/>
      <c r="L40" s="96" t="str">
        <f>IF(ISNONTEXT('Movimentação de Alunos'!B40),"   ",(IF(ISBLANK('Movimentação de Alunos'!E40),(SUM(F40:K40)),"---")))</f>
        <v xml:space="preserve">   </v>
      </c>
      <c r="M40" s="97" t="str">
        <f>IF(ISNONTEXT('Movimentação de Alunos'!B40),"   ",(IF(ISBLANK('Movimentação de Alunos'!E40),('Frequência 4º Bim'!AQ39),"---")))</f>
        <v xml:space="preserve">   </v>
      </c>
      <c r="N40" s="59" t="str">
        <f t="shared" si="1"/>
        <v xml:space="preserve"> </v>
      </c>
      <c r="O40" s="59" t="str">
        <f t="shared" si="2"/>
        <v xml:space="preserve"> </v>
      </c>
      <c r="P40" s="59" t="str">
        <f t="shared" si="3"/>
        <v xml:space="preserve"> </v>
      </c>
      <c r="Q40" s="69"/>
      <c r="R40" s="69"/>
      <c r="S40" s="59" t="str">
        <f t="shared" si="4"/>
        <v/>
      </c>
      <c r="T40" s="59" t="str">
        <f t="shared" si="5"/>
        <v xml:space="preserve">   </v>
      </c>
      <c r="U40" s="38"/>
      <c r="V40" s="38"/>
      <c r="W40" s="38"/>
      <c r="X40" s="38"/>
      <c r="Y40" s="38"/>
      <c r="Z40" s="38"/>
      <c r="AA40" s="38"/>
    </row>
    <row r="41" spans="1:27" x14ac:dyDescent="0.25">
      <c r="A41" s="64">
        <v>33</v>
      </c>
      <c r="B41" s="61">
        <f>'Movimentação de Alunos'!B41</f>
        <v>0</v>
      </c>
      <c r="C41" s="62">
        <f>'Movimentação de Alunos'!C41</f>
        <v>0</v>
      </c>
      <c r="D41" s="63">
        <f>'Movimentação de Alunos'!D41</f>
        <v>0</v>
      </c>
      <c r="E41" s="63">
        <f>'Movimentação de Alunos'!E41</f>
        <v>0</v>
      </c>
      <c r="F41" s="24"/>
      <c r="G41" s="24"/>
      <c r="H41" s="24"/>
      <c r="I41" s="24"/>
      <c r="J41" s="24"/>
      <c r="K41" s="24"/>
      <c r="L41" s="96" t="str">
        <f>IF(ISNONTEXT('Movimentação de Alunos'!B41),"   ",(IF(ISBLANK('Movimentação de Alunos'!E41),(SUM(F41:K41)),"---")))</f>
        <v xml:space="preserve">   </v>
      </c>
      <c r="M41" s="97" t="str">
        <f>IF(ISNONTEXT('Movimentação de Alunos'!B41),"   ",(IF(ISBLANK('Movimentação de Alunos'!E41),('Frequência 4º Bim'!AQ40),"---")))</f>
        <v xml:space="preserve">   </v>
      </c>
      <c r="N41" s="59" t="str">
        <f t="shared" si="1"/>
        <v xml:space="preserve"> </v>
      </c>
      <c r="O41" s="59" t="str">
        <f t="shared" si="2"/>
        <v xml:space="preserve"> </v>
      </c>
      <c r="P41" s="59" t="str">
        <f t="shared" si="3"/>
        <v xml:space="preserve"> </v>
      </c>
      <c r="Q41" s="69"/>
      <c r="R41" s="69"/>
      <c r="S41" s="59" t="str">
        <f t="shared" si="4"/>
        <v/>
      </c>
      <c r="T41" s="59" t="str">
        <f t="shared" si="5"/>
        <v xml:space="preserve">   </v>
      </c>
      <c r="U41" s="38"/>
      <c r="V41" s="38"/>
      <c r="W41" s="38"/>
      <c r="X41" s="38"/>
      <c r="Y41" s="38"/>
      <c r="Z41" s="38"/>
      <c r="AA41" s="38"/>
    </row>
    <row r="42" spans="1:27" x14ac:dyDescent="0.25">
      <c r="A42" s="64">
        <v>34</v>
      </c>
      <c r="B42" s="61">
        <f>'Movimentação de Alunos'!B42</f>
        <v>0</v>
      </c>
      <c r="C42" s="62">
        <f>'Movimentação de Alunos'!C42</f>
        <v>0</v>
      </c>
      <c r="D42" s="63">
        <f>'Movimentação de Alunos'!D42</f>
        <v>0</v>
      </c>
      <c r="E42" s="63">
        <f>'Movimentação de Alunos'!E42</f>
        <v>0</v>
      </c>
      <c r="F42" s="24"/>
      <c r="G42" s="24"/>
      <c r="H42" s="24"/>
      <c r="I42" s="24"/>
      <c r="J42" s="24"/>
      <c r="K42" s="24"/>
      <c r="L42" s="96" t="str">
        <f>IF(ISNONTEXT('Movimentação de Alunos'!B42),"   ",(IF(ISBLANK('Movimentação de Alunos'!E42),(SUM(F42:K42)),"---")))</f>
        <v xml:space="preserve">   </v>
      </c>
      <c r="M42" s="97" t="str">
        <f>IF(ISNONTEXT('Movimentação de Alunos'!B42),"   ",(IF(ISBLANK('Movimentação de Alunos'!E42),('Frequência 4º Bim'!AQ41),"---")))</f>
        <v xml:space="preserve">   </v>
      </c>
      <c r="N42" s="59" t="str">
        <f t="shared" si="1"/>
        <v xml:space="preserve"> </v>
      </c>
      <c r="O42" s="59" t="str">
        <f t="shared" si="2"/>
        <v xml:space="preserve"> </v>
      </c>
      <c r="P42" s="59" t="str">
        <f t="shared" si="3"/>
        <v xml:space="preserve"> </v>
      </c>
      <c r="Q42" s="69"/>
      <c r="R42" s="69"/>
      <c r="S42" s="59" t="str">
        <f t="shared" si="4"/>
        <v/>
      </c>
      <c r="T42" s="59" t="str">
        <f t="shared" si="5"/>
        <v xml:space="preserve">   </v>
      </c>
      <c r="U42" s="38"/>
      <c r="V42" s="38"/>
      <c r="W42" s="38"/>
      <c r="X42" s="38"/>
      <c r="Y42" s="38"/>
      <c r="Z42" s="38"/>
      <c r="AA42" s="38"/>
    </row>
    <row r="43" spans="1:27" x14ac:dyDescent="0.25">
      <c r="A43" s="64">
        <v>35</v>
      </c>
      <c r="B43" s="61">
        <f>'Movimentação de Alunos'!B43</f>
        <v>0</v>
      </c>
      <c r="C43" s="62">
        <f>'Movimentação de Alunos'!C43</f>
        <v>0</v>
      </c>
      <c r="D43" s="63">
        <f>'Movimentação de Alunos'!D43</f>
        <v>0</v>
      </c>
      <c r="E43" s="63">
        <f>'Movimentação de Alunos'!E43</f>
        <v>0</v>
      </c>
      <c r="F43" s="24"/>
      <c r="G43" s="24"/>
      <c r="H43" s="24"/>
      <c r="I43" s="24"/>
      <c r="J43" s="24"/>
      <c r="K43" s="24"/>
      <c r="L43" s="96" t="str">
        <f>IF(ISNONTEXT('Movimentação de Alunos'!B43),"   ",(IF(ISBLANK('Movimentação de Alunos'!E43),(SUM(F43:K43)),"---")))</f>
        <v xml:space="preserve">   </v>
      </c>
      <c r="M43" s="97" t="str">
        <f>IF(ISNONTEXT('Movimentação de Alunos'!B43),"   ",(IF(ISBLANK('Movimentação de Alunos'!E43),('Frequência 4º Bim'!AQ42),"---")))</f>
        <v xml:space="preserve">   </v>
      </c>
      <c r="N43" s="59" t="str">
        <f t="shared" si="1"/>
        <v xml:space="preserve"> </v>
      </c>
      <c r="O43" s="59" t="str">
        <f t="shared" si="2"/>
        <v xml:space="preserve"> </v>
      </c>
      <c r="P43" s="59" t="str">
        <f t="shared" si="3"/>
        <v xml:space="preserve"> </v>
      </c>
      <c r="Q43" s="69"/>
      <c r="R43" s="69"/>
      <c r="S43" s="59" t="str">
        <f t="shared" si="4"/>
        <v/>
      </c>
      <c r="T43" s="59" t="str">
        <f t="shared" si="5"/>
        <v xml:space="preserve">   </v>
      </c>
      <c r="U43" s="38"/>
      <c r="V43" s="38"/>
      <c r="W43" s="38"/>
      <c r="X43" s="38"/>
      <c r="Y43" s="38"/>
      <c r="Z43" s="38"/>
      <c r="AA43" s="38"/>
    </row>
    <row r="44" spans="1:27" x14ac:dyDescent="0.25">
      <c r="A44" s="64">
        <v>36</v>
      </c>
      <c r="B44" s="61">
        <f>'Movimentação de Alunos'!B44</f>
        <v>0</v>
      </c>
      <c r="C44" s="62">
        <f>'Movimentação de Alunos'!C44</f>
        <v>0</v>
      </c>
      <c r="D44" s="63">
        <f>'Movimentação de Alunos'!D44</f>
        <v>0</v>
      </c>
      <c r="E44" s="63">
        <f>'Movimentação de Alunos'!E44</f>
        <v>0</v>
      </c>
      <c r="F44" s="24"/>
      <c r="G44" s="24"/>
      <c r="H44" s="24"/>
      <c r="I44" s="24"/>
      <c r="J44" s="24"/>
      <c r="K44" s="24"/>
      <c r="L44" s="96" t="str">
        <f>IF(ISNONTEXT('Movimentação de Alunos'!B44),"   ",(IF(ISBLANK('Movimentação de Alunos'!E44),(SUM(F44:K44)),"---")))</f>
        <v xml:space="preserve">   </v>
      </c>
      <c r="M44" s="97" t="str">
        <f>IF(ISNONTEXT('Movimentação de Alunos'!B44),"   ",(IF(ISBLANK('Movimentação de Alunos'!E44),('Frequência 4º Bim'!AQ43),"---")))</f>
        <v xml:space="preserve">   </v>
      </c>
      <c r="N44" s="59" t="str">
        <f t="shared" si="1"/>
        <v xml:space="preserve"> </v>
      </c>
      <c r="O44" s="59" t="str">
        <f t="shared" si="2"/>
        <v xml:space="preserve"> </v>
      </c>
      <c r="P44" s="59" t="str">
        <f t="shared" si="3"/>
        <v xml:space="preserve"> </v>
      </c>
      <c r="Q44" s="69"/>
      <c r="R44" s="69"/>
      <c r="S44" s="59" t="str">
        <f t="shared" si="4"/>
        <v/>
      </c>
      <c r="T44" s="59" t="str">
        <f t="shared" si="5"/>
        <v xml:space="preserve">   </v>
      </c>
      <c r="U44" s="38"/>
      <c r="V44" s="38"/>
      <c r="W44" s="38"/>
      <c r="X44" s="38"/>
      <c r="Y44" s="38"/>
      <c r="Z44" s="38"/>
      <c r="AA44" s="38"/>
    </row>
    <row r="45" spans="1:27" x14ac:dyDescent="0.25">
      <c r="A45" s="64">
        <v>37</v>
      </c>
      <c r="B45" s="61">
        <f>'Movimentação de Alunos'!B45</f>
        <v>0</v>
      </c>
      <c r="C45" s="62">
        <f>'Movimentação de Alunos'!C45</f>
        <v>0</v>
      </c>
      <c r="D45" s="63">
        <f>'Movimentação de Alunos'!D45</f>
        <v>0</v>
      </c>
      <c r="E45" s="63">
        <f>'Movimentação de Alunos'!E45</f>
        <v>0</v>
      </c>
      <c r="F45" s="24"/>
      <c r="G45" s="24"/>
      <c r="H45" s="24"/>
      <c r="I45" s="24"/>
      <c r="J45" s="24"/>
      <c r="K45" s="24"/>
      <c r="L45" s="96" t="str">
        <f>IF(ISNONTEXT('Movimentação de Alunos'!B45),"   ",(IF(ISBLANK('Movimentação de Alunos'!E45),(SUM(F45:K45)),"---")))</f>
        <v xml:space="preserve">   </v>
      </c>
      <c r="M45" s="97" t="str">
        <f>IF(ISNONTEXT('Movimentação de Alunos'!B45),"   ",(IF(ISBLANK('Movimentação de Alunos'!E45),('Frequência 4º Bim'!AQ44),"---")))</f>
        <v xml:space="preserve">   </v>
      </c>
      <c r="N45" s="59" t="str">
        <f t="shared" si="1"/>
        <v xml:space="preserve"> </v>
      </c>
      <c r="O45" s="59" t="str">
        <f t="shared" si="2"/>
        <v xml:space="preserve"> </v>
      </c>
      <c r="P45" s="59" t="str">
        <f t="shared" si="3"/>
        <v xml:space="preserve"> </v>
      </c>
      <c r="Q45" s="69"/>
      <c r="R45" s="69"/>
      <c r="S45" s="59" t="str">
        <f t="shared" si="4"/>
        <v/>
      </c>
      <c r="T45" s="59" t="str">
        <f t="shared" si="5"/>
        <v xml:space="preserve">   </v>
      </c>
      <c r="U45" s="38"/>
      <c r="V45" s="38"/>
      <c r="W45" s="38"/>
      <c r="X45" s="38"/>
      <c r="Y45" s="38"/>
      <c r="Z45" s="38"/>
      <c r="AA45" s="38"/>
    </row>
    <row r="46" spans="1:27" x14ac:dyDescent="0.25">
      <c r="A46" s="64">
        <v>38</v>
      </c>
      <c r="B46" s="61">
        <f>'Movimentação de Alunos'!B46</f>
        <v>0</v>
      </c>
      <c r="C46" s="62">
        <f>'Movimentação de Alunos'!C46</f>
        <v>0</v>
      </c>
      <c r="D46" s="63">
        <f>'Movimentação de Alunos'!D46</f>
        <v>0</v>
      </c>
      <c r="E46" s="63">
        <f>'Movimentação de Alunos'!E46</f>
        <v>0</v>
      </c>
      <c r="F46" s="24"/>
      <c r="G46" s="24"/>
      <c r="H46" s="24"/>
      <c r="I46" s="24"/>
      <c r="J46" s="24"/>
      <c r="K46" s="24"/>
      <c r="L46" s="96" t="str">
        <f>IF(ISNONTEXT('Movimentação de Alunos'!B46),"   ",(IF(ISBLANK('Movimentação de Alunos'!E46),(SUM(F46:K46)),"---")))</f>
        <v xml:space="preserve">   </v>
      </c>
      <c r="M46" s="97" t="str">
        <f>IF(ISNONTEXT('Movimentação de Alunos'!B46),"   ",(IF(ISBLANK('Movimentação de Alunos'!E46),('Frequência 4º Bim'!AQ45),"---")))</f>
        <v xml:space="preserve">   </v>
      </c>
      <c r="N46" s="59" t="str">
        <f t="shared" si="1"/>
        <v xml:space="preserve"> </v>
      </c>
      <c r="O46" s="59" t="str">
        <f t="shared" si="2"/>
        <v xml:space="preserve"> </v>
      </c>
      <c r="P46" s="59" t="str">
        <f t="shared" si="3"/>
        <v xml:space="preserve"> </v>
      </c>
      <c r="Q46" s="69"/>
      <c r="R46" s="69"/>
      <c r="S46" s="59" t="str">
        <f t="shared" si="4"/>
        <v/>
      </c>
      <c r="T46" s="59" t="str">
        <f t="shared" si="5"/>
        <v xml:space="preserve">   </v>
      </c>
      <c r="U46" s="38"/>
      <c r="V46" s="38"/>
      <c r="W46" s="38"/>
      <c r="X46" s="38"/>
      <c r="Y46" s="38"/>
      <c r="Z46" s="38"/>
      <c r="AA46" s="38"/>
    </row>
    <row r="47" spans="1:27" x14ac:dyDescent="0.25">
      <c r="A47" s="64">
        <v>39</v>
      </c>
      <c r="B47" s="61">
        <f>'Movimentação de Alunos'!B47</f>
        <v>0</v>
      </c>
      <c r="C47" s="62">
        <f>'Movimentação de Alunos'!C47</f>
        <v>0</v>
      </c>
      <c r="D47" s="63">
        <f>'Movimentação de Alunos'!D47</f>
        <v>0</v>
      </c>
      <c r="E47" s="63">
        <f>'Movimentação de Alunos'!E47</f>
        <v>0</v>
      </c>
      <c r="F47" s="24"/>
      <c r="G47" s="24"/>
      <c r="H47" s="24"/>
      <c r="I47" s="24"/>
      <c r="J47" s="24"/>
      <c r="K47" s="24"/>
      <c r="L47" s="96" t="str">
        <f>IF(ISNONTEXT('Movimentação de Alunos'!B47),"   ",(IF(ISBLANK('Movimentação de Alunos'!E47),(SUM(F47:K47)),"---")))</f>
        <v xml:space="preserve">   </v>
      </c>
      <c r="M47" s="97" t="str">
        <f>IF(ISNONTEXT('Movimentação de Alunos'!B47),"   ",(IF(ISBLANK('Movimentação de Alunos'!E47),('Frequência 4º Bim'!AQ46),"---")))</f>
        <v xml:space="preserve">   </v>
      </c>
      <c r="N47" s="59" t="str">
        <f t="shared" si="1"/>
        <v xml:space="preserve"> </v>
      </c>
      <c r="O47" s="59" t="str">
        <f t="shared" si="2"/>
        <v xml:space="preserve"> </v>
      </c>
      <c r="P47" s="59" t="str">
        <f t="shared" si="3"/>
        <v xml:space="preserve"> </v>
      </c>
      <c r="Q47" s="69"/>
      <c r="R47" s="69"/>
      <c r="S47" s="59" t="str">
        <f t="shared" si="4"/>
        <v/>
      </c>
      <c r="T47" s="59" t="str">
        <f t="shared" si="5"/>
        <v xml:space="preserve">   </v>
      </c>
      <c r="U47" s="38"/>
      <c r="V47" s="38"/>
      <c r="W47" s="38"/>
      <c r="X47" s="38"/>
      <c r="Y47" s="38"/>
      <c r="Z47" s="38"/>
      <c r="AA47" s="38"/>
    </row>
    <row r="48" spans="1:27" x14ac:dyDescent="0.25">
      <c r="A48" s="64">
        <v>40</v>
      </c>
      <c r="B48" s="61">
        <f>'Movimentação de Alunos'!B48</f>
        <v>0</v>
      </c>
      <c r="C48" s="62">
        <f>'Movimentação de Alunos'!C48</f>
        <v>0</v>
      </c>
      <c r="D48" s="63">
        <f>'Movimentação de Alunos'!D48</f>
        <v>0</v>
      </c>
      <c r="E48" s="63">
        <f>'Movimentação de Alunos'!E48</f>
        <v>0</v>
      </c>
      <c r="F48" s="24"/>
      <c r="G48" s="24"/>
      <c r="H48" s="24"/>
      <c r="I48" s="24"/>
      <c r="J48" s="24"/>
      <c r="K48" s="24"/>
      <c r="L48" s="96" t="str">
        <f>IF(ISNONTEXT('Movimentação de Alunos'!B48),"   ",(IF(ISBLANK('Movimentação de Alunos'!E48),(SUM(F48:K48)),"---")))</f>
        <v xml:space="preserve">   </v>
      </c>
      <c r="M48" s="97" t="str">
        <f>IF(ISNONTEXT('Movimentação de Alunos'!B48),"   ",(IF(ISBLANK('Movimentação de Alunos'!E48),('Frequência 4º Bim'!AQ47),"---")))</f>
        <v xml:space="preserve">   </v>
      </c>
      <c r="N48" s="59" t="str">
        <f t="shared" si="1"/>
        <v xml:space="preserve"> </v>
      </c>
      <c r="O48" s="59" t="str">
        <f t="shared" si="2"/>
        <v xml:space="preserve"> </v>
      </c>
      <c r="P48" s="59" t="str">
        <f t="shared" si="3"/>
        <v xml:space="preserve"> </v>
      </c>
      <c r="Q48" s="69"/>
      <c r="R48" s="69"/>
      <c r="S48" s="59" t="str">
        <f t="shared" si="4"/>
        <v/>
      </c>
      <c r="T48" s="59" t="str">
        <f t="shared" si="5"/>
        <v xml:space="preserve">   </v>
      </c>
      <c r="U48" s="38"/>
      <c r="V48" s="38"/>
      <c r="W48" s="38"/>
      <c r="X48" s="38"/>
      <c r="Y48" s="38"/>
      <c r="Z48" s="38"/>
      <c r="AA48" s="38"/>
    </row>
    <row r="49" spans="1:27" x14ac:dyDescent="0.25">
      <c r="A49" s="64">
        <v>41</v>
      </c>
      <c r="B49" s="61">
        <f>'Movimentação de Alunos'!B49</f>
        <v>0</v>
      </c>
      <c r="C49" s="62">
        <f>'Movimentação de Alunos'!C49</f>
        <v>0</v>
      </c>
      <c r="D49" s="63">
        <f>'Movimentação de Alunos'!D49</f>
        <v>0</v>
      </c>
      <c r="E49" s="63">
        <f>'Movimentação de Alunos'!E49</f>
        <v>0</v>
      </c>
      <c r="F49" s="24"/>
      <c r="G49" s="24"/>
      <c r="H49" s="24"/>
      <c r="I49" s="24"/>
      <c r="J49" s="24"/>
      <c r="K49" s="24"/>
      <c r="L49" s="96" t="str">
        <f>IF(ISNONTEXT('Movimentação de Alunos'!B49),"   ",(IF(ISBLANK('Movimentação de Alunos'!E49),(SUM(F49:K49)),"---")))</f>
        <v xml:space="preserve">   </v>
      </c>
      <c r="M49" s="97" t="str">
        <f>IF(ISNONTEXT('Movimentação de Alunos'!B49),"   ",(IF(ISBLANK('Movimentação de Alunos'!E49),('Frequência 4º Bim'!AQ48),"---")))</f>
        <v xml:space="preserve">   </v>
      </c>
      <c r="N49" s="59" t="str">
        <f t="shared" si="1"/>
        <v xml:space="preserve"> </v>
      </c>
      <c r="O49" s="59" t="str">
        <f t="shared" si="2"/>
        <v xml:space="preserve"> </v>
      </c>
      <c r="P49" s="59" t="str">
        <f t="shared" si="3"/>
        <v xml:space="preserve"> </v>
      </c>
      <c r="Q49" s="69"/>
      <c r="R49" s="69"/>
      <c r="S49" s="59" t="str">
        <f t="shared" si="4"/>
        <v/>
      </c>
      <c r="T49" s="59" t="str">
        <f t="shared" si="5"/>
        <v xml:space="preserve">   </v>
      </c>
      <c r="U49" s="38"/>
      <c r="V49" s="38"/>
      <c r="W49" s="38"/>
      <c r="X49" s="38"/>
      <c r="Y49" s="38"/>
      <c r="Z49" s="38"/>
      <c r="AA49" s="38"/>
    </row>
    <row r="50" spans="1:27" x14ac:dyDescent="0.25">
      <c r="A50" s="64">
        <v>42</v>
      </c>
      <c r="B50" s="61">
        <f>'Movimentação de Alunos'!B50</f>
        <v>0</v>
      </c>
      <c r="C50" s="62">
        <f>'Movimentação de Alunos'!C50</f>
        <v>0</v>
      </c>
      <c r="D50" s="63">
        <f>'Movimentação de Alunos'!D50</f>
        <v>0</v>
      </c>
      <c r="E50" s="63">
        <f>'Movimentação de Alunos'!E50</f>
        <v>0</v>
      </c>
      <c r="F50" s="24"/>
      <c r="G50" s="24"/>
      <c r="H50" s="24"/>
      <c r="I50" s="24"/>
      <c r="J50" s="24"/>
      <c r="K50" s="24"/>
      <c r="L50" s="96" t="str">
        <f>IF(ISNONTEXT('Movimentação de Alunos'!B50),"   ",(IF(ISBLANK('Movimentação de Alunos'!E50),(SUM(F50:K50)),"---")))</f>
        <v xml:space="preserve">   </v>
      </c>
      <c r="M50" s="97" t="str">
        <f>IF(ISNONTEXT('Movimentação de Alunos'!B50),"   ",(IF(ISBLANK('Movimentação de Alunos'!E50),('Frequência 4º Bim'!AQ49),"---")))</f>
        <v xml:space="preserve">   </v>
      </c>
      <c r="N50" s="59" t="str">
        <f t="shared" si="1"/>
        <v xml:space="preserve"> </v>
      </c>
      <c r="O50" s="59" t="str">
        <f t="shared" si="2"/>
        <v xml:space="preserve"> </v>
      </c>
      <c r="P50" s="59" t="str">
        <f t="shared" si="3"/>
        <v xml:space="preserve"> </v>
      </c>
      <c r="Q50" s="69"/>
      <c r="R50" s="69"/>
      <c r="S50" s="59" t="str">
        <f t="shared" si="4"/>
        <v/>
      </c>
      <c r="T50" s="59" t="str">
        <f t="shared" si="5"/>
        <v xml:space="preserve">   </v>
      </c>
      <c r="U50" s="38"/>
      <c r="V50" s="38"/>
      <c r="W50" s="38"/>
      <c r="X50" s="38"/>
      <c r="Y50" s="38"/>
      <c r="Z50" s="38"/>
      <c r="AA50" s="38"/>
    </row>
    <row r="51" spans="1:27" x14ac:dyDescent="0.25">
      <c r="A51" s="64">
        <v>43</v>
      </c>
      <c r="B51" s="61">
        <f>'Movimentação de Alunos'!B51</f>
        <v>0</v>
      </c>
      <c r="C51" s="62">
        <f>'Movimentação de Alunos'!C51</f>
        <v>0</v>
      </c>
      <c r="D51" s="63">
        <f>'Movimentação de Alunos'!D51</f>
        <v>0</v>
      </c>
      <c r="E51" s="63">
        <f>'Movimentação de Alunos'!E51</f>
        <v>0</v>
      </c>
      <c r="F51" s="24"/>
      <c r="G51" s="24"/>
      <c r="H51" s="24"/>
      <c r="I51" s="24"/>
      <c r="J51" s="24"/>
      <c r="K51" s="24"/>
      <c r="L51" s="96" t="str">
        <f>IF(ISNONTEXT('Movimentação de Alunos'!B51),"   ",(IF(ISBLANK('Movimentação de Alunos'!E51),(SUM(F51:K51)),"---")))</f>
        <v xml:space="preserve">   </v>
      </c>
      <c r="M51" s="97" t="str">
        <f>IF(ISNONTEXT('Movimentação de Alunos'!B51),"   ",(IF(ISBLANK('Movimentação de Alunos'!E51),('Frequência 4º Bim'!AQ50),"---")))</f>
        <v xml:space="preserve">   </v>
      </c>
      <c r="N51" s="59" t="str">
        <f t="shared" si="1"/>
        <v xml:space="preserve"> </v>
      </c>
      <c r="O51" s="59" t="str">
        <f t="shared" si="2"/>
        <v xml:space="preserve"> </v>
      </c>
      <c r="P51" s="59" t="str">
        <f t="shared" si="3"/>
        <v xml:space="preserve"> </v>
      </c>
      <c r="Q51" s="69"/>
      <c r="R51" s="69"/>
      <c r="S51" s="59" t="str">
        <f t="shared" si="4"/>
        <v/>
      </c>
      <c r="T51" s="59" t="str">
        <f t="shared" si="5"/>
        <v xml:space="preserve">   </v>
      </c>
      <c r="U51" s="38"/>
      <c r="V51" s="38"/>
      <c r="W51" s="38"/>
      <c r="X51" s="38"/>
      <c r="Y51" s="38"/>
      <c r="Z51" s="38"/>
      <c r="AA51" s="38"/>
    </row>
    <row r="52" spans="1:27" x14ac:dyDescent="0.25">
      <c r="A52" s="64">
        <v>44</v>
      </c>
      <c r="B52" s="61">
        <f>'Movimentação de Alunos'!B52</f>
        <v>0</v>
      </c>
      <c r="C52" s="62">
        <f>'Movimentação de Alunos'!C52</f>
        <v>0</v>
      </c>
      <c r="D52" s="63">
        <f>'Movimentação de Alunos'!D52</f>
        <v>0</v>
      </c>
      <c r="E52" s="63">
        <f>'Movimentação de Alunos'!E52</f>
        <v>0</v>
      </c>
      <c r="F52" s="24"/>
      <c r="G52" s="24"/>
      <c r="H52" s="24"/>
      <c r="I52" s="24"/>
      <c r="J52" s="24"/>
      <c r="K52" s="24"/>
      <c r="L52" s="96" t="str">
        <f>IF(ISNONTEXT('Movimentação de Alunos'!B52),"   ",(IF(ISBLANK('Movimentação de Alunos'!E52),(SUM(F52:K52)),"---")))</f>
        <v xml:space="preserve">   </v>
      </c>
      <c r="M52" s="97" t="str">
        <f>IF(ISNONTEXT('Movimentação de Alunos'!B52),"   ",(IF(ISBLANK('Movimentação de Alunos'!E52),('Frequência 4º Bim'!AQ51),"---")))</f>
        <v xml:space="preserve">   </v>
      </c>
      <c r="N52" s="59" t="str">
        <f t="shared" si="1"/>
        <v xml:space="preserve"> </v>
      </c>
      <c r="O52" s="59" t="str">
        <f t="shared" si="2"/>
        <v xml:space="preserve"> </v>
      </c>
      <c r="P52" s="59" t="str">
        <f t="shared" si="3"/>
        <v xml:space="preserve"> </v>
      </c>
      <c r="Q52" s="69"/>
      <c r="R52" s="69"/>
      <c r="S52" s="59" t="str">
        <f t="shared" si="4"/>
        <v/>
      </c>
      <c r="T52" s="59" t="str">
        <f t="shared" si="5"/>
        <v xml:space="preserve">   </v>
      </c>
      <c r="U52" s="38"/>
      <c r="V52" s="38"/>
      <c r="W52" s="38"/>
      <c r="X52" s="38"/>
      <c r="Y52" s="38"/>
      <c r="Z52" s="38"/>
      <c r="AA52" s="38"/>
    </row>
    <row r="53" spans="1:27" x14ac:dyDescent="0.25">
      <c r="A53" s="64">
        <v>45</v>
      </c>
      <c r="B53" s="61">
        <f>'Movimentação de Alunos'!B53</f>
        <v>0</v>
      </c>
      <c r="C53" s="62">
        <f>'Movimentação de Alunos'!C53</f>
        <v>0</v>
      </c>
      <c r="D53" s="63">
        <f>'Movimentação de Alunos'!D53</f>
        <v>0</v>
      </c>
      <c r="E53" s="63">
        <f>'Movimentação de Alunos'!E53</f>
        <v>0</v>
      </c>
      <c r="F53" s="24"/>
      <c r="G53" s="24"/>
      <c r="H53" s="24"/>
      <c r="I53" s="24"/>
      <c r="J53" s="24"/>
      <c r="K53" s="24"/>
      <c r="L53" s="96" t="str">
        <f>IF(ISNONTEXT('Movimentação de Alunos'!B53),"   ",(IF(ISBLANK('Movimentação de Alunos'!E53),(SUM(F53:K53)),"---")))</f>
        <v xml:space="preserve">   </v>
      </c>
      <c r="M53" s="97" t="str">
        <f>IF(ISNONTEXT('Movimentação de Alunos'!B53),"   ",(IF(ISBLANK('Movimentação de Alunos'!E53),('Frequência 4º Bim'!AQ52),"---")))</f>
        <v xml:space="preserve">   </v>
      </c>
      <c r="N53" s="59" t="str">
        <f t="shared" si="1"/>
        <v xml:space="preserve"> </v>
      </c>
      <c r="O53" s="59" t="str">
        <f t="shared" si="2"/>
        <v xml:space="preserve"> </v>
      </c>
      <c r="P53" s="59" t="str">
        <f t="shared" si="3"/>
        <v xml:space="preserve"> </v>
      </c>
      <c r="Q53" s="69"/>
      <c r="R53" s="69"/>
      <c r="S53" s="59" t="str">
        <f t="shared" si="4"/>
        <v/>
      </c>
      <c r="T53" s="59" t="str">
        <f t="shared" si="5"/>
        <v xml:space="preserve">   </v>
      </c>
      <c r="U53" s="38"/>
      <c r="V53" s="38"/>
      <c r="W53" s="38"/>
      <c r="X53" s="38"/>
      <c r="Y53" s="38"/>
      <c r="Z53" s="38"/>
      <c r="AA53" s="38"/>
    </row>
    <row r="54" spans="1:27" x14ac:dyDescent="0.25">
      <c r="A54" s="64">
        <v>46</v>
      </c>
      <c r="B54" s="61">
        <f>'Movimentação de Alunos'!B54</f>
        <v>0</v>
      </c>
      <c r="C54" s="62">
        <f>'Movimentação de Alunos'!C54</f>
        <v>0</v>
      </c>
      <c r="D54" s="63">
        <f>'Movimentação de Alunos'!D54</f>
        <v>0</v>
      </c>
      <c r="E54" s="63">
        <f>'Movimentação de Alunos'!E54</f>
        <v>0</v>
      </c>
      <c r="F54" s="24"/>
      <c r="G54" s="24"/>
      <c r="H54" s="24"/>
      <c r="I54" s="24"/>
      <c r="J54" s="24"/>
      <c r="K54" s="24"/>
      <c r="L54" s="96" t="str">
        <f>IF(ISNONTEXT('Movimentação de Alunos'!B54),"   ",(IF(ISBLANK('Movimentação de Alunos'!E54),(SUM(F54:K54)),"---")))</f>
        <v xml:space="preserve">   </v>
      </c>
      <c r="M54" s="97" t="str">
        <f>IF(ISNONTEXT('Movimentação de Alunos'!B54),"   ",(IF(ISBLANK('Movimentação de Alunos'!E54),('Frequência 4º Bim'!AQ53),"---")))</f>
        <v xml:space="preserve">   </v>
      </c>
      <c r="N54" s="59" t="str">
        <f t="shared" si="1"/>
        <v xml:space="preserve"> </v>
      </c>
      <c r="O54" s="59" t="str">
        <f t="shared" si="2"/>
        <v xml:space="preserve"> </v>
      </c>
      <c r="P54" s="59" t="str">
        <f t="shared" si="3"/>
        <v xml:space="preserve"> </v>
      </c>
      <c r="Q54" s="69"/>
      <c r="R54" s="69"/>
      <c r="S54" s="59" t="str">
        <f t="shared" si="4"/>
        <v/>
      </c>
      <c r="T54" s="59" t="str">
        <f t="shared" si="5"/>
        <v xml:space="preserve">   </v>
      </c>
      <c r="U54" s="38"/>
      <c r="V54" s="38"/>
      <c r="W54" s="38"/>
      <c r="X54" s="38"/>
      <c r="Y54" s="38"/>
      <c r="Z54" s="38"/>
      <c r="AA54" s="38"/>
    </row>
    <row r="55" spans="1:27" x14ac:dyDescent="0.25">
      <c r="A55" s="64">
        <v>47</v>
      </c>
      <c r="B55" s="61">
        <f>'Movimentação de Alunos'!B55</f>
        <v>0</v>
      </c>
      <c r="C55" s="62">
        <f>'Movimentação de Alunos'!C55</f>
        <v>0</v>
      </c>
      <c r="D55" s="63">
        <f>'Movimentação de Alunos'!D55</f>
        <v>0</v>
      </c>
      <c r="E55" s="63">
        <f>'Movimentação de Alunos'!E55</f>
        <v>0</v>
      </c>
      <c r="F55" s="24"/>
      <c r="G55" s="24"/>
      <c r="H55" s="24"/>
      <c r="I55" s="24"/>
      <c r="J55" s="24"/>
      <c r="K55" s="24"/>
      <c r="L55" s="96" t="str">
        <f>IF(ISNONTEXT('Movimentação de Alunos'!B55),"   ",(IF(ISBLANK('Movimentação de Alunos'!E55),(SUM(F55:K55)),"---")))</f>
        <v xml:space="preserve">   </v>
      </c>
      <c r="M55" s="97" t="str">
        <f>IF(ISNONTEXT('Movimentação de Alunos'!B55),"   ",(IF(ISBLANK('Movimentação de Alunos'!E55),('Frequência 4º Bim'!AQ54),"---")))</f>
        <v xml:space="preserve">   </v>
      </c>
      <c r="N55" s="59" t="str">
        <f t="shared" si="1"/>
        <v xml:space="preserve"> </v>
      </c>
      <c r="O55" s="59" t="str">
        <f t="shared" si="2"/>
        <v xml:space="preserve"> </v>
      </c>
      <c r="P55" s="59" t="str">
        <f t="shared" si="3"/>
        <v xml:space="preserve"> </v>
      </c>
      <c r="Q55" s="69"/>
      <c r="R55" s="69"/>
      <c r="S55" s="59" t="str">
        <f t="shared" si="4"/>
        <v/>
      </c>
      <c r="T55" s="59" t="str">
        <f t="shared" si="5"/>
        <v xml:space="preserve">   </v>
      </c>
      <c r="U55" s="38"/>
      <c r="V55" s="38"/>
      <c r="W55" s="38"/>
      <c r="X55" s="38"/>
      <c r="Y55" s="38"/>
      <c r="Z55" s="38"/>
      <c r="AA55" s="38"/>
    </row>
    <row r="56" spans="1:27" x14ac:dyDescent="0.25">
      <c r="A56" s="64">
        <v>48</v>
      </c>
      <c r="B56" s="61">
        <f>'Movimentação de Alunos'!B56</f>
        <v>0</v>
      </c>
      <c r="C56" s="62">
        <f>'Movimentação de Alunos'!C56</f>
        <v>0</v>
      </c>
      <c r="D56" s="63">
        <f>'Movimentação de Alunos'!D56</f>
        <v>0</v>
      </c>
      <c r="E56" s="63">
        <f>'Movimentação de Alunos'!E56</f>
        <v>0</v>
      </c>
      <c r="F56" s="24"/>
      <c r="G56" s="24"/>
      <c r="H56" s="24"/>
      <c r="I56" s="24"/>
      <c r="J56" s="24"/>
      <c r="K56" s="24"/>
      <c r="L56" s="96" t="str">
        <f>IF(ISNONTEXT('Movimentação de Alunos'!B56),"   ",(IF(ISBLANK('Movimentação de Alunos'!E56),(SUM(F56:K56)),"---")))</f>
        <v xml:space="preserve">   </v>
      </c>
      <c r="M56" s="97" t="str">
        <f>IF(ISNONTEXT('Movimentação de Alunos'!B56),"   ",(IF(ISBLANK('Movimentação de Alunos'!E56),('Frequência 4º Bim'!AQ55),"---")))</f>
        <v xml:space="preserve">   </v>
      </c>
      <c r="N56" s="59" t="str">
        <f t="shared" si="1"/>
        <v xml:space="preserve"> </v>
      </c>
      <c r="O56" s="59" t="str">
        <f t="shared" si="2"/>
        <v xml:space="preserve"> </v>
      </c>
      <c r="P56" s="59" t="str">
        <f t="shared" si="3"/>
        <v xml:space="preserve"> </v>
      </c>
      <c r="Q56" s="69"/>
      <c r="R56" s="69"/>
      <c r="S56" s="59" t="str">
        <f t="shared" si="4"/>
        <v/>
      </c>
      <c r="T56" s="59" t="str">
        <f t="shared" si="5"/>
        <v xml:space="preserve">   </v>
      </c>
      <c r="U56" s="38"/>
      <c r="V56" s="38"/>
      <c r="W56" s="38"/>
      <c r="X56" s="38"/>
      <c r="Y56" s="38"/>
      <c r="Z56" s="38"/>
      <c r="AA56" s="38"/>
    </row>
    <row r="57" spans="1:27" x14ac:dyDescent="0.25">
      <c r="A57" s="64">
        <v>49</v>
      </c>
      <c r="B57" s="61">
        <f>'Movimentação de Alunos'!B57</f>
        <v>0</v>
      </c>
      <c r="C57" s="62">
        <f>'Movimentação de Alunos'!C57</f>
        <v>0</v>
      </c>
      <c r="D57" s="63">
        <f>'Movimentação de Alunos'!D57</f>
        <v>0</v>
      </c>
      <c r="E57" s="63">
        <f>'Movimentação de Alunos'!E57</f>
        <v>0</v>
      </c>
      <c r="F57" s="24"/>
      <c r="G57" s="24"/>
      <c r="H57" s="24"/>
      <c r="I57" s="24"/>
      <c r="J57" s="24"/>
      <c r="K57" s="24"/>
      <c r="L57" s="96" t="str">
        <f>IF(ISNONTEXT('Movimentação de Alunos'!B57),"   ",(IF(ISBLANK('Movimentação de Alunos'!E57),(SUM(F57:K57)),"---")))</f>
        <v xml:space="preserve">   </v>
      </c>
      <c r="M57" s="97" t="str">
        <f>IF(ISNONTEXT('Movimentação de Alunos'!B57),"   ",(IF(ISBLANK('Movimentação de Alunos'!E57),('Frequência 4º Bim'!AQ56),"---")))</f>
        <v xml:space="preserve">   </v>
      </c>
      <c r="N57" s="59" t="str">
        <f t="shared" si="1"/>
        <v xml:space="preserve"> </v>
      </c>
      <c r="O57" s="59" t="str">
        <f t="shared" si="2"/>
        <v xml:space="preserve"> </v>
      </c>
      <c r="P57" s="59" t="str">
        <f t="shared" si="3"/>
        <v xml:space="preserve"> </v>
      </c>
      <c r="Q57" s="69"/>
      <c r="R57" s="69"/>
      <c r="S57" s="59" t="str">
        <f t="shared" si="4"/>
        <v/>
      </c>
      <c r="T57" s="59" t="str">
        <f t="shared" si="5"/>
        <v xml:space="preserve">   </v>
      </c>
      <c r="U57" s="38"/>
      <c r="V57" s="38"/>
      <c r="W57" s="38"/>
      <c r="X57" s="38"/>
      <c r="Y57" s="38"/>
      <c r="Z57" s="38"/>
      <c r="AA57" s="38"/>
    </row>
    <row r="58" spans="1:27" x14ac:dyDescent="0.25">
      <c r="A58" s="64">
        <v>50</v>
      </c>
      <c r="B58" s="61">
        <f>'Movimentação de Alunos'!B58</f>
        <v>0</v>
      </c>
      <c r="C58" s="62">
        <f>'Movimentação de Alunos'!C58</f>
        <v>0</v>
      </c>
      <c r="D58" s="63">
        <f>'Movimentação de Alunos'!D58</f>
        <v>0</v>
      </c>
      <c r="E58" s="63">
        <f>'Movimentação de Alunos'!E58</f>
        <v>0</v>
      </c>
      <c r="F58" s="24"/>
      <c r="G58" s="24"/>
      <c r="H58" s="24"/>
      <c r="I58" s="24"/>
      <c r="J58" s="24"/>
      <c r="K58" s="24"/>
      <c r="L58" s="96" t="str">
        <f>IF(ISNONTEXT('Movimentação de Alunos'!B58),"   ",(IF(ISBLANK('Movimentação de Alunos'!E58),(SUM(F58:K58)),"---")))</f>
        <v xml:space="preserve">   </v>
      </c>
      <c r="M58" s="97" t="str">
        <f>IF(ISNONTEXT('Movimentação de Alunos'!B58),"   ",(IF(ISBLANK('Movimentação de Alunos'!E58),('Frequência 4º Bim'!AQ57),"---")))</f>
        <v xml:space="preserve">   </v>
      </c>
      <c r="N58" s="59" t="str">
        <f t="shared" si="1"/>
        <v xml:space="preserve"> </v>
      </c>
      <c r="O58" s="59" t="str">
        <f t="shared" si="2"/>
        <v xml:space="preserve"> </v>
      </c>
      <c r="P58" s="59" t="str">
        <f t="shared" si="3"/>
        <v xml:space="preserve"> </v>
      </c>
      <c r="Q58" s="69"/>
      <c r="R58" s="69"/>
      <c r="S58" s="59" t="str">
        <f t="shared" si="4"/>
        <v/>
      </c>
      <c r="T58" s="59" t="str">
        <f t="shared" si="5"/>
        <v xml:space="preserve">   </v>
      </c>
      <c r="U58" s="38"/>
      <c r="V58" s="38"/>
      <c r="W58" s="38"/>
      <c r="X58" s="38"/>
      <c r="Y58" s="38"/>
      <c r="Z58" s="38"/>
      <c r="AA58" s="38"/>
    </row>
    <row r="59" spans="1:27" x14ac:dyDescent="0.25">
      <c r="A59" s="64">
        <v>51</v>
      </c>
      <c r="B59" s="61">
        <f>'Movimentação de Alunos'!B59</f>
        <v>0</v>
      </c>
      <c r="C59" s="62">
        <f>'Movimentação de Alunos'!C59</f>
        <v>0</v>
      </c>
      <c r="D59" s="63">
        <f>'Movimentação de Alunos'!D59</f>
        <v>0</v>
      </c>
      <c r="E59" s="63">
        <f>'Movimentação de Alunos'!E59</f>
        <v>0</v>
      </c>
      <c r="F59" s="24"/>
      <c r="G59" s="24"/>
      <c r="H59" s="24"/>
      <c r="I59" s="24"/>
      <c r="J59" s="24"/>
      <c r="K59" s="24"/>
      <c r="L59" s="96" t="str">
        <f>IF(ISNONTEXT('Movimentação de Alunos'!B59),"   ",(IF(ISBLANK('Movimentação de Alunos'!E59),(SUM(F59:K59)),"---")))</f>
        <v xml:space="preserve">   </v>
      </c>
      <c r="M59" s="97" t="str">
        <f>IF(ISNONTEXT('Movimentação de Alunos'!B59),"   ",(IF(ISBLANK('Movimentação de Alunos'!E59),('Frequência 4º Bim'!AQ58),"---")))</f>
        <v xml:space="preserve">   </v>
      </c>
      <c r="N59" s="59" t="str">
        <f t="shared" si="1"/>
        <v xml:space="preserve"> </v>
      </c>
      <c r="O59" s="59" t="str">
        <f t="shared" si="2"/>
        <v xml:space="preserve"> </v>
      </c>
      <c r="P59" s="59" t="str">
        <f t="shared" si="3"/>
        <v xml:space="preserve"> </v>
      </c>
      <c r="Q59" s="69"/>
      <c r="R59" s="69"/>
      <c r="S59" s="59" t="str">
        <f t="shared" si="4"/>
        <v/>
      </c>
      <c r="T59" s="59" t="str">
        <f t="shared" si="5"/>
        <v xml:space="preserve">   </v>
      </c>
      <c r="U59" s="38"/>
      <c r="V59" s="38"/>
      <c r="W59" s="38"/>
      <c r="X59" s="38"/>
      <c r="Y59" s="38"/>
      <c r="Z59" s="38"/>
      <c r="AA59" s="38"/>
    </row>
    <row r="60" spans="1:27" x14ac:dyDescent="0.25">
      <c r="A60" s="64">
        <v>52</v>
      </c>
      <c r="B60" s="61">
        <f>'Movimentação de Alunos'!B60</f>
        <v>0</v>
      </c>
      <c r="C60" s="62">
        <f>'Movimentação de Alunos'!C60</f>
        <v>0</v>
      </c>
      <c r="D60" s="63">
        <f>'Movimentação de Alunos'!D60</f>
        <v>0</v>
      </c>
      <c r="E60" s="63">
        <f>'Movimentação de Alunos'!E60</f>
        <v>0</v>
      </c>
      <c r="F60" s="24"/>
      <c r="G60" s="24"/>
      <c r="H60" s="24"/>
      <c r="I60" s="24"/>
      <c r="J60" s="24"/>
      <c r="K60" s="24"/>
      <c r="L60" s="96" t="str">
        <f>IF(ISNONTEXT('Movimentação de Alunos'!B60),"   ",(IF(ISBLANK('Movimentação de Alunos'!E60),(SUM(F60:K60)),"---")))</f>
        <v xml:space="preserve">   </v>
      </c>
      <c r="M60" s="97" t="str">
        <f>IF(ISNONTEXT('Movimentação de Alunos'!B60),"   ",(IF(ISBLANK('Movimentação de Alunos'!E60),('Frequência 4º Bim'!AQ59),"---")))</f>
        <v xml:space="preserve">   </v>
      </c>
      <c r="N60" s="59" t="str">
        <f t="shared" si="1"/>
        <v xml:space="preserve"> </v>
      </c>
      <c r="O60" s="59" t="str">
        <f t="shared" si="2"/>
        <v xml:space="preserve"> </v>
      </c>
      <c r="P60" s="59" t="str">
        <f t="shared" si="3"/>
        <v xml:space="preserve"> </v>
      </c>
      <c r="Q60" s="69"/>
      <c r="R60" s="69"/>
      <c r="S60" s="59" t="str">
        <f t="shared" si="4"/>
        <v/>
      </c>
      <c r="T60" s="59" t="str">
        <f t="shared" si="5"/>
        <v xml:space="preserve">   </v>
      </c>
      <c r="U60" s="38"/>
      <c r="V60" s="38"/>
      <c r="W60" s="38"/>
      <c r="X60" s="38"/>
      <c r="Y60" s="38"/>
      <c r="Z60" s="38"/>
      <c r="AA60" s="38"/>
    </row>
    <row r="61" spans="1:27" x14ac:dyDescent="0.25">
      <c r="A61" s="64">
        <v>53</v>
      </c>
      <c r="B61" s="61">
        <f>'Movimentação de Alunos'!B61</f>
        <v>0</v>
      </c>
      <c r="C61" s="62">
        <f>'Movimentação de Alunos'!C61</f>
        <v>0</v>
      </c>
      <c r="D61" s="63">
        <f>'Movimentação de Alunos'!D61</f>
        <v>0</v>
      </c>
      <c r="E61" s="63">
        <f>'Movimentação de Alunos'!E61</f>
        <v>0</v>
      </c>
      <c r="F61" s="24"/>
      <c r="G61" s="24"/>
      <c r="H61" s="24"/>
      <c r="I61" s="24"/>
      <c r="J61" s="24"/>
      <c r="K61" s="24"/>
      <c r="L61" s="96" t="str">
        <f>IF(ISNONTEXT('Movimentação de Alunos'!B61),"   ",(IF(ISBLANK('Movimentação de Alunos'!E61),(SUM(F61:K61)),"---")))</f>
        <v xml:space="preserve">   </v>
      </c>
      <c r="M61" s="97" t="str">
        <f>IF(ISNONTEXT('Movimentação de Alunos'!B61),"   ",(IF(ISBLANK('Movimentação de Alunos'!E61),('Frequência 4º Bim'!AQ60),"---")))</f>
        <v xml:space="preserve">   </v>
      </c>
      <c r="N61" s="59" t="str">
        <f t="shared" si="1"/>
        <v xml:space="preserve"> </v>
      </c>
      <c r="O61" s="59" t="str">
        <f t="shared" si="2"/>
        <v xml:space="preserve"> </v>
      </c>
      <c r="P61" s="59" t="str">
        <f t="shared" si="3"/>
        <v xml:space="preserve"> </v>
      </c>
      <c r="Q61" s="69"/>
      <c r="R61" s="69"/>
      <c r="S61" s="59" t="str">
        <f t="shared" si="4"/>
        <v/>
      </c>
      <c r="T61" s="59" t="str">
        <f t="shared" si="5"/>
        <v xml:space="preserve">   </v>
      </c>
      <c r="U61" s="38"/>
      <c r="V61" s="38"/>
      <c r="W61" s="38"/>
      <c r="X61" s="38"/>
      <c r="Y61" s="38"/>
      <c r="Z61" s="38"/>
      <c r="AA61" s="38"/>
    </row>
    <row r="62" spans="1:27" x14ac:dyDescent="0.25">
      <c r="A62" s="64">
        <v>54</v>
      </c>
      <c r="B62" s="61">
        <f>'Movimentação de Alunos'!B62</f>
        <v>0</v>
      </c>
      <c r="C62" s="62">
        <f>'Movimentação de Alunos'!C62</f>
        <v>0</v>
      </c>
      <c r="D62" s="63">
        <f>'Movimentação de Alunos'!D62</f>
        <v>0</v>
      </c>
      <c r="E62" s="63">
        <f>'Movimentação de Alunos'!E62</f>
        <v>0</v>
      </c>
      <c r="F62" s="24"/>
      <c r="G62" s="24"/>
      <c r="H62" s="24"/>
      <c r="I62" s="24"/>
      <c r="J62" s="24"/>
      <c r="K62" s="24"/>
      <c r="L62" s="96" t="str">
        <f>IF(ISNONTEXT('Movimentação de Alunos'!B62),"   ",(IF(ISBLANK('Movimentação de Alunos'!E62),(SUM(F62:K62)),"---")))</f>
        <v xml:space="preserve">   </v>
      </c>
      <c r="M62" s="97" t="str">
        <f>IF(ISNONTEXT('Movimentação de Alunos'!B62),"   ",(IF(ISBLANK('Movimentação de Alunos'!E62),('Frequência 4º Bim'!AQ61),"---")))</f>
        <v xml:space="preserve">   </v>
      </c>
      <c r="N62" s="59" t="str">
        <f t="shared" si="1"/>
        <v xml:space="preserve"> </v>
      </c>
      <c r="O62" s="59" t="str">
        <f t="shared" si="2"/>
        <v xml:space="preserve"> </v>
      </c>
      <c r="P62" s="59" t="str">
        <f t="shared" si="3"/>
        <v xml:space="preserve"> </v>
      </c>
      <c r="Q62" s="69"/>
      <c r="R62" s="69"/>
      <c r="S62" s="59" t="str">
        <f t="shared" si="4"/>
        <v/>
      </c>
      <c r="T62" s="59" t="str">
        <f t="shared" si="5"/>
        <v xml:space="preserve">   </v>
      </c>
      <c r="U62" s="38"/>
      <c r="V62" s="38"/>
      <c r="W62" s="38"/>
      <c r="X62" s="38"/>
      <c r="Y62" s="38"/>
      <c r="Z62" s="38"/>
      <c r="AA62" s="38"/>
    </row>
    <row r="63" spans="1:27" x14ac:dyDescent="0.25">
      <c r="A63" s="64">
        <v>55</v>
      </c>
      <c r="B63" s="61">
        <f>'Movimentação de Alunos'!B63</f>
        <v>0</v>
      </c>
      <c r="C63" s="62">
        <f>'Movimentação de Alunos'!C63</f>
        <v>0</v>
      </c>
      <c r="D63" s="63">
        <f>'Movimentação de Alunos'!D63</f>
        <v>0</v>
      </c>
      <c r="E63" s="63">
        <f>'Movimentação de Alunos'!E63</f>
        <v>0</v>
      </c>
      <c r="F63" s="24"/>
      <c r="G63" s="24"/>
      <c r="H63" s="24"/>
      <c r="I63" s="24"/>
      <c r="J63" s="24"/>
      <c r="K63" s="24"/>
      <c r="L63" s="96" t="str">
        <f>IF(ISNONTEXT('Movimentação de Alunos'!B63),"   ",(IF(ISBLANK('Movimentação de Alunos'!E63),(SUM(F63:K63)),"---")))</f>
        <v xml:space="preserve">   </v>
      </c>
      <c r="M63" s="97" t="str">
        <f>IF(ISNONTEXT('Movimentação de Alunos'!B63),"   ",(IF(ISBLANK('Movimentação de Alunos'!E63),('Frequência 4º Bim'!AQ62),"---")))</f>
        <v xml:space="preserve">   </v>
      </c>
      <c r="N63" s="59" t="str">
        <f t="shared" si="1"/>
        <v xml:space="preserve"> </v>
      </c>
      <c r="O63" s="59" t="str">
        <f t="shared" si="2"/>
        <v xml:space="preserve"> </v>
      </c>
      <c r="P63" s="59" t="str">
        <f t="shared" si="3"/>
        <v xml:space="preserve"> </v>
      </c>
      <c r="Q63" s="69"/>
      <c r="R63" s="69"/>
      <c r="S63" s="59" t="str">
        <f t="shared" si="4"/>
        <v/>
      </c>
      <c r="T63" s="59" t="str">
        <f t="shared" si="5"/>
        <v xml:space="preserve">   </v>
      </c>
      <c r="U63" s="38"/>
      <c r="V63" s="38"/>
      <c r="W63" s="38"/>
      <c r="X63" s="38"/>
      <c r="Y63" s="38"/>
      <c r="Z63" s="38"/>
      <c r="AA63" s="38"/>
    </row>
    <row r="64" spans="1:27" x14ac:dyDescent="0.25">
      <c r="A64" s="64">
        <v>56</v>
      </c>
      <c r="B64" s="61">
        <f>'Movimentação de Alunos'!B64</f>
        <v>0</v>
      </c>
      <c r="C64" s="62">
        <f>'Movimentação de Alunos'!C64</f>
        <v>0</v>
      </c>
      <c r="D64" s="63">
        <f>'Movimentação de Alunos'!D64</f>
        <v>0</v>
      </c>
      <c r="E64" s="63">
        <f>'Movimentação de Alunos'!E64</f>
        <v>0</v>
      </c>
      <c r="F64" s="24"/>
      <c r="G64" s="24"/>
      <c r="H64" s="24"/>
      <c r="I64" s="24"/>
      <c r="J64" s="24"/>
      <c r="K64" s="24"/>
      <c r="L64" s="96" t="str">
        <f>IF(ISNONTEXT('Movimentação de Alunos'!B64),"   ",(IF(ISBLANK('Movimentação de Alunos'!E64),(SUM(F64:K64)),"---")))</f>
        <v xml:space="preserve">   </v>
      </c>
      <c r="M64" s="97" t="str">
        <f>IF(ISNONTEXT('Movimentação de Alunos'!B64),"   ",(IF(ISBLANK('Movimentação de Alunos'!E64),('Frequência 4º Bim'!AQ63),"---")))</f>
        <v xml:space="preserve">   </v>
      </c>
      <c r="N64" s="59" t="str">
        <f t="shared" si="1"/>
        <v xml:space="preserve"> </v>
      </c>
      <c r="O64" s="59" t="str">
        <f t="shared" si="2"/>
        <v xml:space="preserve"> </v>
      </c>
      <c r="P64" s="59" t="str">
        <f t="shared" si="3"/>
        <v xml:space="preserve"> </v>
      </c>
      <c r="Q64" s="69"/>
      <c r="R64" s="69"/>
      <c r="S64" s="59" t="str">
        <f t="shared" si="4"/>
        <v/>
      </c>
      <c r="T64" s="59" t="str">
        <f t="shared" si="5"/>
        <v xml:space="preserve">   </v>
      </c>
      <c r="U64" s="38"/>
      <c r="V64" s="38"/>
      <c r="W64" s="38"/>
      <c r="X64" s="38"/>
      <c r="Y64" s="38"/>
      <c r="Z64" s="38"/>
      <c r="AA64" s="38"/>
    </row>
    <row r="65" spans="1:27" x14ac:dyDescent="0.25">
      <c r="A65" s="64">
        <v>57</v>
      </c>
      <c r="B65" s="61">
        <f>'Movimentação de Alunos'!B65</f>
        <v>0</v>
      </c>
      <c r="C65" s="62">
        <f>'Movimentação de Alunos'!C65</f>
        <v>0</v>
      </c>
      <c r="D65" s="63">
        <f>'Movimentação de Alunos'!D65</f>
        <v>0</v>
      </c>
      <c r="E65" s="63">
        <f>'Movimentação de Alunos'!E65</f>
        <v>0</v>
      </c>
      <c r="F65" s="24"/>
      <c r="G65" s="24"/>
      <c r="H65" s="24"/>
      <c r="I65" s="24"/>
      <c r="J65" s="24"/>
      <c r="K65" s="24"/>
      <c r="L65" s="96" t="str">
        <f>IF(ISNONTEXT('Movimentação de Alunos'!B65),"   ",(IF(ISBLANK('Movimentação de Alunos'!E65),(SUM(F65:K65)),"---")))</f>
        <v xml:space="preserve">   </v>
      </c>
      <c r="M65" s="97" t="str">
        <f>IF(ISNONTEXT('Movimentação de Alunos'!B65),"   ",(IF(ISBLANK('Movimentação de Alunos'!E65),('Frequência 4º Bim'!AQ64),"---")))</f>
        <v xml:space="preserve">   </v>
      </c>
      <c r="N65" s="59" t="str">
        <f t="shared" si="1"/>
        <v xml:space="preserve"> </v>
      </c>
      <c r="O65" s="59" t="str">
        <f t="shared" si="2"/>
        <v xml:space="preserve"> </v>
      </c>
      <c r="P65" s="59" t="str">
        <f t="shared" si="3"/>
        <v xml:space="preserve"> </v>
      </c>
      <c r="Q65" s="69"/>
      <c r="R65" s="69"/>
      <c r="S65" s="59" t="str">
        <f t="shared" si="4"/>
        <v/>
      </c>
      <c r="T65" s="59" t="str">
        <f t="shared" si="5"/>
        <v xml:space="preserve">   </v>
      </c>
      <c r="U65" s="38"/>
      <c r="V65" s="38"/>
      <c r="W65" s="38"/>
      <c r="X65" s="38"/>
      <c r="Y65" s="38"/>
      <c r="Z65" s="38"/>
      <c r="AA65" s="38"/>
    </row>
    <row r="66" spans="1:27" x14ac:dyDescent="0.25">
      <c r="A66" s="64">
        <v>58</v>
      </c>
      <c r="B66" s="61">
        <f>'Movimentação de Alunos'!B66</f>
        <v>0</v>
      </c>
      <c r="C66" s="62">
        <f>'Movimentação de Alunos'!C66</f>
        <v>0</v>
      </c>
      <c r="D66" s="63">
        <f>'Movimentação de Alunos'!D66</f>
        <v>0</v>
      </c>
      <c r="E66" s="63">
        <f>'Movimentação de Alunos'!E66</f>
        <v>0</v>
      </c>
      <c r="F66" s="24"/>
      <c r="G66" s="24"/>
      <c r="H66" s="24"/>
      <c r="I66" s="24"/>
      <c r="J66" s="24"/>
      <c r="K66" s="24"/>
      <c r="L66" s="96" t="str">
        <f>IF(ISNONTEXT('Movimentação de Alunos'!B66),"   ",(IF(ISBLANK('Movimentação de Alunos'!E66),(SUM(F66:K66)),"---")))</f>
        <v xml:space="preserve">   </v>
      </c>
      <c r="M66" s="97" t="str">
        <f>IF(ISNONTEXT('Movimentação de Alunos'!B66),"   ",(IF(ISBLANK('Movimentação de Alunos'!E66),('Frequência 4º Bim'!AQ65),"---")))</f>
        <v xml:space="preserve">   </v>
      </c>
      <c r="N66" s="59" t="str">
        <f t="shared" si="1"/>
        <v xml:space="preserve"> </v>
      </c>
      <c r="O66" s="59" t="str">
        <f t="shared" si="2"/>
        <v xml:space="preserve"> </v>
      </c>
      <c r="P66" s="59" t="str">
        <f t="shared" si="3"/>
        <v xml:space="preserve"> </v>
      </c>
      <c r="Q66" s="69"/>
      <c r="R66" s="69"/>
      <c r="S66" s="59" t="str">
        <f t="shared" si="4"/>
        <v/>
      </c>
      <c r="T66" s="59" t="str">
        <f t="shared" si="5"/>
        <v xml:space="preserve">   </v>
      </c>
      <c r="U66" s="38"/>
      <c r="V66" s="38"/>
      <c r="W66" s="38"/>
      <c r="X66" s="38"/>
      <c r="Y66" s="38"/>
      <c r="Z66" s="38"/>
      <c r="AA66" s="38"/>
    </row>
    <row r="67" spans="1:27" x14ac:dyDescent="0.25">
      <c r="A67" s="64">
        <v>59</v>
      </c>
      <c r="B67" s="61">
        <f>'Movimentação de Alunos'!B67</f>
        <v>0</v>
      </c>
      <c r="C67" s="62">
        <f>'Movimentação de Alunos'!C67</f>
        <v>0</v>
      </c>
      <c r="D67" s="63">
        <f>'Movimentação de Alunos'!D67</f>
        <v>0</v>
      </c>
      <c r="E67" s="63">
        <f>'Movimentação de Alunos'!E67</f>
        <v>0</v>
      </c>
      <c r="F67" s="24"/>
      <c r="G67" s="24"/>
      <c r="H67" s="24"/>
      <c r="I67" s="24"/>
      <c r="J67" s="24"/>
      <c r="K67" s="24"/>
      <c r="L67" s="96" t="str">
        <f>IF(ISNONTEXT('Movimentação de Alunos'!B67),"   ",(IF(ISBLANK('Movimentação de Alunos'!E67),(SUM(F67:K67)),"---")))</f>
        <v xml:space="preserve">   </v>
      </c>
      <c r="M67" s="97" t="str">
        <f>IF(ISNONTEXT('Movimentação de Alunos'!B67),"   ",(IF(ISBLANK('Movimentação de Alunos'!E67),('Frequência 4º Bim'!AQ66),"---")))</f>
        <v xml:space="preserve">   </v>
      </c>
      <c r="N67" s="59" t="str">
        <f t="shared" si="1"/>
        <v xml:space="preserve"> </v>
      </c>
      <c r="O67" s="59" t="str">
        <f t="shared" si="2"/>
        <v xml:space="preserve"> </v>
      </c>
      <c r="P67" s="59" t="str">
        <f t="shared" si="3"/>
        <v xml:space="preserve"> </v>
      </c>
      <c r="Q67" s="69"/>
      <c r="R67" s="69"/>
      <c r="S67" s="59" t="str">
        <f t="shared" si="4"/>
        <v/>
      </c>
      <c r="T67" s="59" t="str">
        <f t="shared" si="5"/>
        <v xml:space="preserve">   </v>
      </c>
      <c r="U67" s="38"/>
      <c r="V67" s="38"/>
      <c r="W67" s="38"/>
      <c r="X67" s="38"/>
      <c r="Y67" s="38"/>
      <c r="Z67" s="38"/>
      <c r="AA67" s="38"/>
    </row>
    <row r="68" spans="1:27" x14ac:dyDescent="0.25">
      <c r="A68" s="64">
        <v>60</v>
      </c>
      <c r="B68" s="61">
        <f>'Movimentação de Alunos'!B68</f>
        <v>0</v>
      </c>
      <c r="C68" s="62">
        <f>'Movimentação de Alunos'!C68</f>
        <v>0</v>
      </c>
      <c r="D68" s="63">
        <f>'Movimentação de Alunos'!D68</f>
        <v>0</v>
      </c>
      <c r="E68" s="63">
        <f>'Movimentação de Alunos'!E68</f>
        <v>0</v>
      </c>
      <c r="F68" s="24"/>
      <c r="G68" s="24"/>
      <c r="H68" s="24"/>
      <c r="I68" s="24"/>
      <c r="J68" s="24"/>
      <c r="K68" s="24"/>
      <c r="L68" s="96" t="str">
        <f>IF(ISNONTEXT('Movimentação de Alunos'!B68),"   ",(IF(ISBLANK('Movimentação de Alunos'!E68),(SUM(F68:K68)),"---")))</f>
        <v xml:space="preserve">   </v>
      </c>
      <c r="M68" s="97" t="str">
        <f>IF(ISNONTEXT('Movimentação de Alunos'!B68),"   ",(IF(ISBLANK('Movimentação de Alunos'!E68),('Frequência 4º Bim'!AQ67),"---")))</f>
        <v xml:space="preserve">   </v>
      </c>
      <c r="N68" s="59" t="str">
        <f t="shared" si="1"/>
        <v xml:space="preserve"> </v>
      </c>
      <c r="O68" s="59" t="str">
        <f t="shared" si="2"/>
        <v xml:space="preserve"> </v>
      </c>
      <c r="P68" s="59" t="str">
        <f t="shared" si="3"/>
        <v xml:space="preserve"> </v>
      </c>
      <c r="Q68" s="69"/>
      <c r="R68" s="69"/>
      <c r="S68" s="59" t="str">
        <f t="shared" si="4"/>
        <v/>
      </c>
      <c r="T68" s="59" t="str">
        <f t="shared" si="5"/>
        <v xml:space="preserve">   </v>
      </c>
      <c r="U68" s="38"/>
      <c r="V68" s="38"/>
      <c r="W68" s="38"/>
      <c r="X68" s="38"/>
      <c r="Y68" s="38"/>
      <c r="Z68" s="38"/>
      <c r="AA68" s="38"/>
    </row>
    <row r="69" spans="1:27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</row>
    <row r="70" spans="1:27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</row>
    <row r="71" spans="1:27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</row>
    <row r="72" spans="1:27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</row>
    <row r="73" spans="1:27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1:27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</row>
    <row r="75" spans="1:27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</row>
    <row r="76" spans="1:27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</row>
    <row r="77" spans="1:27" x14ac:dyDescent="0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</row>
    <row r="78" spans="1:27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</row>
  </sheetData>
  <sheetProtection password="E935" sheet="1" objects="1" scenarios="1"/>
  <mergeCells count="22">
    <mergeCell ref="A5:B5"/>
    <mergeCell ref="A6:B6"/>
    <mergeCell ref="S5:S7"/>
    <mergeCell ref="F6:H6"/>
    <mergeCell ref="I6:K6"/>
    <mergeCell ref="A7:E7"/>
    <mergeCell ref="V10:X12"/>
    <mergeCell ref="V4:X8"/>
    <mergeCell ref="A3:B3"/>
    <mergeCell ref="A1:T1"/>
    <mergeCell ref="A2:T2"/>
    <mergeCell ref="J3:K3"/>
    <mergeCell ref="L3:M3"/>
    <mergeCell ref="N3:S4"/>
    <mergeCell ref="T3:T8"/>
    <mergeCell ref="H4:M4"/>
    <mergeCell ref="F5:K5"/>
    <mergeCell ref="L5:L7"/>
    <mergeCell ref="M5:M8"/>
    <mergeCell ref="N5:P6"/>
    <mergeCell ref="Q5:R6"/>
    <mergeCell ref="A4:B4"/>
  </mergeCells>
  <conditionalFormatting sqref="L8">
    <cfRule type="cellIs" dxfId="76" priority="59" operator="equal">
      <formula>0</formula>
    </cfRule>
  </conditionalFormatting>
  <conditionalFormatting sqref="N8:P8">
    <cfRule type="cellIs" dxfId="75" priority="58" operator="equal">
      <formula>0</formula>
    </cfRule>
  </conditionalFormatting>
  <conditionalFormatting sqref="N9:N68">
    <cfRule type="cellIs" dxfId="74" priority="57" operator="equal">
      <formula>0</formula>
    </cfRule>
  </conditionalFormatting>
  <conditionalFormatting sqref="O9:P68">
    <cfRule type="cellIs" dxfId="73" priority="56" operator="equal">
      <formula>0</formula>
    </cfRule>
  </conditionalFormatting>
  <conditionalFormatting sqref="T9:T68">
    <cfRule type="cellIs" dxfId="72" priority="52" operator="equal">
      <formula>0</formula>
    </cfRule>
  </conditionalFormatting>
  <conditionalFormatting sqref="S8">
    <cfRule type="cellIs" dxfId="71" priority="51" operator="equal">
      <formula>0</formula>
    </cfRule>
  </conditionalFormatting>
  <conditionalFormatting sqref="N10:N68">
    <cfRule type="cellIs" dxfId="70" priority="50" operator="equal">
      <formula>0</formula>
    </cfRule>
  </conditionalFormatting>
  <conditionalFormatting sqref="O10:P68">
    <cfRule type="cellIs" dxfId="69" priority="49" operator="equal">
      <formula>0</formula>
    </cfRule>
  </conditionalFormatting>
  <conditionalFormatting sqref="S10:S68">
    <cfRule type="cellIs" dxfId="68" priority="48" operator="equal">
      <formula>0</formula>
    </cfRule>
  </conditionalFormatting>
  <conditionalFormatting sqref="T9:T68">
    <cfRule type="cellIs" dxfId="67" priority="42" operator="equal">
      <formula>0</formula>
    </cfRule>
  </conditionalFormatting>
  <conditionalFormatting sqref="T9:T68">
    <cfRule type="cellIs" dxfId="66" priority="41" operator="equal">
      <formula>0</formula>
    </cfRule>
  </conditionalFormatting>
  <conditionalFormatting sqref="T10:T68">
    <cfRule type="cellIs" dxfId="65" priority="40" operator="equal">
      <formula>0</formula>
    </cfRule>
  </conditionalFormatting>
  <conditionalFormatting sqref="C9:D68">
    <cfRule type="cellIs" dxfId="64" priority="36" stopIfTrue="1" operator="equal">
      <formula>0</formula>
    </cfRule>
  </conditionalFormatting>
  <conditionalFormatting sqref="E9:E68">
    <cfRule type="cellIs" dxfId="63" priority="35" stopIfTrue="1" operator="equal">
      <formula>0</formula>
    </cfRule>
  </conditionalFormatting>
  <conditionalFormatting sqref="T10:T68">
    <cfRule type="cellIs" dxfId="62" priority="38" operator="equal">
      <formula>0</formula>
    </cfRule>
  </conditionalFormatting>
  <conditionalFormatting sqref="L3:L4 L8">
    <cfRule type="cellIs" dxfId="61" priority="61" operator="between">
      <formula>0</formula>
      <formula>17.9</formula>
    </cfRule>
  </conditionalFormatting>
  <conditionalFormatting sqref="B9:B68">
    <cfRule type="cellIs" dxfId="60" priority="60" stopIfTrue="1" operator="equal">
      <formula>0</formula>
    </cfRule>
  </conditionalFormatting>
  <conditionalFormatting sqref="N10:N68">
    <cfRule type="cellIs" dxfId="59" priority="55" operator="equal">
      <formula>0</formula>
    </cfRule>
  </conditionalFormatting>
  <conditionalFormatting sqref="O10:P68">
    <cfRule type="cellIs" dxfId="58" priority="54" operator="equal">
      <formula>0</formula>
    </cfRule>
  </conditionalFormatting>
  <conditionalFormatting sqref="S9:S68">
    <cfRule type="cellIs" dxfId="57" priority="45" operator="lessThan">
      <formula>18</formula>
    </cfRule>
    <cfRule type="cellIs" dxfId="56" priority="53" operator="equal">
      <formula>0</formula>
    </cfRule>
  </conditionalFormatting>
  <conditionalFormatting sqref="T10:T68">
    <cfRule type="cellIs" dxfId="55" priority="47" operator="equal">
      <formula>0</formula>
    </cfRule>
  </conditionalFormatting>
  <conditionalFormatting sqref="S9:T68">
    <cfRule type="cellIs" dxfId="54" priority="46" operator="lessThan">
      <formula>18</formula>
    </cfRule>
  </conditionalFormatting>
  <conditionalFormatting sqref="S10:S68">
    <cfRule type="cellIs" dxfId="53" priority="43" operator="lessThan">
      <formula>18</formula>
    </cfRule>
    <cfRule type="cellIs" dxfId="52" priority="44" operator="equal">
      <formula>0</formula>
    </cfRule>
  </conditionalFormatting>
  <conditionalFormatting sqref="T10:T68">
    <cfRule type="cellIs" dxfId="51" priority="39" operator="equal">
      <formula>0</formula>
    </cfRule>
  </conditionalFormatting>
  <conditionalFormatting sqref="B55:B56">
    <cfRule type="cellIs" dxfId="50" priority="37" stopIfTrue="1" operator="equal">
      <formula>0</formula>
    </cfRule>
  </conditionalFormatting>
  <conditionalFormatting sqref="A9:K68 N9:T68">
    <cfRule type="expression" dxfId="49" priority="34">
      <formula>MOD(ROW(A9),2) = 1</formula>
    </cfRule>
  </conditionalFormatting>
  <conditionalFormatting sqref="L9:M9">
    <cfRule type="expression" dxfId="48" priority="16">
      <formula>MOD(ROW(L9),2) = 1</formula>
    </cfRule>
  </conditionalFormatting>
  <conditionalFormatting sqref="L9">
    <cfRule type="cellIs" dxfId="47" priority="15" operator="lessThan">
      <formula>18</formula>
    </cfRule>
  </conditionalFormatting>
  <conditionalFormatting sqref="L10:M68">
    <cfRule type="expression" dxfId="46" priority="5">
      <formula>MOD(ROW(L10),2) = 1</formula>
    </cfRule>
  </conditionalFormatting>
  <conditionalFormatting sqref="L10:L68">
    <cfRule type="cellIs" dxfId="45" priority="4" operator="lessThan">
      <formula>18</formula>
    </cfRule>
  </conditionalFormatting>
  <hyperlinks>
    <hyperlink ref="V4:X8" location="Iniciar!A1" display="Iniciar!A1"/>
    <hyperlink ref="V10:X12" location="'Apuração Final'!A1" display="'Apuração Final'!A1"/>
  </hyperlinks>
  <pageMargins left="0.511811024" right="0.511811024" top="0.78740157499999996" bottom="0.78740157499999996" header="0.31496062000000002" footer="0.31496062000000002"/>
  <pageSetup paperSize="9" scale="70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theme="7" tint="0.59999389629810485"/>
  </sheetPr>
  <dimension ref="A1:T45"/>
  <sheetViews>
    <sheetView workbookViewId="0">
      <selection sqref="A1:H1"/>
    </sheetView>
  </sheetViews>
  <sheetFormatPr defaultRowHeight="15" x14ac:dyDescent="0.25"/>
  <cols>
    <col min="1" max="1" width="11" customWidth="1"/>
    <col min="2" max="2" width="11.5703125" customWidth="1"/>
    <col min="3" max="3" width="10.7109375" customWidth="1"/>
    <col min="4" max="5" width="9.140625" customWidth="1"/>
    <col min="6" max="6" width="14" customWidth="1"/>
    <col min="7" max="7" width="9" customWidth="1"/>
  </cols>
  <sheetData>
    <row r="1" spans="1:20" ht="20.25" x14ac:dyDescent="0.25">
      <c r="A1" s="349" t="str">
        <f>Capa!B15</f>
        <v>E. E. MESSIAS PEDREIRO</v>
      </c>
      <c r="B1" s="350"/>
      <c r="C1" s="350"/>
      <c r="D1" s="350"/>
      <c r="E1" s="350"/>
      <c r="F1" s="350"/>
      <c r="G1" s="350"/>
      <c r="H1" s="351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1:20" x14ac:dyDescent="0.25">
      <c r="A2" s="352" t="s">
        <v>161</v>
      </c>
      <c r="B2" s="353"/>
      <c r="C2" s="353"/>
      <c r="D2" s="353"/>
      <c r="E2" s="353"/>
      <c r="F2" s="353"/>
      <c r="G2" s="353"/>
      <c r="H2" s="354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1:20" x14ac:dyDescent="0.25">
      <c r="A3" s="342" t="str">
        <f>Capa!B25</f>
        <v>ENSINO MÉDIO</v>
      </c>
      <c r="B3" s="343"/>
      <c r="C3" s="146" t="s">
        <v>1</v>
      </c>
      <c r="D3" s="162">
        <f>Capa!D19</f>
        <v>2014</v>
      </c>
      <c r="E3" s="167" t="s">
        <v>2</v>
      </c>
      <c r="F3" s="344" t="str">
        <f>Capa!B37</f>
        <v>BIOLOGIA</v>
      </c>
      <c r="G3" s="344"/>
      <c r="H3" s="345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1:20" ht="15.75" thickBot="1" x14ac:dyDescent="0.3">
      <c r="A4" s="148" t="s">
        <v>49</v>
      </c>
      <c r="B4" s="149" t="str">
        <f>Capa!B30</f>
        <v>1º ANO A</v>
      </c>
      <c r="C4" s="147" t="s">
        <v>6</v>
      </c>
      <c r="D4" s="344" t="str">
        <f>Capa!B44</f>
        <v>ULISSES PAGLIUSO JUNIOR</v>
      </c>
      <c r="E4" s="344"/>
      <c r="F4" s="344"/>
      <c r="G4" s="344"/>
      <c r="H4" s="345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5" spans="1:20" ht="15.75" thickTop="1" x14ac:dyDescent="0.25">
      <c r="A5" s="342" t="str">
        <f>Capa!F30</f>
        <v>VESPERTINO</v>
      </c>
      <c r="B5" s="343"/>
      <c r="C5" s="147" t="s">
        <v>156</v>
      </c>
      <c r="D5" s="344" t="s">
        <v>53</v>
      </c>
      <c r="E5" s="344"/>
      <c r="F5" s="344"/>
      <c r="G5" s="344"/>
      <c r="H5" s="345"/>
      <c r="I5" s="150"/>
      <c r="J5" s="309" t="s">
        <v>108</v>
      </c>
      <c r="K5" s="310"/>
      <c r="L5" s="311"/>
      <c r="M5" s="150"/>
      <c r="N5" s="150"/>
      <c r="O5" s="150"/>
      <c r="P5" s="150"/>
      <c r="Q5" s="150"/>
      <c r="R5" s="150"/>
      <c r="S5" s="150"/>
      <c r="T5" s="150"/>
    </row>
    <row r="6" spans="1:20" x14ac:dyDescent="0.25">
      <c r="A6" s="346"/>
      <c r="B6" s="347"/>
      <c r="C6" s="347"/>
      <c r="D6" s="347"/>
      <c r="E6" s="347"/>
      <c r="F6" s="347"/>
      <c r="G6" s="347"/>
      <c r="H6" s="348"/>
      <c r="I6" s="150"/>
      <c r="J6" s="312"/>
      <c r="K6" s="313"/>
      <c r="L6" s="314"/>
      <c r="M6" s="150"/>
      <c r="N6" s="150"/>
      <c r="O6" s="150"/>
      <c r="P6" s="150"/>
      <c r="Q6" s="150"/>
      <c r="R6" s="150"/>
      <c r="S6" s="150"/>
      <c r="T6" s="150"/>
    </row>
    <row r="7" spans="1:20" x14ac:dyDescent="0.25">
      <c r="A7" s="339"/>
      <c r="B7" s="340"/>
      <c r="C7" s="340"/>
      <c r="D7" s="340"/>
      <c r="E7" s="340"/>
      <c r="F7" s="340"/>
      <c r="G7" s="340"/>
      <c r="H7" s="341"/>
      <c r="I7" s="150"/>
      <c r="J7" s="312"/>
      <c r="K7" s="313"/>
      <c r="L7" s="314"/>
      <c r="M7" s="150"/>
      <c r="N7" s="150"/>
      <c r="O7" s="150"/>
      <c r="P7" s="150"/>
      <c r="Q7" s="150"/>
      <c r="R7" s="150"/>
      <c r="S7" s="150"/>
      <c r="T7" s="150"/>
    </row>
    <row r="8" spans="1:20" x14ac:dyDescent="0.25">
      <c r="A8" s="339"/>
      <c r="B8" s="340"/>
      <c r="C8" s="340"/>
      <c r="D8" s="340"/>
      <c r="E8" s="340"/>
      <c r="F8" s="340"/>
      <c r="G8" s="340"/>
      <c r="H8" s="341"/>
      <c r="I8" s="150"/>
      <c r="J8" s="312"/>
      <c r="K8" s="313"/>
      <c r="L8" s="314"/>
      <c r="M8" s="150"/>
      <c r="N8" s="150"/>
      <c r="O8" s="150"/>
      <c r="P8" s="150"/>
      <c r="Q8" s="150"/>
      <c r="R8" s="150"/>
      <c r="S8" s="150"/>
      <c r="T8" s="150"/>
    </row>
    <row r="9" spans="1:20" ht="15.75" thickBot="1" x14ac:dyDescent="0.3">
      <c r="A9" s="339"/>
      <c r="B9" s="340"/>
      <c r="C9" s="340"/>
      <c r="D9" s="340"/>
      <c r="E9" s="340"/>
      <c r="F9" s="340"/>
      <c r="G9" s="340"/>
      <c r="H9" s="341"/>
      <c r="I9" s="150"/>
      <c r="J9" s="315"/>
      <c r="K9" s="316"/>
      <c r="L9" s="317"/>
      <c r="M9" s="150"/>
      <c r="N9" s="150"/>
      <c r="O9" s="150"/>
      <c r="P9" s="150"/>
      <c r="Q9" s="150"/>
      <c r="R9" s="150"/>
      <c r="S9" s="150"/>
      <c r="T9" s="150"/>
    </row>
    <row r="10" spans="1:20" ht="15.75" thickTop="1" x14ac:dyDescent="0.25">
      <c r="A10" s="339"/>
      <c r="B10" s="340"/>
      <c r="C10" s="340"/>
      <c r="D10" s="340"/>
      <c r="E10" s="340"/>
      <c r="F10" s="340"/>
      <c r="G10" s="340"/>
      <c r="H10" s="341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</row>
    <row r="11" spans="1:20" x14ac:dyDescent="0.25">
      <c r="A11" s="339"/>
      <c r="B11" s="340"/>
      <c r="C11" s="340"/>
      <c r="D11" s="340"/>
      <c r="E11" s="340"/>
      <c r="F11" s="340"/>
      <c r="G11" s="340"/>
      <c r="H11" s="341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</row>
    <row r="12" spans="1:20" x14ac:dyDescent="0.25">
      <c r="A12" s="339"/>
      <c r="B12" s="340"/>
      <c r="C12" s="340"/>
      <c r="D12" s="340"/>
      <c r="E12" s="340"/>
      <c r="F12" s="340"/>
      <c r="G12" s="340"/>
      <c r="H12" s="341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</row>
    <row r="13" spans="1:20" x14ac:dyDescent="0.25">
      <c r="A13" s="339"/>
      <c r="B13" s="340"/>
      <c r="C13" s="340"/>
      <c r="D13" s="340"/>
      <c r="E13" s="340"/>
      <c r="F13" s="340"/>
      <c r="G13" s="340"/>
      <c r="H13" s="341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</row>
    <row r="14" spans="1:20" x14ac:dyDescent="0.25">
      <c r="A14" s="339"/>
      <c r="B14" s="340"/>
      <c r="C14" s="340"/>
      <c r="D14" s="340"/>
      <c r="E14" s="340"/>
      <c r="F14" s="340"/>
      <c r="G14" s="340"/>
      <c r="H14" s="341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</row>
    <row r="15" spans="1:20" x14ac:dyDescent="0.25">
      <c r="A15" s="339"/>
      <c r="B15" s="340"/>
      <c r="C15" s="340"/>
      <c r="D15" s="340"/>
      <c r="E15" s="340"/>
      <c r="F15" s="340"/>
      <c r="G15" s="340"/>
      <c r="H15" s="341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</row>
    <row r="16" spans="1:20" x14ac:dyDescent="0.25">
      <c r="A16" s="339"/>
      <c r="B16" s="340"/>
      <c r="C16" s="340"/>
      <c r="D16" s="340"/>
      <c r="E16" s="340"/>
      <c r="F16" s="340"/>
      <c r="G16" s="340"/>
      <c r="H16" s="341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</row>
    <row r="17" spans="1:20" x14ac:dyDescent="0.25">
      <c r="A17" s="339"/>
      <c r="B17" s="340"/>
      <c r="C17" s="340"/>
      <c r="D17" s="340"/>
      <c r="E17" s="340"/>
      <c r="F17" s="340"/>
      <c r="G17" s="340"/>
      <c r="H17" s="341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</row>
    <row r="18" spans="1:20" x14ac:dyDescent="0.25">
      <c r="A18" s="339"/>
      <c r="B18" s="340"/>
      <c r="C18" s="340"/>
      <c r="D18" s="340"/>
      <c r="E18" s="340"/>
      <c r="F18" s="340"/>
      <c r="G18" s="340"/>
      <c r="H18" s="341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</row>
    <row r="19" spans="1:20" x14ac:dyDescent="0.25">
      <c r="A19" s="339"/>
      <c r="B19" s="340"/>
      <c r="C19" s="340"/>
      <c r="D19" s="340"/>
      <c r="E19" s="340"/>
      <c r="F19" s="340"/>
      <c r="G19" s="340"/>
      <c r="H19" s="341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</row>
    <row r="20" spans="1:20" x14ac:dyDescent="0.25">
      <c r="A20" s="339"/>
      <c r="B20" s="340"/>
      <c r="C20" s="340"/>
      <c r="D20" s="340"/>
      <c r="E20" s="340"/>
      <c r="F20" s="340"/>
      <c r="G20" s="340"/>
      <c r="H20" s="341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</row>
    <row r="21" spans="1:20" x14ac:dyDescent="0.25">
      <c r="A21" s="339"/>
      <c r="B21" s="340"/>
      <c r="C21" s="340"/>
      <c r="D21" s="340"/>
      <c r="E21" s="340"/>
      <c r="F21" s="340"/>
      <c r="G21" s="340"/>
      <c r="H21" s="341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</row>
    <row r="22" spans="1:20" x14ac:dyDescent="0.25">
      <c r="A22" s="339"/>
      <c r="B22" s="340"/>
      <c r="C22" s="340"/>
      <c r="D22" s="340"/>
      <c r="E22" s="340"/>
      <c r="F22" s="340"/>
      <c r="G22" s="340"/>
      <c r="H22" s="341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</row>
    <row r="23" spans="1:20" x14ac:dyDescent="0.25">
      <c r="A23" s="339"/>
      <c r="B23" s="340"/>
      <c r="C23" s="340"/>
      <c r="D23" s="340"/>
      <c r="E23" s="340"/>
      <c r="F23" s="340"/>
      <c r="G23" s="340"/>
      <c r="H23" s="341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</row>
    <row r="24" spans="1:20" x14ac:dyDescent="0.25">
      <c r="A24" s="339"/>
      <c r="B24" s="340"/>
      <c r="C24" s="340"/>
      <c r="D24" s="340"/>
      <c r="E24" s="340"/>
      <c r="F24" s="340"/>
      <c r="G24" s="340"/>
      <c r="H24" s="341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</row>
    <row r="25" spans="1:20" x14ac:dyDescent="0.25">
      <c r="A25" s="339"/>
      <c r="B25" s="340"/>
      <c r="C25" s="340"/>
      <c r="D25" s="340"/>
      <c r="E25" s="340"/>
      <c r="F25" s="340"/>
      <c r="G25" s="340"/>
      <c r="H25" s="341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</row>
    <row r="26" spans="1:20" x14ac:dyDescent="0.25">
      <c r="A26" s="339"/>
      <c r="B26" s="340"/>
      <c r="C26" s="340"/>
      <c r="D26" s="340"/>
      <c r="E26" s="340"/>
      <c r="F26" s="340"/>
      <c r="G26" s="340"/>
      <c r="H26" s="341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</row>
    <row r="27" spans="1:20" x14ac:dyDescent="0.25">
      <c r="A27" s="339"/>
      <c r="B27" s="340"/>
      <c r="C27" s="340"/>
      <c r="D27" s="340"/>
      <c r="E27" s="340"/>
      <c r="F27" s="340"/>
      <c r="G27" s="340"/>
      <c r="H27" s="341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</row>
    <row r="28" spans="1:20" x14ac:dyDescent="0.25">
      <c r="A28" s="339"/>
      <c r="B28" s="340"/>
      <c r="C28" s="340"/>
      <c r="D28" s="340"/>
      <c r="E28" s="340"/>
      <c r="F28" s="340"/>
      <c r="G28" s="340"/>
      <c r="H28" s="341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</row>
    <row r="29" spans="1:20" x14ac:dyDescent="0.25">
      <c r="A29" s="339"/>
      <c r="B29" s="340"/>
      <c r="C29" s="340"/>
      <c r="D29" s="340"/>
      <c r="E29" s="340"/>
      <c r="F29" s="340"/>
      <c r="G29" s="340"/>
      <c r="H29" s="341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</row>
    <row r="30" spans="1:20" x14ac:dyDescent="0.25">
      <c r="A30" s="339"/>
      <c r="B30" s="340"/>
      <c r="C30" s="340"/>
      <c r="D30" s="340"/>
      <c r="E30" s="340"/>
      <c r="F30" s="340"/>
      <c r="G30" s="340"/>
      <c r="H30" s="341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</row>
    <row r="31" spans="1:20" x14ac:dyDescent="0.25">
      <c r="A31" s="339"/>
      <c r="B31" s="340"/>
      <c r="C31" s="340"/>
      <c r="D31" s="340"/>
      <c r="E31" s="340"/>
      <c r="F31" s="340"/>
      <c r="G31" s="340"/>
      <c r="H31" s="341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</row>
    <row r="32" spans="1:20" x14ac:dyDescent="0.25">
      <c r="A32" s="339"/>
      <c r="B32" s="340"/>
      <c r="C32" s="340"/>
      <c r="D32" s="340"/>
      <c r="E32" s="340"/>
      <c r="F32" s="340"/>
      <c r="G32" s="340"/>
      <c r="H32" s="341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</row>
    <row r="33" spans="1:20" x14ac:dyDescent="0.25">
      <c r="A33" s="339"/>
      <c r="B33" s="340"/>
      <c r="C33" s="340"/>
      <c r="D33" s="340"/>
      <c r="E33" s="340"/>
      <c r="F33" s="340"/>
      <c r="G33" s="340"/>
      <c r="H33" s="341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</row>
    <row r="34" spans="1:20" x14ac:dyDescent="0.25">
      <c r="A34" s="339"/>
      <c r="B34" s="340"/>
      <c r="C34" s="340"/>
      <c r="D34" s="340"/>
      <c r="E34" s="340"/>
      <c r="F34" s="340"/>
      <c r="G34" s="340"/>
      <c r="H34" s="341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</row>
    <row r="35" spans="1:20" x14ac:dyDescent="0.25">
      <c r="A35" s="339"/>
      <c r="B35" s="340"/>
      <c r="C35" s="340"/>
      <c r="D35" s="340"/>
      <c r="E35" s="340"/>
      <c r="F35" s="340"/>
      <c r="G35" s="340"/>
      <c r="H35" s="341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</row>
    <row r="36" spans="1:20" x14ac:dyDescent="0.25">
      <c r="A36" s="339"/>
      <c r="B36" s="340"/>
      <c r="C36" s="340"/>
      <c r="D36" s="340"/>
      <c r="E36" s="340"/>
      <c r="F36" s="340"/>
      <c r="G36" s="340"/>
      <c r="H36" s="341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</row>
    <row r="37" spans="1:20" x14ac:dyDescent="0.25">
      <c r="A37" s="339"/>
      <c r="B37" s="340"/>
      <c r="C37" s="340"/>
      <c r="D37" s="340"/>
      <c r="E37" s="340"/>
      <c r="F37" s="340"/>
      <c r="G37" s="340"/>
      <c r="H37" s="341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</row>
    <row r="38" spans="1:20" x14ac:dyDescent="0.25">
      <c r="A38" s="339"/>
      <c r="B38" s="340"/>
      <c r="C38" s="340"/>
      <c r="D38" s="340"/>
      <c r="E38" s="340"/>
      <c r="F38" s="340"/>
      <c r="G38" s="340"/>
      <c r="H38" s="341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</row>
    <row r="39" spans="1:20" x14ac:dyDescent="0.25">
      <c r="A39" s="339"/>
      <c r="B39" s="340"/>
      <c r="C39" s="340"/>
      <c r="D39" s="340"/>
      <c r="E39" s="340"/>
      <c r="F39" s="340"/>
      <c r="G39" s="340"/>
      <c r="H39" s="341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</row>
    <row r="40" spans="1:20" x14ac:dyDescent="0.25">
      <c r="A40" s="339"/>
      <c r="B40" s="340"/>
      <c r="C40" s="340"/>
      <c r="D40" s="340"/>
      <c r="E40" s="340"/>
      <c r="F40" s="340"/>
      <c r="G40" s="340"/>
      <c r="H40" s="341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</row>
    <row r="41" spans="1:20" x14ac:dyDescent="0.25">
      <c r="A41" s="339"/>
      <c r="B41" s="340"/>
      <c r="C41" s="340"/>
      <c r="D41" s="340"/>
      <c r="E41" s="340"/>
      <c r="F41" s="340"/>
      <c r="G41" s="340"/>
      <c r="H41" s="341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</row>
    <row r="42" spans="1:20" x14ac:dyDescent="0.25">
      <c r="A42" s="339"/>
      <c r="B42" s="340"/>
      <c r="C42" s="340"/>
      <c r="D42" s="340"/>
      <c r="E42" s="340"/>
      <c r="F42" s="340"/>
      <c r="G42" s="340"/>
      <c r="H42" s="341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</row>
    <row r="43" spans="1:20" x14ac:dyDescent="0.25">
      <c r="A43" s="339"/>
      <c r="B43" s="340"/>
      <c r="C43" s="340"/>
      <c r="D43" s="340"/>
      <c r="E43" s="340"/>
      <c r="F43" s="340"/>
      <c r="G43" s="340"/>
      <c r="H43" s="341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</row>
    <row r="44" spans="1:20" x14ac:dyDescent="0.25">
      <c r="A44" s="339"/>
      <c r="B44" s="340"/>
      <c r="C44" s="340"/>
      <c r="D44" s="340"/>
      <c r="E44" s="340"/>
      <c r="F44" s="340"/>
      <c r="G44" s="340"/>
      <c r="H44" s="341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</row>
    <row r="45" spans="1:20" x14ac:dyDescent="0.25">
      <c r="A45" s="339"/>
      <c r="B45" s="340"/>
      <c r="C45" s="340"/>
      <c r="D45" s="340"/>
      <c r="E45" s="340"/>
      <c r="F45" s="340"/>
      <c r="G45" s="340"/>
      <c r="H45" s="341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</row>
  </sheetData>
  <sheetProtection password="E935" sheet="1" objects="1" scenarios="1"/>
  <mergeCells count="48">
    <mergeCell ref="A1:H1"/>
    <mergeCell ref="A2:H2"/>
    <mergeCell ref="A3:B3"/>
    <mergeCell ref="F3:H3"/>
    <mergeCell ref="D4:H4"/>
    <mergeCell ref="A16:H16"/>
    <mergeCell ref="J5:L9"/>
    <mergeCell ref="A6:H6"/>
    <mergeCell ref="A7:H7"/>
    <mergeCell ref="A8:H8"/>
    <mergeCell ref="A9:H9"/>
    <mergeCell ref="A10:H10"/>
    <mergeCell ref="A5:B5"/>
    <mergeCell ref="D5:H5"/>
    <mergeCell ref="A11:H11"/>
    <mergeCell ref="A12:H12"/>
    <mergeCell ref="A13:H13"/>
    <mergeCell ref="A14:H14"/>
    <mergeCell ref="A15:H15"/>
    <mergeCell ref="A28:H28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40:H40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1:H41"/>
    <mergeCell ref="A42:H42"/>
    <mergeCell ref="A43:H43"/>
    <mergeCell ref="A44:H44"/>
    <mergeCell ref="A45:H45"/>
  </mergeCells>
  <hyperlinks>
    <hyperlink ref="J5:L9" location="Iniciar!A1" display="Iniciar!A1"/>
  </hyperlinks>
  <printOptions horizontalCentered="1"/>
  <pageMargins left="0.51181102362204722" right="0.51181102362204722" top="0.78740157480314965" bottom="0.78740157480314965" header="0.31496062992125984" footer="0.31496062992125984"/>
  <pageSetup paperSize="9" scale="11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>
    <tabColor theme="9" tint="0.39997558519241921"/>
    <pageSetUpPr fitToPage="1"/>
  </sheetPr>
  <dimension ref="A1:AC79"/>
  <sheetViews>
    <sheetView zoomScale="85" zoomScaleNormal="85" workbookViewId="0">
      <selection sqref="A1:L1"/>
    </sheetView>
  </sheetViews>
  <sheetFormatPr defaultRowHeight="15" x14ac:dyDescent="0.25"/>
  <cols>
    <col min="1" max="11" width="5.7109375" customWidth="1"/>
    <col min="12" max="12" width="17.28515625" customWidth="1"/>
    <col min="13" max="13" width="13.140625" hidden="1" customWidth="1"/>
  </cols>
  <sheetData>
    <row r="1" spans="1:29" ht="20.25" x14ac:dyDescent="0.25">
      <c r="A1" s="492" t="s">
        <v>29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4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x14ac:dyDescent="0.25">
      <c r="A2" s="495" t="s">
        <v>30</v>
      </c>
      <c r="B2" s="496"/>
      <c r="C2" s="497" t="str">
        <f>Capa!B44</f>
        <v>ULISSES PAGLIUSO JUNIOR</v>
      </c>
      <c r="D2" s="497"/>
      <c r="E2" s="497"/>
      <c r="F2" s="497"/>
      <c r="G2" s="497"/>
      <c r="H2" s="498" t="s">
        <v>25</v>
      </c>
      <c r="I2" s="498"/>
      <c r="J2" s="498"/>
      <c r="K2" s="497" t="str">
        <f>Capa!B37</f>
        <v>BIOLOGIA</v>
      </c>
      <c r="L2" s="499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1:29" ht="15.75" thickBot="1" x14ac:dyDescent="0.3">
      <c r="A3" s="490" t="s">
        <v>72</v>
      </c>
      <c r="B3" s="487"/>
      <c r="C3" s="487"/>
      <c r="D3" s="487"/>
      <c r="E3" s="491">
        <f>Taletas!AH25</f>
        <v>0</v>
      </c>
      <c r="F3" s="487"/>
      <c r="G3" s="170"/>
      <c r="H3" s="171"/>
      <c r="I3" s="487" t="s">
        <v>31</v>
      </c>
      <c r="J3" s="487"/>
      <c r="K3" s="488" t="str">
        <f>Capa!B30</f>
        <v>1º ANO A</v>
      </c>
      <c r="L3" s="489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1:29" ht="15" customHeight="1" thickTop="1" x14ac:dyDescent="0.25">
      <c r="A4" s="480" t="s">
        <v>32</v>
      </c>
      <c r="B4" s="482" t="s">
        <v>33</v>
      </c>
      <c r="C4" s="483"/>
      <c r="D4" s="483"/>
      <c r="E4" s="483"/>
      <c r="F4" s="483"/>
      <c r="G4" s="482" t="s">
        <v>34</v>
      </c>
      <c r="H4" s="483"/>
      <c r="I4" s="483"/>
      <c r="J4" s="483"/>
      <c r="K4" s="484"/>
      <c r="L4" s="485" t="s">
        <v>35</v>
      </c>
      <c r="N4" s="38"/>
      <c r="O4" s="309" t="s">
        <v>108</v>
      </c>
      <c r="P4" s="310"/>
      <c r="Q4" s="311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1:29" ht="15" customHeight="1" x14ac:dyDescent="0.25">
      <c r="A5" s="481"/>
      <c r="B5" s="21" t="s">
        <v>36</v>
      </c>
      <c r="C5" s="21" t="s">
        <v>37</v>
      </c>
      <c r="D5" s="21" t="s">
        <v>38</v>
      </c>
      <c r="E5" s="21" t="s">
        <v>39</v>
      </c>
      <c r="F5" s="22" t="s">
        <v>20</v>
      </c>
      <c r="G5" s="22" t="s">
        <v>36</v>
      </c>
      <c r="H5" s="22" t="s">
        <v>37</v>
      </c>
      <c r="I5" s="22" t="s">
        <v>38</v>
      </c>
      <c r="J5" s="22" t="s">
        <v>39</v>
      </c>
      <c r="K5" s="22" t="s">
        <v>20</v>
      </c>
      <c r="L5" s="486"/>
      <c r="M5" s="32" t="s">
        <v>24</v>
      </c>
      <c r="N5" s="38"/>
      <c r="O5" s="312"/>
      <c r="P5" s="313"/>
      <c r="Q5" s="314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29" ht="15" customHeight="1" x14ac:dyDescent="0.25">
      <c r="A6" s="22">
        <v>1</v>
      </c>
      <c r="B6" s="176" t="str">
        <f>'Notas 1º Bim'!T9</f>
        <v xml:space="preserve">   </v>
      </c>
      <c r="C6" s="176" t="str">
        <f>'Notas 2º Bim'!T9</f>
        <v xml:space="preserve">   </v>
      </c>
      <c r="D6" s="176" t="str">
        <f>'Notas 3º Bim'!T9</f>
        <v xml:space="preserve">   </v>
      </c>
      <c r="E6" s="176" t="str">
        <f>'Notas 4º Bim'!T9</f>
        <v xml:space="preserve">   </v>
      </c>
      <c r="F6" s="96" t="str">
        <f>IF(ISNONTEXT('Movimentação de Alunos'!B9),"   ",(IF(ISBLANK('Movimentação de Alunos'!E9),(SUM(B6:E6)),"---")))</f>
        <v xml:space="preserve">   </v>
      </c>
      <c r="G6" s="177" t="str">
        <f>'Notas 1º Bim'!M9</f>
        <v xml:space="preserve">   </v>
      </c>
      <c r="H6" s="177" t="str">
        <f>'Notas 2º Bim'!M9</f>
        <v xml:space="preserve">   </v>
      </c>
      <c r="I6" s="177" t="str">
        <f>'Notas 3º Bim'!M9</f>
        <v xml:space="preserve">   </v>
      </c>
      <c r="J6" s="177" t="str">
        <f>'Notas 4º Bim'!M9</f>
        <v xml:space="preserve">   </v>
      </c>
      <c r="K6" s="97" t="str">
        <f>IF(ISNONTEXT('Movimentação de Alunos'!B9),"   ",(IF(ISBLANK('Movimentação de Alunos'!E9),(SUM(G6:J6)),"---")))</f>
        <v xml:space="preserve">   </v>
      </c>
      <c r="L6" s="96" t="str">
        <f>IF(ISNONTEXT('Movimentação de Alunos'!B9),"   ",(IF(M6=0,(IF(F6&gt;=60,"Aprovado","Est. Ind.")),M6)))</f>
        <v xml:space="preserve">   </v>
      </c>
      <c r="M6" s="33">
        <f>'Movimentação de Alunos'!C9</f>
        <v>0</v>
      </c>
      <c r="N6" s="38"/>
      <c r="O6" s="312"/>
      <c r="P6" s="313"/>
      <c r="Q6" s="314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</row>
    <row r="7" spans="1:29" ht="15" customHeight="1" x14ac:dyDescent="0.25">
      <c r="A7" s="22">
        <v>2</v>
      </c>
      <c r="B7" s="176" t="str">
        <f>'Notas 1º Bim'!T10</f>
        <v xml:space="preserve">   </v>
      </c>
      <c r="C7" s="176" t="str">
        <f>'Notas 2º Bim'!T10</f>
        <v xml:space="preserve">   </v>
      </c>
      <c r="D7" s="176" t="str">
        <f>'Notas 3º Bim'!T10</f>
        <v xml:space="preserve">   </v>
      </c>
      <c r="E7" s="176" t="str">
        <f>'Notas 4º Bim'!T10</f>
        <v xml:space="preserve">   </v>
      </c>
      <c r="F7" s="96" t="str">
        <f>IF(ISNONTEXT('Movimentação de Alunos'!B10),"   ",(IF(ISBLANK('Movimentação de Alunos'!E10),(SUM(B7:E7)),"---")))</f>
        <v xml:space="preserve">   </v>
      </c>
      <c r="G7" s="177" t="str">
        <f>'Notas 1º Bim'!M10</f>
        <v xml:space="preserve">   </v>
      </c>
      <c r="H7" s="177" t="str">
        <f>'Notas 2º Bim'!M10</f>
        <v xml:space="preserve">   </v>
      </c>
      <c r="I7" s="177" t="str">
        <f>'Notas 3º Bim'!M10</f>
        <v xml:space="preserve">   </v>
      </c>
      <c r="J7" s="177" t="str">
        <f>'Notas 4º Bim'!M10</f>
        <v xml:space="preserve">   </v>
      </c>
      <c r="K7" s="97" t="str">
        <f>IF(ISNONTEXT('Movimentação de Alunos'!B10),"   ",(IF(ISBLANK('Movimentação de Alunos'!E10),(SUM(G7:J7)),"---")))</f>
        <v xml:space="preserve">   </v>
      </c>
      <c r="L7" s="96" t="str">
        <f>IF(ISNONTEXT('Movimentação de Alunos'!B10),"   ",(IF(M7=0,(IF(F7&gt;=60,"Aprovado","Est. Ind.")),M7)))</f>
        <v xml:space="preserve">   </v>
      </c>
      <c r="M7" s="33">
        <f>'Movimentação de Alunos'!C10</f>
        <v>0</v>
      </c>
      <c r="N7" s="38"/>
      <c r="O7" s="312"/>
      <c r="P7" s="313"/>
      <c r="Q7" s="314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</row>
    <row r="8" spans="1:29" ht="15" customHeight="1" thickBot="1" x14ac:dyDescent="0.3">
      <c r="A8" s="22">
        <v>3</v>
      </c>
      <c r="B8" s="176" t="str">
        <f>'Notas 1º Bim'!T11</f>
        <v xml:space="preserve">   </v>
      </c>
      <c r="C8" s="176" t="str">
        <f>'Notas 2º Bim'!T11</f>
        <v xml:space="preserve">   </v>
      </c>
      <c r="D8" s="176" t="str">
        <f>'Notas 3º Bim'!T11</f>
        <v xml:space="preserve">   </v>
      </c>
      <c r="E8" s="176" t="str">
        <f>'Notas 4º Bim'!T11</f>
        <v xml:space="preserve">   </v>
      </c>
      <c r="F8" s="96" t="str">
        <f>IF(ISNONTEXT('Movimentação de Alunos'!B11),"   ",(IF(ISBLANK('Movimentação de Alunos'!E11),(SUM(B8:E8)),"---")))</f>
        <v xml:space="preserve">   </v>
      </c>
      <c r="G8" s="177" t="str">
        <f>'Notas 1º Bim'!M11</f>
        <v xml:space="preserve">   </v>
      </c>
      <c r="H8" s="177" t="str">
        <f>'Notas 2º Bim'!M11</f>
        <v xml:space="preserve">   </v>
      </c>
      <c r="I8" s="177" t="str">
        <f>'Notas 3º Bim'!M11</f>
        <v xml:space="preserve">   </v>
      </c>
      <c r="J8" s="177" t="str">
        <f>'Notas 4º Bim'!M11</f>
        <v xml:space="preserve">   </v>
      </c>
      <c r="K8" s="97" t="str">
        <f>IF(ISNONTEXT('Movimentação de Alunos'!B11),"   ",(IF(ISBLANK('Movimentação de Alunos'!E11),(SUM(G8:J8)),"---")))</f>
        <v xml:space="preserve">   </v>
      </c>
      <c r="L8" s="96" t="str">
        <f>IF(ISNONTEXT('Movimentação de Alunos'!B11),"   ",(IF(M8=0,(IF(F8&gt;=60,"Aprovado","Est. Ind.")),M8)))</f>
        <v xml:space="preserve">   </v>
      </c>
      <c r="M8" s="33">
        <f>'Movimentação de Alunos'!C11</f>
        <v>0</v>
      </c>
      <c r="N8" s="38"/>
      <c r="O8" s="315"/>
      <c r="P8" s="316"/>
      <c r="Q8" s="317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</row>
    <row r="9" spans="1:29" ht="16.5" thickTop="1" thickBot="1" x14ac:dyDescent="0.3">
      <c r="A9" s="22">
        <v>4</v>
      </c>
      <c r="B9" s="176" t="str">
        <f>'Notas 1º Bim'!T12</f>
        <v xml:space="preserve">   </v>
      </c>
      <c r="C9" s="176" t="str">
        <f>'Notas 2º Bim'!T12</f>
        <v xml:space="preserve">   </v>
      </c>
      <c r="D9" s="176" t="str">
        <f>'Notas 3º Bim'!T12</f>
        <v xml:space="preserve">   </v>
      </c>
      <c r="E9" s="176" t="str">
        <f>'Notas 4º Bim'!T12</f>
        <v xml:space="preserve">   </v>
      </c>
      <c r="F9" s="96" t="str">
        <f>IF(ISNONTEXT('Movimentação de Alunos'!B12),"   ",(IF(ISBLANK('Movimentação de Alunos'!E12),(SUM(B9:E9)),"---")))</f>
        <v xml:space="preserve">   </v>
      </c>
      <c r="G9" s="177" t="str">
        <f>'Notas 1º Bim'!M12</f>
        <v xml:space="preserve">   </v>
      </c>
      <c r="H9" s="177" t="str">
        <f>'Notas 2º Bim'!M12</f>
        <v xml:space="preserve">   </v>
      </c>
      <c r="I9" s="177" t="str">
        <f>'Notas 3º Bim'!M12</f>
        <v xml:space="preserve">   </v>
      </c>
      <c r="J9" s="177" t="str">
        <f>'Notas 4º Bim'!M12</f>
        <v xml:space="preserve">   </v>
      </c>
      <c r="K9" s="97" t="str">
        <f>IF(ISNONTEXT('Movimentação de Alunos'!B12),"   ",(IF(ISBLANK('Movimentação de Alunos'!E12),(SUM(G9:J9)),"---")))</f>
        <v xml:space="preserve">   </v>
      </c>
      <c r="L9" s="96" t="str">
        <f>IF(ISNONTEXT('Movimentação de Alunos'!B12),"   ",(IF(M9=0,(IF(F9&gt;=60,"Aprovado","Est. Ind.")),M9)))</f>
        <v xml:space="preserve">   </v>
      </c>
      <c r="M9" s="33">
        <f>'Movimentação de Alunos'!C12</f>
        <v>0</v>
      </c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</row>
    <row r="10" spans="1:29" ht="15" customHeight="1" thickTop="1" x14ac:dyDescent="0.25">
      <c r="A10" s="22">
        <v>5</v>
      </c>
      <c r="B10" s="176" t="str">
        <f>'Notas 1º Bim'!T13</f>
        <v xml:space="preserve">   </v>
      </c>
      <c r="C10" s="176" t="str">
        <f>'Notas 2º Bim'!T13</f>
        <v xml:space="preserve">   </v>
      </c>
      <c r="D10" s="176" t="str">
        <f>'Notas 3º Bim'!T13</f>
        <v xml:space="preserve">   </v>
      </c>
      <c r="E10" s="176" t="str">
        <f>'Notas 4º Bim'!T13</f>
        <v xml:space="preserve">   </v>
      </c>
      <c r="F10" s="96" t="str">
        <f>IF(ISNONTEXT('Movimentação de Alunos'!B13),"   ",(IF(ISBLANK('Movimentação de Alunos'!E13),(SUM(B10:E10)),"---")))</f>
        <v xml:space="preserve">   </v>
      </c>
      <c r="G10" s="177" t="str">
        <f>'Notas 1º Bim'!M13</f>
        <v xml:space="preserve">   </v>
      </c>
      <c r="H10" s="177" t="str">
        <f>'Notas 2º Bim'!M13</f>
        <v xml:space="preserve">   </v>
      </c>
      <c r="I10" s="177" t="str">
        <f>'Notas 3º Bim'!M13</f>
        <v xml:space="preserve">   </v>
      </c>
      <c r="J10" s="177" t="str">
        <f>'Notas 4º Bim'!M13</f>
        <v xml:space="preserve">   </v>
      </c>
      <c r="K10" s="97" t="str">
        <f>IF(ISNONTEXT('Movimentação de Alunos'!B13),"   ",(IF(ISBLANK('Movimentação de Alunos'!E13),(SUM(G10:J10)),"---")))</f>
        <v xml:space="preserve">   </v>
      </c>
      <c r="L10" s="96" t="str">
        <f>IF(ISNONTEXT('Movimentação de Alunos'!B13),"   ",(IF(M10=0,(IF(F10&gt;=60,"Aprovado","Est. Ind.")),M10)))</f>
        <v xml:space="preserve">   </v>
      </c>
      <c r="M10" s="33">
        <f>'Movimentação de Alunos'!C13</f>
        <v>0</v>
      </c>
      <c r="N10" s="38"/>
      <c r="O10" s="248" t="s">
        <v>98</v>
      </c>
      <c r="P10" s="231"/>
      <c r="Q10" s="232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1:29" ht="15" customHeight="1" x14ac:dyDescent="0.25">
      <c r="A11" s="22">
        <v>6</v>
      </c>
      <c r="B11" s="176" t="str">
        <f>'Notas 1º Bim'!T14</f>
        <v xml:space="preserve">   </v>
      </c>
      <c r="C11" s="176" t="str">
        <f>'Notas 2º Bim'!T14</f>
        <v xml:space="preserve">   </v>
      </c>
      <c r="D11" s="176" t="str">
        <f>'Notas 3º Bim'!T14</f>
        <v xml:space="preserve">   </v>
      </c>
      <c r="E11" s="176" t="str">
        <f>'Notas 4º Bim'!T14</f>
        <v xml:space="preserve">   </v>
      </c>
      <c r="F11" s="96" t="str">
        <f>IF(ISNONTEXT('Movimentação de Alunos'!B14),"   ",(IF(ISBLANK('Movimentação de Alunos'!E14),(SUM(B11:E11)),"---")))</f>
        <v xml:space="preserve">   </v>
      </c>
      <c r="G11" s="177" t="str">
        <f>'Notas 1º Bim'!M14</f>
        <v xml:space="preserve">   </v>
      </c>
      <c r="H11" s="177" t="str">
        <f>'Notas 2º Bim'!M14</f>
        <v xml:space="preserve">   </v>
      </c>
      <c r="I11" s="177" t="str">
        <f>'Notas 3º Bim'!M14</f>
        <v xml:space="preserve">   </v>
      </c>
      <c r="J11" s="177" t="str">
        <f>'Notas 4º Bim'!M14</f>
        <v xml:space="preserve">   </v>
      </c>
      <c r="K11" s="97" t="str">
        <f>IF(ISNONTEXT('Movimentação de Alunos'!B14),"   ",(IF(ISBLANK('Movimentação de Alunos'!E14),(SUM(G11:J11)),"---")))</f>
        <v xml:space="preserve">   </v>
      </c>
      <c r="L11" s="96" t="str">
        <f>IF(ISNONTEXT('Movimentação de Alunos'!B14),"   ",(IF(M11=0,(IF(F11&gt;=60,"Aprovado","Est. Ind.")),M11)))</f>
        <v xml:space="preserve">   </v>
      </c>
      <c r="M11" s="33">
        <f>'Movimentação de Alunos'!C14</f>
        <v>0</v>
      </c>
      <c r="N11" s="38"/>
      <c r="O11" s="233"/>
      <c r="P11" s="234"/>
      <c r="Q11" s="235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</row>
    <row r="12" spans="1:29" ht="15" customHeight="1" thickBot="1" x14ac:dyDescent="0.3">
      <c r="A12" s="22">
        <v>7</v>
      </c>
      <c r="B12" s="176" t="str">
        <f>'Notas 1º Bim'!T15</f>
        <v xml:space="preserve">   </v>
      </c>
      <c r="C12" s="176" t="str">
        <f>'Notas 2º Bim'!T15</f>
        <v xml:space="preserve">   </v>
      </c>
      <c r="D12" s="176" t="str">
        <f>'Notas 3º Bim'!T15</f>
        <v xml:space="preserve">   </v>
      </c>
      <c r="E12" s="176" t="str">
        <f>'Notas 4º Bim'!T15</f>
        <v xml:space="preserve">   </v>
      </c>
      <c r="F12" s="96" t="str">
        <f>IF(ISNONTEXT('Movimentação de Alunos'!B15),"   ",(IF(ISBLANK('Movimentação de Alunos'!E15),(SUM(B12:E12)),"---")))</f>
        <v xml:space="preserve">   </v>
      </c>
      <c r="G12" s="177" t="str">
        <f>'Notas 1º Bim'!M15</f>
        <v xml:space="preserve">   </v>
      </c>
      <c r="H12" s="177" t="str">
        <f>'Notas 2º Bim'!M15</f>
        <v xml:space="preserve">   </v>
      </c>
      <c r="I12" s="177" t="str">
        <f>'Notas 3º Bim'!M15</f>
        <v xml:space="preserve">   </v>
      </c>
      <c r="J12" s="177" t="str">
        <f>'Notas 4º Bim'!M15</f>
        <v xml:space="preserve">   </v>
      </c>
      <c r="K12" s="97" t="str">
        <f>IF(ISNONTEXT('Movimentação de Alunos'!B15),"   ",(IF(ISBLANK('Movimentação de Alunos'!E15),(SUM(G12:J12)),"---")))</f>
        <v xml:space="preserve">   </v>
      </c>
      <c r="L12" s="96" t="str">
        <f>IF(ISNONTEXT('Movimentação de Alunos'!B15),"   ",(IF(M12=0,(IF(F12&gt;=60,"Aprovado","Est. Ind.")),M12)))</f>
        <v xml:space="preserve">   </v>
      </c>
      <c r="M12" s="33">
        <f>'Movimentação de Alunos'!C15</f>
        <v>0</v>
      </c>
      <c r="N12" s="38"/>
      <c r="O12" s="236"/>
      <c r="P12" s="237"/>
      <c r="Q12" s="2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</row>
    <row r="13" spans="1:29" ht="16.5" thickTop="1" thickBot="1" x14ac:dyDescent="0.3">
      <c r="A13" s="22">
        <v>8</v>
      </c>
      <c r="B13" s="176" t="str">
        <f>'Notas 1º Bim'!T16</f>
        <v xml:space="preserve">   </v>
      </c>
      <c r="C13" s="176" t="str">
        <f>'Notas 2º Bim'!T16</f>
        <v xml:space="preserve">   </v>
      </c>
      <c r="D13" s="176" t="str">
        <f>'Notas 3º Bim'!T16</f>
        <v xml:space="preserve">   </v>
      </c>
      <c r="E13" s="176" t="str">
        <f>'Notas 4º Bim'!T16</f>
        <v xml:space="preserve">   </v>
      </c>
      <c r="F13" s="96" t="str">
        <f>IF(ISNONTEXT('Movimentação de Alunos'!B16),"   ",(IF(ISBLANK('Movimentação de Alunos'!E16),(SUM(B13:E13)),"---")))</f>
        <v xml:space="preserve">   </v>
      </c>
      <c r="G13" s="177" t="str">
        <f>'Notas 1º Bim'!M16</f>
        <v xml:space="preserve">   </v>
      </c>
      <c r="H13" s="177" t="str">
        <f>'Notas 2º Bim'!M16</f>
        <v xml:space="preserve">   </v>
      </c>
      <c r="I13" s="177" t="str">
        <f>'Notas 3º Bim'!M16</f>
        <v xml:space="preserve">   </v>
      </c>
      <c r="J13" s="177" t="str">
        <f>'Notas 4º Bim'!M16</f>
        <v xml:space="preserve">   </v>
      </c>
      <c r="K13" s="97" t="str">
        <f>IF(ISNONTEXT('Movimentação de Alunos'!B16),"   ",(IF(ISBLANK('Movimentação de Alunos'!E16),(SUM(G13:J13)),"---")))</f>
        <v xml:space="preserve">   </v>
      </c>
      <c r="L13" s="96" t="str">
        <f>IF(ISNONTEXT('Movimentação de Alunos'!B16),"   ",(IF(M13=0,(IF(F13&gt;=60,"Aprovado","Est. Ind.")),M13)))</f>
        <v xml:space="preserve">   </v>
      </c>
      <c r="M13" s="33">
        <f>'Movimentação de Alunos'!C16</f>
        <v>0</v>
      </c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</row>
    <row r="14" spans="1:29" ht="15" customHeight="1" thickTop="1" x14ac:dyDescent="0.25">
      <c r="A14" s="22">
        <v>9</v>
      </c>
      <c r="B14" s="176" t="str">
        <f>'Notas 1º Bim'!T17</f>
        <v xml:space="preserve">   </v>
      </c>
      <c r="C14" s="176" t="str">
        <f>'Notas 2º Bim'!T17</f>
        <v xml:space="preserve">   </v>
      </c>
      <c r="D14" s="176" t="str">
        <f>'Notas 3º Bim'!T17</f>
        <v xml:space="preserve">   </v>
      </c>
      <c r="E14" s="176" t="str">
        <f>'Notas 4º Bim'!T17</f>
        <v xml:space="preserve">   </v>
      </c>
      <c r="F14" s="96" t="str">
        <f>IF(ISNONTEXT('Movimentação de Alunos'!B17),"   ",(IF(ISBLANK('Movimentação de Alunos'!E17),(SUM(B14:E14)),"---")))</f>
        <v xml:space="preserve">   </v>
      </c>
      <c r="G14" s="177" t="str">
        <f>'Notas 1º Bim'!M17</f>
        <v xml:space="preserve">   </v>
      </c>
      <c r="H14" s="177" t="str">
        <f>'Notas 2º Bim'!M17</f>
        <v xml:space="preserve">   </v>
      </c>
      <c r="I14" s="177" t="str">
        <f>'Notas 3º Bim'!M17</f>
        <v xml:space="preserve">   </v>
      </c>
      <c r="J14" s="177" t="str">
        <f>'Notas 4º Bim'!M17</f>
        <v xml:space="preserve">   </v>
      </c>
      <c r="K14" s="97" t="str">
        <f>IF(ISNONTEXT('Movimentação de Alunos'!B17),"   ",(IF(ISBLANK('Movimentação de Alunos'!E17),(SUM(G14:J14)),"---")))</f>
        <v xml:space="preserve">   </v>
      </c>
      <c r="L14" s="96" t="str">
        <f>IF(ISNONTEXT('Movimentação de Alunos'!B17),"   ",(IF(M14=0,(IF(F14&gt;=60,"Aprovado","Est. Ind.")),M14)))</f>
        <v xml:space="preserve">   </v>
      </c>
      <c r="M14" s="33">
        <f>'Movimentação de Alunos'!C17</f>
        <v>0</v>
      </c>
      <c r="N14" s="38"/>
      <c r="O14" s="230" t="s">
        <v>69</v>
      </c>
      <c r="P14" s="231"/>
      <c r="Q14" s="232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</row>
    <row r="15" spans="1:29" ht="15" customHeight="1" x14ac:dyDescent="0.25">
      <c r="A15" s="22">
        <v>10</v>
      </c>
      <c r="B15" s="176" t="str">
        <f>'Notas 1º Bim'!T18</f>
        <v xml:space="preserve">   </v>
      </c>
      <c r="C15" s="176" t="str">
        <f>'Notas 2º Bim'!T18</f>
        <v xml:space="preserve">   </v>
      </c>
      <c r="D15" s="176" t="str">
        <f>'Notas 3º Bim'!T18</f>
        <v xml:space="preserve">   </v>
      </c>
      <c r="E15" s="176" t="str">
        <f>'Notas 4º Bim'!T18</f>
        <v xml:space="preserve">   </v>
      </c>
      <c r="F15" s="96" t="str">
        <f>IF(ISNONTEXT('Movimentação de Alunos'!B18),"   ",(IF(ISBLANK('Movimentação de Alunos'!E18),(SUM(B15:E15)),"---")))</f>
        <v xml:space="preserve">   </v>
      </c>
      <c r="G15" s="177" t="str">
        <f>'Notas 1º Bim'!M18</f>
        <v xml:space="preserve">   </v>
      </c>
      <c r="H15" s="177" t="str">
        <f>'Notas 2º Bim'!M18</f>
        <v xml:space="preserve">   </v>
      </c>
      <c r="I15" s="177" t="str">
        <f>'Notas 3º Bim'!M18</f>
        <v xml:space="preserve">   </v>
      </c>
      <c r="J15" s="177" t="str">
        <f>'Notas 4º Bim'!M18</f>
        <v xml:space="preserve">   </v>
      </c>
      <c r="K15" s="97" t="str">
        <f>IF(ISNONTEXT('Movimentação de Alunos'!B18),"   ",(IF(ISBLANK('Movimentação de Alunos'!E18),(SUM(G15:J15)),"---")))</f>
        <v xml:space="preserve">   </v>
      </c>
      <c r="L15" s="96" t="str">
        <f>IF(ISNONTEXT('Movimentação de Alunos'!B18),"   ",(IF(M15=0,(IF(F15&gt;=60,"Aprovado","Est. Ind.")),M15)))</f>
        <v xml:space="preserve">   </v>
      </c>
      <c r="M15" s="33">
        <f>'Movimentação de Alunos'!C18</f>
        <v>0</v>
      </c>
      <c r="N15" s="38"/>
      <c r="O15" s="233"/>
      <c r="P15" s="234"/>
      <c r="Q15" s="235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</row>
    <row r="16" spans="1:29" ht="15" customHeight="1" thickBot="1" x14ac:dyDescent="0.3">
      <c r="A16" s="22">
        <v>11</v>
      </c>
      <c r="B16" s="176" t="str">
        <f>'Notas 1º Bim'!T19</f>
        <v xml:space="preserve">   </v>
      </c>
      <c r="C16" s="176" t="str">
        <f>'Notas 2º Bim'!T19</f>
        <v xml:space="preserve">   </v>
      </c>
      <c r="D16" s="176" t="str">
        <f>'Notas 3º Bim'!T19</f>
        <v xml:space="preserve">   </v>
      </c>
      <c r="E16" s="176" t="str">
        <f>'Notas 4º Bim'!T19</f>
        <v xml:space="preserve">   </v>
      </c>
      <c r="F16" s="96" t="str">
        <f>IF(ISNONTEXT('Movimentação de Alunos'!B19),"   ",(IF(ISBLANK('Movimentação de Alunos'!E19),(SUM(B16:E16)),"---")))</f>
        <v xml:space="preserve">   </v>
      </c>
      <c r="G16" s="177" t="str">
        <f>'Notas 1º Bim'!M19</f>
        <v xml:space="preserve">   </v>
      </c>
      <c r="H16" s="177" t="str">
        <f>'Notas 2º Bim'!M19</f>
        <v xml:space="preserve">   </v>
      </c>
      <c r="I16" s="177" t="str">
        <f>'Notas 3º Bim'!M19</f>
        <v xml:space="preserve">   </v>
      </c>
      <c r="J16" s="177" t="str">
        <f>'Notas 4º Bim'!M19</f>
        <v xml:space="preserve">   </v>
      </c>
      <c r="K16" s="97" t="str">
        <f>IF(ISNONTEXT('Movimentação de Alunos'!B19),"   ",(IF(ISBLANK('Movimentação de Alunos'!E19),(SUM(G16:J16)),"---")))</f>
        <v xml:space="preserve">   </v>
      </c>
      <c r="L16" s="96" t="str">
        <f>IF(ISNONTEXT('Movimentação de Alunos'!B19),"   ",(IF(M16=0,(IF(F16&gt;=60,"Aprovado","Est. Ind.")),M16)))</f>
        <v xml:space="preserve">   </v>
      </c>
      <c r="M16" s="33">
        <f>'Movimentação de Alunos'!C19</f>
        <v>0</v>
      </c>
      <c r="N16" s="38"/>
      <c r="O16" s="236"/>
      <c r="P16" s="237"/>
      <c r="Q16" s="2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</row>
    <row r="17" spans="1:29" ht="15.75" thickTop="1" x14ac:dyDescent="0.25">
      <c r="A17" s="22">
        <v>12</v>
      </c>
      <c r="B17" s="176" t="str">
        <f>'Notas 1º Bim'!T20</f>
        <v xml:space="preserve">   </v>
      </c>
      <c r="C17" s="176" t="str">
        <f>'Notas 2º Bim'!T20</f>
        <v xml:space="preserve">   </v>
      </c>
      <c r="D17" s="176" t="str">
        <f>'Notas 3º Bim'!T20</f>
        <v xml:space="preserve">   </v>
      </c>
      <c r="E17" s="176" t="str">
        <f>'Notas 4º Bim'!T20</f>
        <v xml:space="preserve">   </v>
      </c>
      <c r="F17" s="96" t="str">
        <f>IF(ISNONTEXT('Movimentação de Alunos'!B20),"   ",(IF(ISBLANK('Movimentação de Alunos'!E20),(SUM(B17:E17)),"---")))</f>
        <v xml:space="preserve">   </v>
      </c>
      <c r="G17" s="177" t="str">
        <f>'Notas 1º Bim'!M20</f>
        <v xml:space="preserve">   </v>
      </c>
      <c r="H17" s="177" t="str">
        <f>'Notas 2º Bim'!M20</f>
        <v xml:space="preserve">   </v>
      </c>
      <c r="I17" s="177" t="str">
        <f>'Notas 3º Bim'!M20</f>
        <v xml:space="preserve">   </v>
      </c>
      <c r="J17" s="177" t="str">
        <f>'Notas 4º Bim'!M20</f>
        <v xml:space="preserve">   </v>
      </c>
      <c r="K17" s="97" t="str">
        <f>IF(ISNONTEXT('Movimentação de Alunos'!B20),"   ",(IF(ISBLANK('Movimentação de Alunos'!E20),(SUM(G17:J17)),"---")))</f>
        <v xml:space="preserve">   </v>
      </c>
      <c r="L17" s="96" t="str">
        <f>IF(ISNONTEXT('Movimentação de Alunos'!B20),"   ",(IF(M17=0,(IF(F17&gt;=60,"Aprovado","Est. Ind.")),M17)))</f>
        <v xml:space="preserve">   </v>
      </c>
      <c r="M17" s="33">
        <f>'Movimentação de Alunos'!C20</f>
        <v>0</v>
      </c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x14ac:dyDescent="0.25">
      <c r="A18" s="22">
        <v>13</v>
      </c>
      <c r="B18" s="176" t="str">
        <f>'Notas 1º Bim'!T21</f>
        <v xml:space="preserve">   </v>
      </c>
      <c r="C18" s="176" t="str">
        <f>'Notas 2º Bim'!T21</f>
        <v xml:space="preserve">   </v>
      </c>
      <c r="D18" s="176" t="str">
        <f>'Notas 3º Bim'!T21</f>
        <v xml:space="preserve">   </v>
      </c>
      <c r="E18" s="176" t="str">
        <f>'Notas 4º Bim'!T21</f>
        <v xml:space="preserve">   </v>
      </c>
      <c r="F18" s="96" t="str">
        <f>IF(ISNONTEXT('Movimentação de Alunos'!B21),"   ",(IF(ISBLANK('Movimentação de Alunos'!E21),(SUM(B18:E18)),"---")))</f>
        <v xml:space="preserve">   </v>
      </c>
      <c r="G18" s="177" t="str">
        <f>'Notas 1º Bim'!M21</f>
        <v xml:space="preserve">   </v>
      </c>
      <c r="H18" s="177" t="str">
        <f>'Notas 2º Bim'!M21</f>
        <v xml:space="preserve">   </v>
      </c>
      <c r="I18" s="177" t="str">
        <f>'Notas 3º Bim'!M21</f>
        <v xml:space="preserve">   </v>
      </c>
      <c r="J18" s="177" t="str">
        <f>'Notas 4º Bim'!M21</f>
        <v xml:space="preserve">   </v>
      </c>
      <c r="K18" s="97" t="str">
        <f>IF(ISNONTEXT('Movimentação de Alunos'!B21),"   ",(IF(ISBLANK('Movimentação de Alunos'!E21),(SUM(G18:J18)),"---")))</f>
        <v xml:space="preserve">   </v>
      </c>
      <c r="L18" s="96" t="str">
        <f>IF(ISNONTEXT('Movimentação de Alunos'!B21),"   ",(IF(M18=0,(IF(F18&gt;=60,"Aprovado","Est. Ind.")),M18)))</f>
        <v xml:space="preserve">   </v>
      </c>
      <c r="M18" s="33">
        <f>'Movimentação de Alunos'!C21</f>
        <v>0</v>
      </c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</row>
    <row r="19" spans="1:29" x14ac:dyDescent="0.25">
      <c r="A19" s="22">
        <v>14</v>
      </c>
      <c r="B19" s="176" t="str">
        <f>'Notas 1º Bim'!T22</f>
        <v xml:space="preserve">   </v>
      </c>
      <c r="C19" s="176" t="str">
        <f>'Notas 2º Bim'!T22</f>
        <v xml:space="preserve">   </v>
      </c>
      <c r="D19" s="176" t="str">
        <f>'Notas 3º Bim'!T22</f>
        <v xml:space="preserve">   </v>
      </c>
      <c r="E19" s="176" t="str">
        <f>'Notas 4º Bim'!T22</f>
        <v xml:space="preserve">   </v>
      </c>
      <c r="F19" s="96" t="str">
        <f>IF(ISNONTEXT('Movimentação de Alunos'!B22),"   ",(IF(ISBLANK('Movimentação de Alunos'!E22),(SUM(B19:E19)),"---")))</f>
        <v xml:space="preserve">   </v>
      </c>
      <c r="G19" s="177" t="str">
        <f>'Notas 1º Bim'!M22</f>
        <v xml:space="preserve">   </v>
      </c>
      <c r="H19" s="177" t="str">
        <f>'Notas 2º Bim'!M22</f>
        <v xml:space="preserve">   </v>
      </c>
      <c r="I19" s="177" t="str">
        <f>'Notas 3º Bim'!M22</f>
        <v xml:space="preserve">   </v>
      </c>
      <c r="J19" s="177" t="str">
        <f>'Notas 4º Bim'!M22</f>
        <v xml:space="preserve">   </v>
      </c>
      <c r="K19" s="97" t="str">
        <f>IF(ISNONTEXT('Movimentação de Alunos'!B22),"   ",(IF(ISBLANK('Movimentação de Alunos'!E22),(SUM(G19:J19)),"---")))</f>
        <v xml:space="preserve">   </v>
      </c>
      <c r="L19" s="96" t="str">
        <f>IF(ISNONTEXT('Movimentação de Alunos'!B22),"   ",(IF(M19=0,(IF(F19&gt;=60,"Aprovado","Est. Ind.")),M19)))</f>
        <v xml:space="preserve">   </v>
      </c>
      <c r="M19" s="33">
        <f>'Movimentação de Alunos'!C22</f>
        <v>0</v>
      </c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</row>
    <row r="20" spans="1:29" x14ac:dyDescent="0.25">
      <c r="A20" s="22">
        <v>15</v>
      </c>
      <c r="B20" s="176" t="str">
        <f>'Notas 1º Bim'!T23</f>
        <v xml:space="preserve">   </v>
      </c>
      <c r="C20" s="176" t="str">
        <f>'Notas 2º Bim'!T23</f>
        <v xml:space="preserve">   </v>
      </c>
      <c r="D20" s="176" t="str">
        <f>'Notas 3º Bim'!T23</f>
        <v xml:space="preserve">   </v>
      </c>
      <c r="E20" s="176" t="str">
        <f>'Notas 4º Bim'!T23</f>
        <v xml:space="preserve">   </v>
      </c>
      <c r="F20" s="96" t="str">
        <f>IF(ISNONTEXT('Movimentação de Alunos'!B23),"   ",(IF(ISBLANK('Movimentação de Alunos'!E23),(SUM(B20:E20)),"---")))</f>
        <v xml:space="preserve">   </v>
      </c>
      <c r="G20" s="177" t="str">
        <f>'Notas 1º Bim'!M23</f>
        <v xml:space="preserve">   </v>
      </c>
      <c r="H20" s="177" t="str">
        <f>'Notas 2º Bim'!M23</f>
        <v xml:space="preserve">   </v>
      </c>
      <c r="I20" s="177" t="str">
        <f>'Notas 3º Bim'!M23</f>
        <v xml:space="preserve">   </v>
      </c>
      <c r="J20" s="177" t="str">
        <f>'Notas 4º Bim'!M23</f>
        <v xml:space="preserve">   </v>
      </c>
      <c r="K20" s="97" t="str">
        <f>IF(ISNONTEXT('Movimentação de Alunos'!B23),"   ",(IF(ISBLANK('Movimentação de Alunos'!E23),(SUM(G20:J20)),"---")))</f>
        <v xml:space="preserve">   </v>
      </c>
      <c r="L20" s="96" t="str">
        <f>IF(ISNONTEXT('Movimentação de Alunos'!B23),"   ",(IF(M20=0,(IF(F20&gt;=60,"Aprovado","Est. Ind.")),M20)))</f>
        <v xml:space="preserve">   </v>
      </c>
      <c r="M20" s="33">
        <f>'Movimentação de Alunos'!C23</f>
        <v>0</v>
      </c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</row>
    <row r="21" spans="1:29" x14ac:dyDescent="0.25">
      <c r="A21" s="22">
        <v>16</v>
      </c>
      <c r="B21" s="176" t="str">
        <f>'Notas 1º Bim'!T24</f>
        <v xml:space="preserve">   </v>
      </c>
      <c r="C21" s="176" t="str">
        <f>'Notas 2º Bim'!T24</f>
        <v xml:space="preserve">   </v>
      </c>
      <c r="D21" s="176" t="str">
        <f>'Notas 3º Bim'!T24</f>
        <v xml:space="preserve">   </v>
      </c>
      <c r="E21" s="176" t="str">
        <f>'Notas 4º Bim'!T24</f>
        <v xml:space="preserve">   </v>
      </c>
      <c r="F21" s="96" t="str">
        <f>IF(ISNONTEXT('Movimentação de Alunos'!B24),"   ",(IF(ISBLANK('Movimentação de Alunos'!E24),(SUM(B21:E21)),"---")))</f>
        <v xml:space="preserve">   </v>
      </c>
      <c r="G21" s="177" t="str">
        <f>'Notas 1º Bim'!M24</f>
        <v xml:space="preserve">   </v>
      </c>
      <c r="H21" s="177" t="str">
        <f>'Notas 2º Bim'!M24</f>
        <v xml:space="preserve">   </v>
      </c>
      <c r="I21" s="177" t="str">
        <f>'Notas 3º Bim'!M24</f>
        <v xml:space="preserve">   </v>
      </c>
      <c r="J21" s="177" t="str">
        <f>'Notas 4º Bim'!M24</f>
        <v xml:space="preserve">   </v>
      </c>
      <c r="K21" s="97" t="str">
        <f>IF(ISNONTEXT('Movimentação de Alunos'!B24),"   ",(IF(ISBLANK('Movimentação de Alunos'!E24),(SUM(G21:J21)),"---")))</f>
        <v xml:space="preserve">   </v>
      </c>
      <c r="L21" s="96" t="str">
        <f>IF(ISNONTEXT('Movimentação de Alunos'!B24),"   ",(IF(M21=0,(IF(F21&gt;=60,"Aprovado","Est. Ind.")),M21)))</f>
        <v xml:space="preserve">   </v>
      </c>
      <c r="M21" s="33">
        <f>'Movimentação de Alunos'!C24</f>
        <v>0</v>
      </c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</row>
    <row r="22" spans="1:29" x14ac:dyDescent="0.25">
      <c r="A22" s="22">
        <v>17</v>
      </c>
      <c r="B22" s="176" t="str">
        <f>'Notas 1º Bim'!T25</f>
        <v xml:space="preserve">   </v>
      </c>
      <c r="C22" s="176" t="str">
        <f>'Notas 2º Bim'!T25</f>
        <v xml:space="preserve">   </v>
      </c>
      <c r="D22" s="176" t="str">
        <f>'Notas 3º Bim'!T25</f>
        <v xml:space="preserve">   </v>
      </c>
      <c r="E22" s="176" t="str">
        <f>'Notas 4º Bim'!T25</f>
        <v xml:space="preserve">   </v>
      </c>
      <c r="F22" s="96" t="str">
        <f>IF(ISNONTEXT('Movimentação de Alunos'!B25),"   ",(IF(ISBLANK('Movimentação de Alunos'!E25),(SUM(B22:E22)),"---")))</f>
        <v xml:space="preserve">   </v>
      </c>
      <c r="G22" s="177" t="str">
        <f>'Notas 1º Bim'!M25</f>
        <v xml:space="preserve">   </v>
      </c>
      <c r="H22" s="177" t="str">
        <f>'Notas 2º Bim'!M25</f>
        <v xml:space="preserve">   </v>
      </c>
      <c r="I22" s="177" t="str">
        <f>'Notas 3º Bim'!M25</f>
        <v xml:space="preserve">   </v>
      </c>
      <c r="J22" s="177" t="str">
        <f>'Notas 4º Bim'!M25</f>
        <v xml:space="preserve">   </v>
      </c>
      <c r="K22" s="97" t="str">
        <f>IF(ISNONTEXT('Movimentação de Alunos'!B25),"   ",(IF(ISBLANK('Movimentação de Alunos'!E25),(SUM(G22:J22)),"---")))</f>
        <v xml:space="preserve">   </v>
      </c>
      <c r="L22" s="96" t="str">
        <f>IF(ISNONTEXT('Movimentação de Alunos'!B25),"   ",(IF(M22=0,(IF(F22&gt;=60,"Aprovado","Est. Ind.")),M22)))</f>
        <v xml:space="preserve">   </v>
      </c>
      <c r="M22" s="33">
        <f>'Movimentação de Alunos'!C25</f>
        <v>0</v>
      </c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</row>
    <row r="23" spans="1:29" x14ac:dyDescent="0.25">
      <c r="A23" s="22">
        <v>18</v>
      </c>
      <c r="B23" s="176" t="str">
        <f>'Notas 1º Bim'!T26</f>
        <v xml:space="preserve">   </v>
      </c>
      <c r="C23" s="176" t="str">
        <f>'Notas 2º Bim'!T26</f>
        <v xml:space="preserve">   </v>
      </c>
      <c r="D23" s="176" t="str">
        <f>'Notas 3º Bim'!T26</f>
        <v xml:space="preserve">   </v>
      </c>
      <c r="E23" s="176" t="str">
        <f>'Notas 4º Bim'!T26</f>
        <v xml:space="preserve">   </v>
      </c>
      <c r="F23" s="96" t="str">
        <f>IF(ISNONTEXT('Movimentação de Alunos'!B26),"   ",(IF(ISBLANK('Movimentação de Alunos'!E26),(SUM(B23:E23)),"---")))</f>
        <v xml:space="preserve">   </v>
      </c>
      <c r="G23" s="177" t="str">
        <f>'Notas 1º Bim'!M26</f>
        <v xml:space="preserve">   </v>
      </c>
      <c r="H23" s="177" t="str">
        <f>'Notas 2º Bim'!M26</f>
        <v xml:space="preserve">   </v>
      </c>
      <c r="I23" s="177" t="str">
        <f>'Notas 3º Bim'!M26</f>
        <v xml:space="preserve">   </v>
      </c>
      <c r="J23" s="177" t="str">
        <f>'Notas 4º Bim'!M26</f>
        <v xml:space="preserve">   </v>
      </c>
      <c r="K23" s="97" t="str">
        <f>IF(ISNONTEXT('Movimentação de Alunos'!B26),"   ",(IF(ISBLANK('Movimentação de Alunos'!E26),(SUM(G23:J23)),"---")))</f>
        <v xml:space="preserve">   </v>
      </c>
      <c r="L23" s="96" t="str">
        <f>IF(ISNONTEXT('Movimentação de Alunos'!B26),"   ",(IF(M23=0,(IF(F23&gt;=60,"Aprovado","Est. Ind.")),M23)))</f>
        <v xml:space="preserve">   </v>
      </c>
      <c r="M23" s="33">
        <f>'Movimentação de Alunos'!C26</f>
        <v>0</v>
      </c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</row>
    <row r="24" spans="1:29" x14ac:dyDescent="0.25">
      <c r="A24" s="22">
        <v>19</v>
      </c>
      <c r="B24" s="176" t="str">
        <f>'Notas 1º Bim'!T27</f>
        <v xml:space="preserve">   </v>
      </c>
      <c r="C24" s="176" t="str">
        <f>'Notas 2º Bim'!T27</f>
        <v xml:space="preserve">   </v>
      </c>
      <c r="D24" s="176" t="str">
        <f>'Notas 3º Bim'!T27</f>
        <v xml:space="preserve">   </v>
      </c>
      <c r="E24" s="176" t="str">
        <f>'Notas 4º Bim'!T27</f>
        <v xml:space="preserve">   </v>
      </c>
      <c r="F24" s="96" t="str">
        <f>IF(ISNONTEXT('Movimentação de Alunos'!B27),"   ",(IF(ISBLANK('Movimentação de Alunos'!E27),(SUM(B24:E24)),"---")))</f>
        <v xml:space="preserve">   </v>
      </c>
      <c r="G24" s="177" t="str">
        <f>'Notas 1º Bim'!M27</f>
        <v xml:space="preserve">   </v>
      </c>
      <c r="H24" s="177" t="str">
        <f>'Notas 2º Bim'!M27</f>
        <v xml:space="preserve">   </v>
      </c>
      <c r="I24" s="177" t="str">
        <f>'Notas 3º Bim'!M27</f>
        <v xml:space="preserve">   </v>
      </c>
      <c r="J24" s="177" t="str">
        <f>'Notas 4º Bim'!M27</f>
        <v xml:space="preserve">   </v>
      </c>
      <c r="K24" s="97" t="str">
        <f>IF(ISNONTEXT('Movimentação de Alunos'!B27),"   ",(IF(ISBLANK('Movimentação de Alunos'!E27),(SUM(G24:J24)),"---")))</f>
        <v xml:space="preserve">   </v>
      </c>
      <c r="L24" s="96" t="str">
        <f>IF(ISNONTEXT('Movimentação de Alunos'!B27),"   ",(IF(M24=0,(IF(F24&gt;=60,"Aprovado","Est. Ind.")),M24)))</f>
        <v xml:space="preserve">   </v>
      </c>
      <c r="M24" s="33">
        <f>'Movimentação de Alunos'!C27</f>
        <v>0</v>
      </c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</row>
    <row r="25" spans="1:29" x14ac:dyDescent="0.25">
      <c r="A25" s="22">
        <v>20</v>
      </c>
      <c r="B25" s="176" t="str">
        <f>'Notas 1º Bim'!T28</f>
        <v xml:space="preserve">   </v>
      </c>
      <c r="C25" s="176" t="str">
        <f>'Notas 2º Bim'!T28</f>
        <v xml:space="preserve">   </v>
      </c>
      <c r="D25" s="176" t="str">
        <f>'Notas 3º Bim'!T28</f>
        <v xml:space="preserve">   </v>
      </c>
      <c r="E25" s="176" t="str">
        <f>'Notas 4º Bim'!T28</f>
        <v xml:space="preserve">   </v>
      </c>
      <c r="F25" s="96" t="str">
        <f>IF(ISNONTEXT('Movimentação de Alunos'!B28),"   ",(IF(ISBLANK('Movimentação de Alunos'!E28),(SUM(B25:E25)),"---")))</f>
        <v xml:space="preserve">   </v>
      </c>
      <c r="G25" s="177" t="str">
        <f>'Notas 1º Bim'!M28</f>
        <v xml:space="preserve">   </v>
      </c>
      <c r="H25" s="177" t="str">
        <f>'Notas 2º Bim'!M28</f>
        <v xml:space="preserve">   </v>
      </c>
      <c r="I25" s="177" t="str">
        <f>'Notas 3º Bim'!M28</f>
        <v xml:space="preserve">   </v>
      </c>
      <c r="J25" s="177" t="str">
        <f>'Notas 4º Bim'!M28</f>
        <v xml:space="preserve">   </v>
      </c>
      <c r="K25" s="97" t="str">
        <f>IF(ISNONTEXT('Movimentação de Alunos'!B28),"   ",(IF(ISBLANK('Movimentação de Alunos'!E28),(SUM(G25:J25)),"---")))</f>
        <v xml:space="preserve">   </v>
      </c>
      <c r="L25" s="96" t="str">
        <f>IF(ISNONTEXT('Movimentação de Alunos'!B28),"   ",(IF(M25=0,(IF(F25&gt;=60,"Aprovado","Est. Ind.")),M25)))</f>
        <v xml:space="preserve">   </v>
      </c>
      <c r="M25" s="33">
        <f>'Movimentação de Alunos'!C28</f>
        <v>0</v>
      </c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</row>
    <row r="26" spans="1:29" x14ac:dyDescent="0.25">
      <c r="A26" s="22">
        <v>21</v>
      </c>
      <c r="B26" s="176" t="str">
        <f>'Notas 1º Bim'!T29</f>
        <v xml:space="preserve">   </v>
      </c>
      <c r="C26" s="176" t="str">
        <f>'Notas 2º Bim'!T29</f>
        <v xml:space="preserve">   </v>
      </c>
      <c r="D26" s="176" t="str">
        <f>'Notas 3º Bim'!T29</f>
        <v xml:space="preserve">   </v>
      </c>
      <c r="E26" s="176" t="str">
        <f>'Notas 4º Bim'!T29</f>
        <v xml:space="preserve">   </v>
      </c>
      <c r="F26" s="96" t="str">
        <f>IF(ISNONTEXT('Movimentação de Alunos'!B29),"   ",(IF(ISBLANK('Movimentação de Alunos'!E29),(SUM(B26:E26)),"---")))</f>
        <v xml:space="preserve">   </v>
      </c>
      <c r="G26" s="177" t="str">
        <f>'Notas 1º Bim'!M29</f>
        <v xml:space="preserve">   </v>
      </c>
      <c r="H26" s="177" t="str">
        <f>'Notas 2º Bim'!M29</f>
        <v xml:space="preserve">   </v>
      </c>
      <c r="I26" s="177" t="str">
        <f>'Notas 3º Bim'!M29</f>
        <v xml:space="preserve">   </v>
      </c>
      <c r="J26" s="177" t="str">
        <f>'Notas 4º Bim'!M29</f>
        <v xml:space="preserve">   </v>
      </c>
      <c r="K26" s="97" t="str">
        <f>IF(ISNONTEXT('Movimentação de Alunos'!B29),"   ",(IF(ISBLANK('Movimentação de Alunos'!E29),(SUM(G26:J26)),"---")))</f>
        <v xml:space="preserve">   </v>
      </c>
      <c r="L26" s="96" t="str">
        <f>IF(ISNONTEXT('Movimentação de Alunos'!B29),"   ",(IF(M26=0,(IF(F26&gt;=60,"Aprovado","Est. Ind.")),M26)))</f>
        <v xml:space="preserve">   </v>
      </c>
      <c r="M26" s="33">
        <f>'Movimentação de Alunos'!C29</f>
        <v>0</v>
      </c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</row>
    <row r="27" spans="1:29" x14ac:dyDescent="0.25">
      <c r="A27" s="22">
        <v>22</v>
      </c>
      <c r="B27" s="176" t="str">
        <f>'Notas 1º Bim'!T30</f>
        <v xml:space="preserve">   </v>
      </c>
      <c r="C27" s="176" t="str">
        <f>'Notas 2º Bim'!T30</f>
        <v xml:space="preserve">   </v>
      </c>
      <c r="D27" s="176" t="str">
        <f>'Notas 3º Bim'!T30</f>
        <v xml:space="preserve">   </v>
      </c>
      <c r="E27" s="176" t="str">
        <f>'Notas 4º Bim'!T30</f>
        <v xml:space="preserve">   </v>
      </c>
      <c r="F27" s="96" t="str">
        <f>IF(ISNONTEXT('Movimentação de Alunos'!B30),"   ",(IF(ISBLANK('Movimentação de Alunos'!E30),(SUM(B27:E27)),"---")))</f>
        <v xml:space="preserve">   </v>
      </c>
      <c r="G27" s="177" t="str">
        <f>'Notas 1º Bim'!M30</f>
        <v xml:space="preserve">   </v>
      </c>
      <c r="H27" s="177" t="str">
        <f>'Notas 2º Bim'!M30</f>
        <v xml:space="preserve">   </v>
      </c>
      <c r="I27" s="177" t="str">
        <f>'Notas 3º Bim'!M30</f>
        <v xml:space="preserve">   </v>
      </c>
      <c r="J27" s="177" t="str">
        <f>'Notas 4º Bim'!M30</f>
        <v xml:space="preserve">   </v>
      </c>
      <c r="K27" s="97" t="str">
        <f>IF(ISNONTEXT('Movimentação de Alunos'!B30),"   ",(IF(ISBLANK('Movimentação de Alunos'!E30),(SUM(G27:J27)),"---")))</f>
        <v xml:space="preserve">   </v>
      </c>
      <c r="L27" s="96" t="str">
        <f>IF(ISNONTEXT('Movimentação de Alunos'!B30),"   ",(IF(M27=0,(IF(F27&gt;=60,"Aprovado","Est. Ind.")),M27)))</f>
        <v xml:space="preserve">   </v>
      </c>
      <c r="M27" s="33">
        <f>'Movimentação de Alunos'!C30</f>
        <v>0</v>
      </c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</row>
    <row r="28" spans="1:29" x14ac:dyDescent="0.25">
      <c r="A28" s="22">
        <v>23</v>
      </c>
      <c r="B28" s="176" t="str">
        <f>'Notas 1º Bim'!T31</f>
        <v xml:space="preserve">   </v>
      </c>
      <c r="C28" s="176" t="str">
        <f>'Notas 2º Bim'!T31</f>
        <v xml:space="preserve">   </v>
      </c>
      <c r="D28" s="176" t="str">
        <f>'Notas 3º Bim'!T31</f>
        <v xml:space="preserve">   </v>
      </c>
      <c r="E28" s="176" t="str">
        <f>'Notas 4º Bim'!T31</f>
        <v xml:space="preserve">   </v>
      </c>
      <c r="F28" s="96" t="str">
        <f>IF(ISNONTEXT('Movimentação de Alunos'!B31),"   ",(IF(ISBLANK('Movimentação de Alunos'!E31),(SUM(B28:E28)),"---")))</f>
        <v xml:space="preserve">   </v>
      </c>
      <c r="G28" s="177" t="str">
        <f>'Notas 1º Bim'!M31</f>
        <v xml:space="preserve">   </v>
      </c>
      <c r="H28" s="177" t="str">
        <f>'Notas 2º Bim'!M31</f>
        <v xml:space="preserve">   </v>
      </c>
      <c r="I28" s="177" t="str">
        <f>'Notas 3º Bim'!M31</f>
        <v xml:space="preserve">   </v>
      </c>
      <c r="J28" s="177" t="str">
        <f>'Notas 4º Bim'!M31</f>
        <v xml:space="preserve">   </v>
      </c>
      <c r="K28" s="97" t="str">
        <f>IF(ISNONTEXT('Movimentação de Alunos'!B31),"   ",(IF(ISBLANK('Movimentação de Alunos'!E31),(SUM(G28:J28)),"---")))</f>
        <v xml:space="preserve">   </v>
      </c>
      <c r="L28" s="96" t="str">
        <f>IF(ISNONTEXT('Movimentação de Alunos'!B31),"   ",(IF(M28=0,(IF(F28&gt;=60,"Aprovado","Est. Ind.")),M28)))</f>
        <v xml:space="preserve">   </v>
      </c>
      <c r="M28" s="33">
        <f>'Movimentação de Alunos'!C31</f>
        <v>0</v>
      </c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</row>
    <row r="29" spans="1:29" x14ac:dyDescent="0.25">
      <c r="A29" s="22">
        <v>24</v>
      </c>
      <c r="B29" s="176" t="str">
        <f>'Notas 1º Bim'!T32</f>
        <v xml:space="preserve">   </v>
      </c>
      <c r="C29" s="176" t="str">
        <f>'Notas 2º Bim'!T32</f>
        <v xml:space="preserve">   </v>
      </c>
      <c r="D29" s="176" t="str">
        <f>'Notas 3º Bim'!T32</f>
        <v xml:space="preserve">   </v>
      </c>
      <c r="E29" s="176" t="str">
        <f>'Notas 4º Bim'!T32</f>
        <v xml:space="preserve">   </v>
      </c>
      <c r="F29" s="96" t="str">
        <f>IF(ISNONTEXT('Movimentação de Alunos'!B32),"   ",(IF(ISBLANK('Movimentação de Alunos'!E32),(SUM(B29:E29)),"---")))</f>
        <v xml:space="preserve">   </v>
      </c>
      <c r="G29" s="177" t="str">
        <f>'Notas 1º Bim'!M32</f>
        <v xml:space="preserve">   </v>
      </c>
      <c r="H29" s="177" t="str">
        <f>'Notas 2º Bim'!M32</f>
        <v xml:space="preserve">   </v>
      </c>
      <c r="I29" s="177" t="str">
        <f>'Notas 3º Bim'!M32</f>
        <v xml:space="preserve">   </v>
      </c>
      <c r="J29" s="177" t="str">
        <f>'Notas 4º Bim'!M32</f>
        <v xml:space="preserve">   </v>
      </c>
      <c r="K29" s="97" t="str">
        <f>IF(ISNONTEXT('Movimentação de Alunos'!B32),"   ",(IF(ISBLANK('Movimentação de Alunos'!E32),(SUM(G29:J29)),"---")))</f>
        <v xml:space="preserve">   </v>
      </c>
      <c r="L29" s="96" t="str">
        <f>IF(ISNONTEXT('Movimentação de Alunos'!B32),"   ",(IF(M29=0,(IF(F29&gt;=60,"Aprovado","Est. Ind.")),M29)))</f>
        <v xml:space="preserve">   </v>
      </c>
      <c r="M29" s="33">
        <f>'Movimentação de Alunos'!C32</f>
        <v>0</v>
      </c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</row>
    <row r="30" spans="1:29" x14ac:dyDescent="0.25">
      <c r="A30" s="22">
        <v>25</v>
      </c>
      <c r="B30" s="176" t="str">
        <f>'Notas 1º Bim'!T33</f>
        <v xml:space="preserve">   </v>
      </c>
      <c r="C30" s="176" t="str">
        <f>'Notas 2º Bim'!T33</f>
        <v xml:space="preserve">   </v>
      </c>
      <c r="D30" s="176" t="str">
        <f>'Notas 3º Bim'!T33</f>
        <v xml:space="preserve">   </v>
      </c>
      <c r="E30" s="176" t="str">
        <f>'Notas 4º Bim'!T33</f>
        <v xml:space="preserve">   </v>
      </c>
      <c r="F30" s="96" t="str">
        <f>IF(ISNONTEXT('Movimentação de Alunos'!B33),"   ",(IF(ISBLANK('Movimentação de Alunos'!E33),(SUM(B30:E30)),"---")))</f>
        <v xml:space="preserve">   </v>
      </c>
      <c r="G30" s="177" t="str">
        <f>'Notas 1º Bim'!M33</f>
        <v xml:space="preserve">   </v>
      </c>
      <c r="H30" s="177" t="str">
        <f>'Notas 2º Bim'!M33</f>
        <v xml:space="preserve">   </v>
      </c>
      <c r="I30" s="177" t="str">
        <f>'Notas 3º Bim'!M33</f>
        <v xml:space="preserve">   </v>
      </c>
      <c r="J30" s="177" t="str">
        <f>'Notas 4º Bim'!M33</f>
        <v xml:space="preserve">   </v>
      </c>
      <c r="K30" s="97" t="str">
        <f>IF(ISNONTEXT('Movimentação de Alunos'!B33),"   ",(IF(ISBLANK('Movimentação de Alunos'!E33),(SUM(G30:J30)),"---")))</f>
        <v xml:space="preserve">   </v>
      </c>
      <c r="L30" s="96" t="str">
        <f>IF(ISNONTEXT('Movimentação de Alunos'!B33),"   ",(IF(M30=0,(IF(F30&gt;=60,"Aprovado","Est. Ind.")),M30)))</f>
        <v xml:space="preserve">   </v>
      </c>
      <c r="M30" s="33">
        <f>'Movimentação de Alunos'!C33</f>
        <v>0</v>
      </c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</row>
    <row r="31" spans="1:29" x14ac:dyDescent="0.25">
      <c r="A31" s="22">
        <v>26</v>
      </c>
      <c r="B31" s="176" t="str">
        <f>'Notas 1º Bim'!T34</f>
        <v xml:space="preserve">   </v>
      </c>
      <c r="C31" s="176" t="str">
        <f>'Notas 2º Bim'!T34</f>
        <v xml:space="preserve">   </v>
      </c>
      <c r="D31" s="176" t="str">
        <f>'Notas 3º Bim'!T34</f>
        <v xml:space="preserve">   </v>
      </c>
      <c r="E31" s="176" t="str">
        <f>'Notas 4º Bim'!T34</f>
        <v xml:space="preserve">   </v>
      </c>
      <c r="F31" s="96" t="str">
        <f>IF(ISNONTEXT('Movimentação de Alunos'!B34),"   ",(IF(ISBLANK('Movimentação de Alunos'!E34),(SUM(B31:E31)),"---")))</f>
        <v xml:space="preserve">   </v>
      </c>
      <c r="G31" s="177" t="str">
        <f>'Notas 1º Bim'!M34</f>
        <v xml:space="preserve">   </v>
      </c>
      <c r="H31" s="177" t="str">
        <f>'Notas 2º Bim'!M34</f>
        <v xml:space="preserve">   </v>
      </c>
      <c r="I31" s="177" t="str">
        <f>'Notas 3º Bim'!M34</f>
        <v xml:space="preserve">   </v>
      </c>
      <c r="J31" s="177" t="str">
        <f>'Notas 4º Bim'!M34</f>
        <v xml:space="preserve">   </v>
      </c>
      <c r="K31" s="97" t="str">
        <f>IF(ISNONTEXT('Movimentação de Alunos'!B34),"   ",(IF(ISBLANK('Movimentação de Alunos'!E34),(SUM(G31:J31)),"---")))</f>
        <v xml:space="preserve">   </v>
      </c>
      <c r="L31" s="96" t="str">
        <f>IF(ISNONTEXT('Movimentação de Alunos'!B34),"   ",(IF(M31=0,(IF(F31&gt;=60,"Aprovado","Est. Ind.")),M31)))</f>
        <v xml:space="preserve">   </v>
      </c>
      <c r="M31" s="33">
        <f>'Movimentação de Alunos'!C34</f>
        <v>0</v>
      </c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</row>
    <row r="32" spans="1:29" x14ac:dyDescent="0.25">
      <c r="A32" s="22">
        <v>27</v>
      </c>
      <c r="B32" s="176" t="str">
        <f>'Notas 1º Bim'!T35</f>
        <v xml:space="preserve">   </v>
      </c>
      <c r="C32" s="176" t="str">
        <f>'Notas 2º Bim'!T35</f>
        <v xml:space="preserve">   </v>
      </c>
      <c r="D32" s="176" t="str">
        <f>'Notas 3º Bim'!T35</f>
        <v xml:space="preserve">   </v>
      </c>
      <c r="E32" s="176" t="str">
        <f>'Notas 4º Bim'!T35</f>
        <v xml:space="preserve">   </v>
      </c>
      <c r="F32" s="96" t="str">
        <f>IF(ISNONTEXT('Movimentação de Alunos'!B35),"   ",(IF(ISBLANK('Movimentação de Alunos'!E35),(SUM(B32:E32)),"---")))</f>
        <v xml:space="preserve">   </v>
      </c>
      <c r="G32" s="177" t="str">
        <f>'Notas 1º Bim'!M35</f>
        <v xml:space="preserve">   </v>
      </c>
      <c r="H32" s="177" t="str">
        <f>'Notas 2º Bim'!M35</f>
        <v xml:space="preserve">   </v>
      </c>
      <c r="I32" s="177" t="str">
        <f>'Notas 3º Bim'!M35</f>
        <v xml:space="preserve">   </v>
      </c>
      <c r="J32" s="177" t="str">
        <f>'Notas 4º Bim'!M35</f>
        <v xml:space="preserve">   </v>
      </c>
      <c r="K32" s="97" t="str">
        <f>IF(ISNONTEXT('Movimentação de Alunos'!B35),"   ",(IF(ISBLANK('Movimentação de Alunos'!E35),(SUM(G32:J32)),"---")))</f>
        <v xml:space="preserve">   </v>
      </c>
      <c r="L32" s="96" t="str">
        <f>IF(ISNONTEXT('Movimentação de Alunos'!B35),"   ",(IF(M32=0,(IF(F32&gt;=60,"Aprovado","Est. Ind.")),M32)))</f>
        <v xml:space="preserve">   </v>
      </c>
      <c r="M32" s="33">
        <f>'Movimentação de Alunos'!C35</f>
        <v>0</v>
      </c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</row>
    <row r="33" spans="1:29" x14ac:dyDescent="0.25">
      <c r="A33" s="22">
        <v>28</v>
      </c>
      <c r="B33" s="176" t="str">
        <f>'Notas 1º Bim'!T36</f>
        <v xml:space="preserve">   </v>
      </c>
      <c r="C33" s="176" t="str">
        <f>'Notas 2º Bim'!T36</f>
        <v xml:space="preserve">   </v>
      </c>
      <c r="D33" s="176" t="str">
        <f>'Notas 3º Bim'!T36</f>
        <v xml:space="preserve">   </v>
      </c>
      <c r="E33" s="176" t="str">
        <f>'Notas 4º Bim'!T36</f>
        <v xml:space="preserve">   </v>
      </c>
      <c r="F33" s="96" t="str">
        <f>IF(ISNONTEXT('Movimentação de Alunos'!B36),"   ",(IF(ISBLANK('Movimentação de Alunos'!E36),(SUM(B33:E33)),"---")))</f>
        <v xml:space="preserve">   </v>
      </c>
      <c r="G33" s="177" t="str">
        <f>'Notas 1º Bim'!M36</f>
        <v xml:space="preserve">   </v>
      </c>
      <c r="H33" s="177" t="str">
        <f>'Notas 2º Bim'!M36</f>
        <v xml:space="preserve">   </v>
      </c>
      <c r="I33" s="177" t="str">
        <f>'Notas 3º Bim'!M36</f>
        <v xml:space="preserve">   </v>
      </c>
      <c r="J33" s="177" t="str">
        <f>'Notas 4º Bim'!M36</f>
        <v xml:space="preserve">   </v>
      </c>
      <c r="K33" s="97" t="str">
        <f>IF(ISNONTEXT('Movimentação de Alunos'!B36),"   ",(IF(ISBLANK('Movimentação de Alunos'!E36),(SUM(G33:J33)),"---")))</f>
        <v xml:space="preserve">   </v>
      </c>
      <c r="L33" s="96" t="str">
        <f>IF(ISNONTEXT('Movimentação de Alunos'!B36),"   ",(IF(M33=0,(IF(F33&gt;=60,"Aprovado","Est. Ind.")),M33)))</f>
        <v xml:space="preserve">   </v>
      </c>
      <c r="M33" s="33">
        <f>'Movimentação de Alunos'!C36</f>
        <v>0</v>
      </c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</row>
    <row r="34" spans="1:29" x14ac:dyDescent="0.25">
      <c r="A34" s="22">
        <v>29</v>
      </c>
      <c r="B34" s="176" t="str">
        <f>'Notas 1º Bim'!T37</f>
        <v xml:space="preserve">   </v>
      </c>
      <c r="C34" s="176" t="str">
        <f>'Notas 2º Bim'!T37</f>
        <v xml:space="preserve">   </v>
      </c>
      <c r="D34" s="176" t="str">
        <f>'Notas 3º Bim'!T37</f>
        <v xml:space="preserve">   </v>
      </c>
      <c r="E34" s="176" t="str">
        <f>'Notas 4º Bim'!T37</f>
        <v xml:space="preserve">   </v>
      </c>
      <c r="F34" s="96" t="str">
        <f>IF(ISNONTEXT('Movimentação de Alunos'!B37),"   ",(IF(ISBLANK('Movimentação de Alunos'!E37),(SUM(B34:E34)),"---")))</f>
        <v xml:space="preserve">   </v>
      </c>
      <c r="G34" s="177" t="str">
        <f>'Notas 1º Bim'!M37</f>
        <v xml:space="preserve">   </v>
      </c>
      <c r="H34" s="177" t="str">
        <f>'Notas 2º Bim'!M37</f>
        <v xml:space="preserve">   </v>
      </c>
      <c r="I34" s="177" t="str">
        <f>'Notas 3º Bim'!M37</f>
        <v xml:space="preserve">   </v>
      </c>
      <c r="J34" s="177" t="str">
        <f>'Notas 4º Bim'!M37</f>
        <v xml:space="preserve">   </v>
      </c>
      <c r="K34" s="97" t="str">
        <f>IF(ISNONTEXT('Movimentação de Alunos'!B37),"   ",(IF(ISBLANK('Movimentação de Alunos'!E37),(SUM(G34:J34)),"---")))</f>
        <v xml:space="preserve">   </v>
      </c>
      <c r="L34" s="96" t="str">
        <f>IF(ISNONTEXT('Movimentação de Alunos'!B37),"   ",(IF(M34=0,(IF(F34&gt;=60,"Aprovado","Est. Ind.")),M34)))</f>
        <v xml:space="preserve">   </v>
      </c>
      <c r="M34" s="33">
        <f>'Movimentação de Alunos'!C37</f>
        <v>0</v>
      </c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</row>
    <row r="35" spans="1:29" x14ac:dyDescent="0.25">
      <c r="A35" s="22">
        <v>30</v>
      </c>
      <c r="B35" s="176" t="str">
        <f>'Notas 1º Bim'!T38</f>
        <v xml:space="preserve">   </v>
      </c>
      <c r="C35" s="176" t="str">
        <f>'Notas 2º Bim'!T38</f>
        <v xml:space="preserve">   </v>
      </c>
      <c r="D35" s="176" t="str">
        <f>'Notas 3º Bim'!T38</f>
        <v xml:space="preserve">   </v>
      </c>
      <c r="E35" s="176" t="str">
        <f>'Notas 4º Bim'!T38</f>
        <v xml:space="preserve">   </v>
      </c>
      <c r="F35" s="96" t="str">
        <f>IF(ISNONTEXT('Movimentação de Alunos'!B38),"   ",(IF(ISBLANK('Movimentação de Alunos'!E38),(SUM(B35:E35)),"---")))</f>
        <v xml:space="preserve">   </v>
      </c>
      <c r="G35" s="177" t="str">
        <f>'Notas 1º Bim'!M38</f>
        <v xml:space="preserve">   </v>
      </c>
      <c r="H35" s="177" t="str">
        <f>'Notas 2º Bim'!M38</f>
        <v xml:space="preserve">   </v>
      </c>
      <c r="I35" s="177" t="str">
        <f>'Notas 3º Bim'!M38</f>
        <v xml:space="preserve">   </v>
      </c>
      <c r="J35" s="177" t="str">
        <f>'Notas 4º Bim'!M38</f>
        <v xml:space="preserve">   </v>
      </c>
      <c r="K35" s="97" t="str">
        <f>IF(ISNONTEXT('Movimentação de Alunos'!B38),"   ",(IF(ISBLANK('Movimentação de Alunos'!E38),(SUM(G35:J35)),"---")))</f>
        <v xml:space="preserve">   </v>
      </c>
      <c r="L35" s="96" t="str">
        <f>IF(ISNONTEXT('Movimentação de Alunos'!B38),"   ",(IF(M35=0,(IF(F35&gt;=60,"Aprovado","Est. Ind.")),M35)))</f>
        <v xml:space="preserve">   </v>
      </c>
      <c r="M35" s="33">
        <f>'Movimentação de Alunos'!C38</f>
        <v>0</v>
      </c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</row>
    <row r="36" spans="1:29" x14ac:dyDescent="0.25">
      <c r="A36" s="22">
        <v>31</v>
      </c>
      <c r="B36" s="176" t="str">
        <f>'Notas 1º Bim'!T39</f>
        <v xml:space="preserve">   </v>
      </c>
      <c r="C36" s="176" t="str">
        <f>'Notas 2º Bim'!T39</f>
        <v xml:space="preserve">   </v>
      </c>
      <c r="D36" s="176" t="str">
        <f>'Notas 3º Bim'!T39</f>
        <v xml:space="preserve">   </v>
      </c>
      <c r="E36" s="176" t="str">
        <f>'Notas 4º Bim'!T39</f>
        <v xml:space="preserve">   </v>
      </c>
      <c r="F36" s="96" t="str">
        <f>IF(ISNONTEXT('Movimentação de Alunos'!B39),"   ",(IF(ISBLANK('Movimentação de Alunos'!E39),(SUM(B36:E36)),"---")))</f>
        <v xml:space="preserve">   </v>
      </c>
      <c r="G36" s="177" t="str">
        <f>'Notas 1º Bim'!M39</f>
        <v xml:space="preserve">   </v>
      </c>
      <c r="H36" s="177" t="str">
        <f>'Notas 2º Bim'!M39</f>
        <v xml:space="preserve">   </v>
      </c>
      <c r="I36" s="177" t="str">
        <f>'Notas 3º Bim'!M39</f>
        <v xml:space="preserve">   </v>
      </c>
      <c r="J36" s="177" t="str">
        <f>'Notas 4º Bim'!M39</f>
        <v xml:space="preserve">   </v>
      </c>
      <c r="K36" s="97" t="str">
        <f>IF(ISNONTEXT('Movimentação de Alunos'!B39),"   ",(IF(ISBLANK('Movimentação de Alunos'!E39),(SUM(G36:J36)),"---")))</f>
        <v xml:space="preserve">   </v>
      </c>
      <c r="L36" s="96" t="str">
        <f>IF(ISNONTEXT('Movimentação de Alunos'!B39),"   ",(IF(M36=0,(IF(F36&gt;=60,"Aprovado","Est. Ind.")),M36)))</f>
        <v xml:space="preserve">   </v>
      </c>
      <c r="M36" s="33">
        <f>'Movimentação de Alunos'!C39</f>
        <v>0</v>
      </c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</row>
    <row r="37" spans="1:29" x14ac:dyDescent="0.25">
      <c r="A37" s="22">
        <v>32</v>
      </c>
      <c r="B37" s="176" t="str">
        <f>'Notas 1º Bim'!T40</f>
        <v xml:space="preserve">   </v>
      </c>
      <c r="C37" s="176" t="str">
        <f>'Notas 2º Bim'!T40</f>
        <v xml:space="preserve">   </v>
      </c>
      <c r="D37" s="176" t="str">
        <f>'Notas 3º Bim'!T40</f>
        <v xml:space="preserve">   </v>
      </c>
      <c r="E37" s="176" t="str">
        <f>'Notas 4º Bim'!T40</f>
        <v xml:space="preserve">   </v>
      </c>
      <c r="F37" s="96" t="str">
        <f>IF(ISNONTEXT('Movimentação de Alunos'!B40),"   ",(IF(ISBLANK('Movimentação de Alunos'!E40),(SUM(B37:E37)),"---")))</f>
        <v xml:space="preserve">   </v>
      </c>
      <c r="G37" s="177" t="str">
        <f>'Notas 1º Bim'!M40</f>
        <v xml:space="preserve">   </v>
      </c>
      <c r="H37" s="177" t="str">
        <f>'Notas 2º Bim'!M40</f>
        <v xml:space="preserve">   </v>
      </c>
      <c r="I37" s="177" t="str">
        <f>'Notas 3º Bim'!M40</f>
        <v xml:space="preserve">   </v>
      </c>
      <c r="J37" s="177" t="str">
        <f>'Notas 4º Bim'!M40</f>
        <v xml:space="preserve">   </v>
      </c>
      <c r="K37" s="97" t="str">
        <f>IF(ISNONTEXT('Movimentação de Alunos'!B40),"   ",(IF(ISBLANK('Movimentação de Alunos'!E40),(SUM(G37:J37)),"---")))</f>
        <v xml:space="preserve">   </v>
      </c>
      <c r="L37" s="96" t="str">
        <f>IF(ISNONTEXT('Movimentação de Alunos'!B40),"   ",(IF(M37=0,(IF(F37&gt;=60,"Aprovado","Est. Ind.")),M37)))</f>
        <v xml:space="preserve">   </v>
      </c>
      <c r="M37" s="33">
        <f>'Movimentação de Alunos'!C40</f>
        <v>0</v>
      </c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</row>
    <row r="38" spans="1:29" x14ac:dyDescent="0.25">
      <c r="A38" s="22">
        <v>33</v>
      </c>
      <c r="B38" s="176" t="str">
        <f>'Notas 1º Bim'!T41</f>
        <v xml:space="preserve">   </v>
      </c>
      <c r="C38" s="176" t="str">
        <f>'Notas 2º Bim'!T41</f>
        <v xml:space="preserve">   </v>
      </c>
      <c r="D38" s="176" t="str">
        <f>'Notas 3º Bim'!T41</f>
        <v xml:space="preserve">   </v>
      </c>
      <c r="E38" s="176" t="str">
        <f>'Notas 4º Bim'!T41</f>
        <v xml:space="preserve">   </v>
      </c>
      <c r="F38" s="96" t="str">
        <f>IF(ISNONTEXT('Movimentação de Alunos'!B41),"   ",(IF(ISBLANK('Movimentação de Alunos'!E41),(SUM(B38:E38)),"---")))</f>
        <v xml:space="preserve">   </v>
      </c>
      <c r="G38" s="177" t="str">
        <f>'Notas 1º Bim'!M41</f>
        <v xml:space="preserve">   </v>
      </c>
      <c r="H38" s="177" t="str">
        <f>'Notas 2º Bim'!M41</f>
        <v xml:space="preserve">   </v>
      </c>
      <c r="I38" s="177" t="str">
        <f>'Notas 3º Bim'!M41</f>
        <v xml:space="preserve">   </v>
      </c>
      <c r="J38" s="177" t="str">
        <f>'Notas 4º Bim'!M41</f>
        <v xml:space="preserve">   </v>
      </c>
      <c r="K38" s="97" t="str">
        <f>IF(ISNONTEXT('Movimentação de Alunos'!B41),"   ",(IF(ISBLANK('Movimentação de Alunos'!E41),(SUM(G38:J38)),"---")))</f>
        <v xml:space="preserve">   </v>
      </c>
      <c r="L38" s="96" t="str">
        <f>IF(ISNONTEXT('Movimentação de Alunos'!B41),"   ",(IF(M38=0,(IF(F38&gt;=60,"Aprovado","Est. Ind.")),M38)))</f>
        <v xml:space="preserve">   </v>
      </c>
      <c r="M38" s="33">
        <f>'Movimentação de Alunos'!C41</f>
        <v>0</v>
      </c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</row>
    <row r="39" spans="1:29" x14ac:dyDescent="0.25">
      <c r="A39" s="22">
        <v>34</v>
      </c>
      <c r="B39" s="176" t="str">
        <f>'Notas 1º Bim'!T42</f>
        <v xml:space="preserve">   </v>
      </c>
      <c r="C39" s="176" t="str">
        <f>'Notas 2º Bim'!T42</f>
        <v xml:space="preserve">   </v>
      </c>
      <c r="D39" s="176" t="str">
        <f>'Notas 3º Bim'!T42</f>
        <v xml:space="preserve">   </v>
      </c>
      <c r="E39" s="176" t="str">
        <f>'Notas 4º Bim'!T42</f>
        <v xml:space="preserve">   </v>
      </c>
      <c r="F39" s="96" t="str">
        <f>IF(ISNONTEXT('Movimentação de Alunos'!B42),"   ",(IF(ISBLANK('Movimentação de Alunos'!E42),(SUM(B39:E39)),"---")))</f>
        <v xml:space="preserve">   </v>
      </c>
      <c r="G39" s="177" t="str">
        <f>'Notas 1º Bim'!M42</f>
        <v xml:space="preserve">   </v>
      </c>
      <c r="H39" s="177" t="str">
        <f>'Notas 2º Bim'!M42</f>
        <v xml:space="preserve">   </v>
      </c>
      <c r="I39" s="177" t="str">
        <f>'Notas 3º Bim'!M42</f>
        <v xml:space="preserve">   </v>
      </c>
      <c r="J39" s="177" t="str">
        <f>'Notas 4º Bim'!M42</f>
        <v xml:space="preserve">   </v>
      </c>
      <c r="K39" s="97" t="str">
        <f>IF(ISNONTEXT('Movimentação de Alunos'!B42),"   ",(IF(ISBLANK('Movimentação de Alunos'!E42),(SUM(G39:J39)),"---")))</f>
        <v xml:space="preserve">   </v>
      </c>
      <c r="L39" s="96" t="str">
        <f>IF(ISNONTEXT('Movimentação de Alunos'!B42),"   ",(IF(M39=0,(IF(F39&gt;=60,"Aprovado","Est. Ind.")),M39)))</f>
        <v xml:space="preserve">   </v>
      </c>
      <c r="M39" s="33">
        <f>'Movimentação de Alunos'!C42</f>
        <v>0</v>
      </c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</row>
    <row r="40" spans="1:29" x14ac:dyDescent="0.25">
      <c r="A40" s="22">
        <v>35</v>
      </c>
      <c r="B40" s="176" t="str">
        <f>'Notas 1º Bim'!T43</f>
        <v xml:space="preserve">   </v>
      </c>
      <c r="C40" s="176" t="str">
        <f>'Notas 2º Bim'!T43</f>
        <v xml:space="preserve">   </v>
      </c>
      <c r="D40" s="176" t="str">
        <f>'Notas 3º Bim'!T43</f>
        <v xml:space="preserve">   </v>
      </c>
      <c r="E40" s="176" t="str">
        <f>'Notas 4º Bim'!T43</f>
        <v xml:space="preserve">   </v>
      </c>
      <c r="F40" s="96" t="str">
        <f>IF(ISNONTEXT('Movimentação de Alunos'!B43),"   ",(IF(ISBLANK('Movimentação de Alunos'!E43),(SUM(B40:E40)),"---")))</f>
        <v xml:space="preserve">   </v>
      </c>
      <c r="G40" s="177" t="str">
        <f>'Notas 1º Bim'!M43</f>
        <v xml:space="preserve">   </v>
      </c>
      <c r="H40" s="177" t="str">
        <f>'Notas 2º Bim'!M43</f>
        <v xml:space="preserve">   </v>
      </c>
      <c r="I40" s="177" t="str">
        <f>'Notas 3º Bim'!M43</f>
        <v xml:space="preserve">   </v>
      </c>
      <c r="J40" s="177" t="str">
        <f>'Notas 4º Bim'!M43</f>
        <v xml:space="preserve">   </v>
      </c>
      <c r="K40" s="97" t="str">
        <f>IF(ISNONTEXT('Movimentação de Alunos'!B43),"   ",(IF(ISBLANK('Movimentação de Alunos'!E43),(SUM(G40:J40)),"---")))</f>
        <v xml:space="preserve">   </v>
      </c>
      <c r="L40" s="96" t="str">
        <f>IF(ISNONTEXT('Movimentação de Alunos'!B43),"   ",(IF(M40=0,(IF(F40&gt;=60,"Aprovado","Est. Ind.")),M40)))</f>
        <v xml:space="preserve">   </v>
      </c>
      <c r="M40" s="33">
        <f>'Movimentação de Alunos'!C43</f>
        <v>0</v>
      </c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</row>
    <row r="41" spans="1:29" x14ac:dyDescent="0.25">
      <c r="A41" s="22">
        <v>36</v>
      </c>
      <c r="B41" s="176" t="str">
        <f>'Notas 1º Bim'!T44</f>
        <v xml:space="preserve">   </v>
      </c>
      <c r="C41" s="176" t="str">
        <f>'Notas 2º Bim'!T44</f>
        <v xml:space="preserve">   </v>
      </c>
      <c r="D41" s="176" t="str">
        <f>'Notas 3º Bim'!T44</f>
        <v xml:space="preserve">   </v>
      </c>
      <c r="E41" s="176" t="str">
        <f>'Notas 4º Bim'!T44</f>
        <v xml:space="preserve">   </v>
      </c>
      <c r="F41" s="96" t="str">
        <f>IF(ISNONTEXT('Movimentação de Alunos'!B44),"   ",(IF(ISBLANK('Movimentação de Alunos'!E44),(SUM(B41:E41)),"---")))</f>
        <v xml:space="preserve">   </v>
      </c>
      <c r="G41" s="177" t="str">
        <f>'Notas 1º Bim'!M44</f>
        <v xml:space="preserve">   </v>
      </c>
      <c r="H41" s="177" t="str">
        <f>'Notas 2º Bim'!M44</f>
        <v xml:space="preserve">   </v>
      </c>
      <c r="I41" s="177" t="str">
        <f>'Notas 3º Bim'!M44</f>
        <v xml:space="preserve">   </v>
      </c>
      <c r="J41" s="177" t="str">
        <f>'Notas 4º Bim'!M44</f>
        <v xml:space="preserve">   </v>
      </c>
      <c r="K41" s="97" t="str">
        <f>IF(ISNONTEXT('Movimentação de Alunos'!B44),"   ",(IF(ISBLANK('Movimentação de Alunos'!E44),(SUM(G41:J41)),"---")))</f>
        <v xml:space="preserve">   </v>
      </c>
      <c r="L41" s="96" t="str">
        <f>IF(ISNONTEXT('Movimentação de Alunos'!B44),"   ",(IF(M41=0,(IF(F41&gt;=60,"Aprovado","Est. Ind.")),M41)))</f>
        <v xml:space="preserve">   </v>
      </c>
      <c r="M41" s="33">
        <f>'Movimentação de Alunos'!C44</f>
        <v>0</v>
      </c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</row>
    <row r="42" spans="1:29" x14ac:dyDescent="0.25">
      <c r="A42" s="22">
        <v>37</v>
      </c>
      <c r="B42" s="176" t="str">
        <f>'Notas 1º Bim'!T45</f>
        <v xml:space="preserve">   </v>
      </c>
      <c r="C42" s="176" t="str">
        <f>'Notas 2º Bim'!T45</f>
        <v xml:space="preserve">   </v>
      </c>
      <c r="D42" s="176" t="str">
        <f>'Notas 3º Bim'!T45</f>
        <v xml:space="preserve">   </v>
      </c>
      <c r="E42" s="176" t="str">
        <f>'Notas 4º Bim'!T45</f>
        <v xml:space="preserve">   </v>
      </c>
      <c r="F42" s="96" t="str">
        <f>IF(ISNONTEXT('Movimentação de Alunos'!B45),"   ",(IF(ISBLANK('Movimentação de Alunos'!E45),(SUM(B42:E42)),"---")))</f>
        <v xml:space="preserve">   </v>
      </c>
      <c r="G42" s="177" t="str">
        <f>'Notas 1º Bim'!M45</f>
        <v xml:space="preserve">   </v>
      </c>
      <c r="H42" s="177" t="str">
        <f>'Notas 2º Bim'!M45</f>
        <v xml:space="preserve">   </v>
      </c>
      <c r="I42" s="177" t="str">
        <f>'Notas 3º Bim'!M45</f>
        <v xml:space="preserve">   </v>
      </c>
      <c r="J42" s="177" t="str">
        <f>'Notas 4º Bim'!M45</f>
        <v xml:space="preserve">   </v>
      </c>
      <c r="K42" s="97" t="str">
        <f>IF(ISNONTEXT('Movimentação de Alunos'!B45),"   ",(IF(ISBLANK('Movimentação de Alunos'!E45),(SUM(G42:J42)),"---")))</f>
        <v xml:space="preserve">   </v>
      </c>
      <c r="L42" s="96" t="str">
        <f>IF(ISNONTEXT('Movimentação de Alunos'!B45),"   ",(IF(M42=0,(IF(F42&gt;=60,"Aprovado","Est. Ind.")),M42)))</f>
        <v xml:space="preserve">   </v>
      </c>
      <c r="M42" s="33">
        <f>'Movimentação de Alunos'!C45</f>
        <v>0</v>
      </c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</row>
    <row r="43" spans="1:29" x14ac:dyDescent="0.25">
      <c r="A43" s="22">
        <v>38</v>
      </c>
      <c r="B43" s="176" t="str">
        <f>'Notas 1º Bim'!T46</f>
        <v xml:space="preserve">   </v>
      </c>
      <c r="C43" s="176" t="str">
        <f>'Notas 2º Bim'!T46</f>
        <v xml:space="preserve">   </v>
      </c>
      <c r="D43" s="176" t="str">
        <f>'Notas 3º Bim'!T46</f>
        <v xml:space="preserve">   </v>
      </c>
      <c r="E43" s="176" t="str">
        <f>'Notas 4º Bim'!T46</f>
        <v xml:space="preserve">   </v>
      </c>
      <c r="F43" s="96" t="str">
        <f>IF(ISNONTEXT('Movimentação de Alunos'!B46),"   ",(IF(ISBLANK('Movimentação de Alunos'!E46),(SUM(B43:E43)),"---")))</f>
        <v xml:space="preserve">   </v>
      </c>
      <c r="G43" s="177" t="str">
        <f>'Notas 1º Bim'!M46</f>
        <v xml:space="preserve">   </v>
      </c>
      <c r="H43" s="177" t="str">
        <f>'Notas 2º Bim'!M46</f>
        <v xml:space="preserve">   </v>
      </c>
      <c r="I43" s="177" t="str">
        <f>'Notas 3º Bim'!M46</f>
        <v xml:space="preserve">   </v>
      </c>
      <c r="J43" s="177" t="str">
        <f>'Notas 4º Bim'!M46</f>
        <v xml:space="preserve">   </v>
      </c>
      <c r="K43" s="97" t="str">
        <f>IF(ISNONTEXT('Movimentação de Alunos'!B46),"   ",(IF(ISBLANK('Movimentação de Alunos'!E46),(SUM(G43:J43)),"---")))</f>
        <v xml:space="preserve">   </v>
      </c>
      <c r="L43" s="96" t="str">
        <f>IF(ISNONTEXT('Movimentação de Alunos'!B46),"   ",(IF(M43=0,(IF(F43&gt;=60,"Aprovado","Est. Ind.")),M43)))</f>
        <v xml:space="preserve">   </v>
      </c>
      <c r="M43" s="33">
        <f>'Movimentação de Alunos'!C46</f>
        <v>0</v>
      </c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</row>
    <row r="44" spans="1:29" x14ac:dyDescent="0.25">
      <c r="A44" s="22">
        <v>39</v>
      </c>
      <c r="B44" s="176" t="str">
        <f>'Notas 1º Bim'!T47</f>
        <v xml:space="preserve">   </v>
      </c>
      <c r="C44" s="176" t="str">
        <f>'Notas 2º Bim'!T47</f>
        <v xml:space="preserve">   </v>
      </c>
      <c r="D44" s="176" t="str">
        <f>'Notas 3º Bim'!T47</f>
        <v xml:space="preserve">   </v>
      </c>
      <c r="E44" s="176" t="str">
        <f>'Notas 4º Bim'!T47</f>
        <v xml:space="preserve">   </v>
      </c>
      <c r="F44" s="96" t="str">
        <f>IF(ISNONTEXT('Movimentação de Alunos'!B47),"   ",(IF(ISBLANK('Movimentação de Alunos'!E47),(SUM(B44:E44)),"---")))</f>
        <v xml:space="preserve">   </v>
      </c>
      <c r="G44" s="177" t="str">
        <f>'Notas 1º Bim'!M47</f>
        <v xml:space="preserve">   </v>
      </c>
      <c r="H44" s="177" t="str">
        <f>'Notas 2º Bim'!M47</f>
        <v xml:space="preserve">   </v>
      </c>
      <c r="I44" s="177" t="str">
        <f>'Notas 3º Bim'!M47</f>
        <v xml:space="preserve">   </v>
      </c>
      <c r="J44" s="177" t="str">
        <f>'Notas 4º Bim'!M47</f>
        <v xml:space="preserve">   </v>
      </c>
      <c r="K44" s="97" t="str">
        <f>IF(ISNONTEXT('Movimentação de Alunos'!B47),"   ",(IF(ISBLANK('Movimentação de Alunos'!E47),(SUM(G44:J44)),"---")))</f>
        <v xml:space="preserve">   </v>
      </c>
      <c r="L44" s="96" t="str">
        <f>IF(ISNONTEXT('Movimentação de Alunos'!B47),"   ",(IF(M44=0,(IF(F44&gt;=60,"Aprovado","Est. Ind.")),M44)))</f>
        <v xml:space="preserve">   </v>
      </c>
      <c r="M44" s="33">
        <f>'Movimentação de Alunos'!C47</f>
        <v>0</v>
      </c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</row>
    <row r="45" spans="1:29" x14ac:dyDescent="0.25">
      <c r="A45" s="22">
        <v>40</v>
      </c>
      <c r="B45" s="176" t="str">
        <f>'Notas 1º Bim'!T48</f>
        <v xml:space="preserve">   </v>
      </c>
      <c r="C45" s="176" t="str">
        <f>'Notas 2º Bim'!T48</f>
        <v xml:space="preserve">   </v>
      </c>
      <c r="D45" s="176" t="str">
        <f>'Notas 3º Bim'!T48</f>
        <v xml:space="preserve">   </v>
      </c>
      <c r="E45" s="176" t="str">
        <f>'Notas 4º Bim'!T48</f>
        <v xml:space="preserve">   </v>
      </c>
      <c r="F45" s="96" t="str">
        <f>IF(ISNONTEXT('Movimentação de Alunos'!B48),"   ",(IF(ISBLANK('Movimentação de Alunos'!E48),(SUM(B45:E45)),"---")))</f>
        <v xml:space="preserve">   </v>
      </c>
      <c r="G45" s="177" t="str">
        <f>'Notas 1º Bim'!M48</f>
        <v xml:space="preserve">   </v>
      </c>
      <c r="H45" s="177" t="str">
        <f>'Notas 2º Bim'!M48</f>
        <v xml:space="preserve">   </v>
      </c>
      <c r="I45" s="177" t="str">
        <f>'Notas 3º Bim'!M48</f>
        <v xml:space="preserve">   </v>
      </c>
      <c r="J45" s="177" t="str">
        <f>'Notas 4º Bim'!M48</f>
        <v xml:space="preserve">   </v>
      </c>
      <c r="K45" s="97" t="str">
        <f>IF(ISNONTEXT('Movimentação de Alunos'!B48),"   ",(IF(ISBLANK('Movimentação de Alunos'!E48),(SUM(G45:J45)),"---")))</f>
        <v xml:space="preserve">   </v>
      </c>
      <c r="L45" s="96" t="str">
        <f>IF(ISNONTEXT('Movimentação de Alunos'!B48),"   ",(IF(M45=0,(IF(F45&gt;=60,"Aprovado","Est. Ind.")),M45)))</f>
        <v xml:space="preserve">   </v>
      </c>
      <c r="M45" s="33">
        <f>'Movimentação de Alunos'!C48</f>
        <v>0</v>
      </c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</row>
    <row r="46" spans="1:29" x14ac:dyDescent="0.25">
      <c r="A46" s="22">
        <v>41</v>
      </c>
      <c r="B46" s="176" t="str">
        <f>'Notas 1º Bim'!T49</f>
        <v xml:space="preserve">   </v>
      </c>
      <c r="C46" s="176" t="str">
        <f>'Notas 2º Bim'!T49</f>
        <v xml:space="preserve">   </v>
      </c>
      <c r="D46" s="176" t="str">
        <f>'Notas 3º Bim'!T49</f>
        <v xml:space="preserve">   </v>
      </c>
      <c r="E46" s="176" t="str">
        <f>'Notas 4º Bim'!T49</f>
        <v xml:space="preserve">   </v>
      </c>
      <c r="F46" s="96" t="str">
        <f>IF(ISNONTEXT('Movimentação de Alunos'!B49),"   ",(IF(ISBLANK('Movimentação de Alunos'!E49),(SUM(B46:E46)),"---")))</f>
        <v xml:space="preserve">   </v>
      </c>
      <c r="G46" s="177" t="str">
        <f>'Notas 1º Bim'!M49</f>
        <v xml:space="preserve">   </v>
      </c>
      <c r="H46" s="177" t="str">
        <f>'Notas 2º Bim'!M49</f>
        <v xml:space="preserve">   </v>
      </c>
      <c r="I46" s="177" t="str">
        <f>'Notas 3º Bim'!M49</f>
        <v xml:space="preserve">   </v>
      </c>
      <c r="J46" s="177" t="str">
        <f>'Notas 4º Bim'!M49</f>
        <v xml:space="preserve">   </v>
      </c>
      <c r="K46" s="97" t="str">
        <f>IF(ISNONTEXT('Movimentação de Alunos'!B49),"   ",(IF(ISBLANK('Movimentação de Alunos'!E49),(SUM(G46:J46)),"---")))</f>
        <v xml:space="preserve">   </v>
      </c>
      <c r="L46" s="96" t="str">
        <f>IF(ISNONTEXT('Movimentação de Alunos'!B49),"   ",(IF(M46=0,(IF(F46&gt;=60,"Aprovado","Est. Ind.")),M46)))</f>
        <v xml:space="preserve">   </v>
      </c>
      <c r="M46" s="33">
        <f>'Movimentação de Alunos'!C49</f>
        <v>0</v>
      </c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</row>
    <row r="47" spans="1:29" x14ac:dyDescent="0.25">
      <c r="A47" s="22">
        <v>42</v>
      </c>
      <c r="B47" s="176" t="str">
        <f>'Notas 1º Bim'!T50</f>
        <v xml:space="preserve">   </v>
      </c>
      <c r="C47" s="176" t="str">
        <f>'Notas 2º Bim'!T50</f>
        <v xml:space="preserve">   </v>
      </c>
      <c r="D47" s="176" t="str">
        <f>'Notas 3º Bim'!T50</f>
        <v xml:space="preserve">   </v>
      </c>
      <c r="E47" s="176" t="str">
        <f>'Notas 4º Bim'!T50</f>
        <v xml:space="preserve">   </v>
      </c>
      <c r="F47" s="96" t="str">
        <f>IF(ISNONTEXT('Movimentação de Alunos'!B50),"   ",(IF(ISBLANK('Movimentação de Alunos'!E50),(SUM(B47:E47)),"---")))</f>
        <v xml:space="preserve">   </v>
      </c>
      <c r="G47" s="177" t="str">
        <f>'Notas 1º Bim'!M50</f>
        <v xml:space="preserve">   </v>
      </c>
      <c r="H47" s="177" t="str">
        <f>'Notas 2º Bim'!M50</f>
        <v xml:space="preserve">   </v>
      </c>
      <c r="I47" s="177" t="str">
        <f>'Notas 3º Bim'!M50</f>
        <v xml:space="preserve">   </v>
      </c>
      <c r="J47" s="177" t="str">
        <f>'Notas 4º Bim'!M50</f>
        <v xml:space="preserve">   </v>
      </c>
      <c r="K47" s="97" t="str">
        <f>IF(ISNONTEXT('Movimentação de Alunos'!B50),"   ",(IF(ISBLANK('Movimentação de Alunos'!E50),(SUM(G47:J47)),"---")))</f>
        <v xml:space="preserve">   </v>
      </c>
      <c r="L47" s="96" t="str">
        <f>IF(ISNONTEXT('Movimentação de Alunos'!B50),"   ",(IF(M47=0,(IF(F47&gt;=60,"Aprovado","Est. Ind.")),M47)))</f>
        <v xml:space="preserve">   </v>
      </c>
      <c r="M47" s="33">
        <f>'Movimentação de Alunos'!C50</f>
        <v>0</v>
      </c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</row>
    <row r="48" spans="1:29" x14ac:dyDescent="0.25">
      <c r="A48" s="22">
        <v>43</v>
      </c>
      <c r="B48" s="176" t="str">
        <f>'Notas 1º Bim'!T51</f>
        <v xml:space="preserve">   </v>
      </c>
      <c r="C48" s="176" t="str">
        <f>'Notas 2º Bim'!T51</f>
        <v xml:space="preserve">   </v>
      </c>
      <c r="D48" s="176" t="str">
        <f>'Notas 3º Bim'!T51</f>
        <v xml:space="preserve">   </v>
      </c>
      <c r="E48" s="176" t="str">
        <f>'Notas 4º Bim'!T51</f>
        <v xml:space="preserve">   </v>
      </c>
      <c r="F48" s="96" t="str">
        <f>IF(ISNONTEXT('Movimentação de Alunos'!B51),"   ",(IF(ISBLANK('Movimentação de Alunos'!E51),(SUM(B48:E48)),"---")))</f>
        <v xml:space="preserve">   </v>
      </c>
      <c r="G48" s="177" t="str">
        <f>'Notas 1º Bim'!M51</f>
        <v xml:space="preserve">   </v>
      </c>
      <c r="H48" s="177" t="str">
        <f>'Notas 2º Bim'!M51</f>
        <v xml:space="preserve">   </v>
      </c>
      <c r="I48" s="177" t="str">
        <f>'Notas 3º Bim'!M51</f>
        <v xml:space="preserve">   </v>
      </c>
      <c r="J48" s="177" t="str">
        <f>'Notas 4º Bim'!M51</f>
        <v xml:space="preserve">   </v>
      </c>
      <c r="K48" s="97" t="str">
        <f>IF(ISNONTEXT('Movimentação de Alunos'!B51),"   ",(IF(ISBLANK('Movimentação de Alunos'!E51),(SUM(G48:J48)),"---")))</f>
        <v xml:space="preserve">   </v>
      </c>
      <c r="L48" s="96" t="str">
        <f>IF(ISNONTEXT('Movimentação de Alunos'!B51),"   ",(IF(M48=0,(IF(F48&gt;=60,"Aprovado","Est. Ind.")),M48)))</f>
        <v xml:space="preserve">   </v>
      </c>
      <c r="M48" s="33">
        <f>'Movimentação de Alunos'!C51</f>
        <v>0</v>
      </c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</row>
    <row r="49" spans="1:29" x14ac:dyDescent="0.25">
      <c r="A49" s="22">
        <v>44</v>
      </c>
      <c r="B49" s="176" t="str">
        <f>'Notas 1º Bim'!T52</f>
        <v xml:space="preserve">   </v>
      </c>
      <c r="C49" s="176" t="str">
        <f>'Notas 2º Bim'!T52</f>
        <v xml:space="preserve">   </v>
      </c>
      <c r="D49" s="176" t="str">
        <f>'Notas 3º Bim'!T52</f>
        <v xml:space="preserve">   </v>
      </c>
      <c r="E49" s="176" t="str">
        <f>'Notas 4º Bim'!T52</f>
        <v xml:space="preserve">   </v>
      </c>
      <c r="F49" s="96" t="str">
        <f>IF(ISNONTEXT('Movimentação de Alunos'!B52),"   ",(IF(ISBLANK('Movimentação de Alunos'!E52),(SUM(B49:E49)),"---")))</f>
        <v xml:space="preserve">   </v>
      </c>
      <c r="G49" s="177" t="str">
        <f>'Notas 1º Bim'!M52</f>
        <v xml:space="preserve">   </v>
      </c>
      <c r="H49" s="177" t="str">
        <f>'Notas 2º Bim'!M52</f>
        <v xml:space="preserve">   </v>
      </c>
      <c r="I49" s="177" t="str">
        <f>'Notas 3º Bim'!M52</f>
        <v xml:space="preserve">   </v>
      </c>
      <c r="J49" s="177" t="str">
        <f>'Notas 4º Bim'!M52</f>
        <v xml:space="preserve">   </v>
      </c>
      <c r="K49" s="97" t="str">
        <f>IF(ISNONTEXT('Movimentação de Alunos'!B52),"   ",(IF(ISBLANK('Movimentação de Alunos'!E52),(SUM(G49:J49)),"---")))</f>
        <v xml:space="preserve">   </v>
      </c>
      <c r="L49" s="96" t="str">
        <f>IF(ISNONTEXT('Movimentação de Alunos'!B52),"   ",(IF(M49=0,(IF(F49&gt;=60,"Aprovado","Est. Ind.")),M49)))</f>
        <v xml:space="preserve">   </v>
      </c>
      <c r="M49" s="33">
        <f>'Movimentação de Alunos'!C52</f>
        <v>0</v>
      </c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</row>
    <row r="50" spans="1:29" x14ac:dyDescent="0.25">
      <c r="A50" s="22">
        <v>45</v>
      </c>
      <c r="B50" s="176" t="str">
        <f>'Notas 1º Bim'!T53</f>
        <v xml:space="preserve">   </v>
      </c>
      <c r="C50" s="176" t="str">
        <f>'Notas 2º Bim'!T53</f>
        <v xml:space="preserve">   </v>
      </c>
      <c r="D50" s="176" t="str">
        <f>'Notas 3º Bim'!T53</f>
        <v xml:space="preserve">   </v>
      </c>
      <c r="E50" s="176" t="str">
        <f>'Notas 4º Bim'!T53</f>
        <v xml:space="preserve">   </v>
      </c>
      <c r="F50" s="96" t="str">
        <f>IF(ISNONTEXT('Movimentação de Alunos'!B53),"   ",(IF(ISBLANK('Movimentação de Alunos'!E53),(SUM(B50:E50)),"---")))</f>
        <v xml:space="preserve">   </v>
      </c>
      <c r="G50" s="177" t="str">
        <f>'Notas 1º Bim'!M53</f>
        <v xml:space="preserve">   </v>
      </c>
      <c r="H50" s="177" t="str">
        <f>'Notas 2º Bim'!M53</f>
        <v xml:space="preserve">   </v>
      </c>
      <c r="I50" s="177" t="str">
        <f>'Notas 3º Bim'!M53</f>
        <v xml:space="preserve">   </v>
      </c>
      <c r="J50" s="177" t="str">
        <f>'Notas 4º Bim'!M53</f>
        <v xml:space="preserve">   </v>
      </c>
      <c r="K50" s="97" t="str">
        <f>IF(ISNONTEXT('Movimentação de Alunos'!B53),"   ",(IF(ISBLANK('Movimentação de Alunos'!E53),(SUM(G50:J50)),"---")))</f>
        <v xml:space="preserve">   </v>
      </c>
      <c r="L50" s="96" t="str">
        <f>IF(ISNONTEXT('Movimentação de Alunos'!B53),"   ",(IF(M50=0,(IF(F50&gt;=60,"Aprovado","Est. Ind.")),M50)))</f>
        <v xml:space="preserve">   </v>
      </c>
      <c r="M50" s="33">
        <f>'Movimentação de Alunos'!C53</f>
        <v>0</v>
      </c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</row>
    <row r="51" spans="1:29" x14ac:dyDescent="0.25">
      <c r="A51" s="22">
        <v>46</v>
      </c>
      <c r="B51" s="176" t="str">
        <f>'Notas 1º Bim'!T54</f>
        <v xml:space="preserve">   </v>
      </c>
      <c r="C51" s="176" t="str">
        <f>'Notas 2º Bim'!T54</f>
        <v xml:space="preserve">   </v>
      </c>
      <c r="D51" s="176" t="str">
        <f>'Notas 3º Bim'!T54</f>
        <v xml:space="preserve">   </v>
      </c>
      <c r="E51" s="176" t="str">
        <f>'Notas 4º Bim'!T54</f>
        <v xml:space="preserve">   </v>
      </c>
      <c r="F51" s="96" t="str">
        <f>IF(ISNONTEXT('Movimentação de Alunos'!B54),"   ",(IF(ISBLANK('Movimentação de Alunos'!E54),(SUM(B51:E51)),"---")))</f>
        <v xml:space="preserve">   </v>
      </c>
      <c r="G51" s="177" t="str">
        <f>'Notas 1º Bim'!M54</f>
        <v xml:space="preserve">   </v>
      </c>
      <c r="H51" s="177" t="str">
        <f>'Notas 2º Bim'!M54</f>
        <v xml:space="preserve">   </v>
      </c>
      <c r="I51" s="177" t="str">
        <f>'Notas 3º Bim'!M54</f>
        <v xml:space="preserve">   </v>
      </c>
      <c r="J51" s="177" t="str">
        <f>'Notas 4º Bim'!M54</f>
        <v xml:space="preserve">   </v>
      </c>
      <c r="K51" s="97" t="str">
        <f>IF(ISNONTEXT('Movimentação de Alunos'!B54),"   ",(IF(ISBLANK('Movimentação de Alunos'!E54),(SUM(G51:J51)),"---")))</f>
        <v xml:space="preserve">   </v>
      </c>
      <c r="L51" s="96" t="str">
        <f>IF(ISNONTEXT('Movimentação de Alunos'!B54),"   ",(IF(M51=0,(IF(F51&gt;=60,"Aprovado","Est. Ind.")),M51)))</f>
        <v xml:space="preserve">   </v>
      </c>
      <c r="M51" s="33">
        <f>'Movimentação de Alunos'!C54</f>
        <v>0</v>
      </c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</row>
    <row r="52" spans="1:29" x14ac:dyDescent="0.25">
      <c r="A52" s="22">
        <v>47</v>
      </c>
      <c r="B52" s="176" t="str">
        <f>'Notas 1º Bim'!T55</f>
        <v xml:space="preserve">   </v>
      </c>
      <c r="C52" s="176" t="str">
        <f>'Notas 2º Bim'!T55</f>
        <v xml:space="preserve">   </v>
      </c>
      <c r="D52" s="176" t="str">
        <f>'Notas 3º Bim'!T55</f>
        <v xml:space="preserve">   </v>
      </c>
      <c r="E52" s="176" t="str">
        <f>'Notas 4º Bim'!T55</f>
        <v xml:space="preserve">   </v>
      </c>
      <c r="F52" s="96" t="str">
        <f>IF(ISNONTEXT('Movimentação de Alunos'!B55),"   ",(IF(ISBLANK('Movimentação de Alunos'!E55),(SUM(B52:E52)),"---")))</f>
        <v xml:space="preserve">   </v>
      </c>
      <c r="G52" s="177" t="str">
        <f>'Notas 1º Bim'!M55</f>
        <v xml:space="preserve">   </v>
      </c>
      <c r="H52" s="177" t="str">
        <f>'Notas 2º Bim'!M55</f>
        <v xml:space="preserve">   </v>
      </c>
      <c r="I52" s="177" t="str">
        <f>'Notas 3º Bim'!M55</f>
        <v xml:space="preserve">   </v>
      </c>
      <c r="J52" s="177" t="str">
        <f>'Notas 4º Bim'!M55</f>
        <v xml:space="preserve">   </v>
      </c>
      <c r="K52" s="97" t="str">
        <f>IF(ISNONTEXT('Movimentação de Alunos'!B55),"   ",(IF(ISBLANK('Movimentação de Alunos'!E55),(SUM(G52:J52)),"---")))</f>
        <v xml:space="preserve">   </v>
      </c>
      <c r="L52" s="96" t="str">
        <f>IF(ISNONTEXT('Movimentação de Alunos'!B55),"   ",(IF(M52=0,(IF(F52&gt;=60,"Aprovado","Est. Ind.")),M52)))</f>
        <v xml:space="preserve">   </v>
      </c>
      <c r="M52" s="33">
        <f>'Movimentação de Alunos'!C55</f>
        <v>0</v>
      </c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</row>
    <row r="53" spans="1:29" x14ac:dyDescent="0.25">
      <c r="A53" s="22">
        <v>48</v>
      </c>
      <c r="B53" s="176" t="str">
        <f>'Notas 1º Bim'!T56</f>
        <v xml:space="preserve">   </v>
      </c>
      <c r="C53" s="176" t="str">
        <f>'Notas 2º Bim'!T56</f>
        <v xml:space="preserve">   </v>
      </c>
      <c r="D53" s="176" t="str">
        <f>'Notas 3º Bim'!T56</f>
        <v xml:space="preserve">   </v>
      </c>
      <c r="E53" s="176" t="str">
        <f>'Notas 4º Bim'!T56</f>
        <v xml:space="preserve">   </v>
      </c>
      <c r="F53" s="96" t="str">
        <f>IF(ISNONTEXT('Movimentação de Alunos'!B56),"   ",(IF(ISBLANK('Movimentação de Alunos'!E56),(SUM(B53:E53)),"---")))</f>
        <v xml:space="preserve">   </v>
      </c>
      <c r="G53" s="177" t="str">
        <f>'Notas 1º Bim'!M56</f>
        <v xml:space="preserve">   </v>
      </c>
      <c r="H53" s="177" t="str">
        <f>'Notas 2º Bim'!M56</f>
        <v xml:space="preserve">   </v>
      </c>
      <c r="I53" s="177" t="str">
        <f>'Notas 3º Bim'!M56</f>
        <v xml:space="preserve">   </v>
      </c>
      <c r="J53" s="177" t="str">
        <f>'Notas 4º Bim'!M56</f>
        <v xml:space="preserve">   </v>
      </c>
      <c r="K53" s="97" t="str">
        <f>IF(ISNONTEXT('Movimentação de Alunos'!B56),"   ",(IF(ISBLANK('Movimentação de Alunos'!E56),(SUM(G53:J53)),"---")))</f>
        <v xml:space="preserve">   </v>
      </c>
      <c r="L53" s="96" t="str">
        <f>IF(ISNONTEXT('Movimentação de Alunos'!B56),"   ",(IF(M53=0,(IF(F53&gt;=60,"Aprovado","Est. Ind.")),M53)))</f>
        <v xml:space="preserve">   </v>
      </c>
      <c r="M53" s="33">
        <f>'Movimentação de Alunos'!C56</f>
        <v>0</v>
      </c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</row>
    <row r="54" spans="1:29" x14ac:dyDescent="0.25">
      <c r="A54" s="22">
        <v>49</v>
      </c>
      <c r="B54" s="176" t="str">
        <f>'Notas 1º Bim'!T57</f>
        <v xml:space="preserve">   </v>
      </c>
      <c r="C54" s="176" t="str">
        <f>'Notas 2º Bim'!T57</f>
        <v xml:space="preserve">   </v>
      </c>
      <c r="D54" s="176" t="str">
        <f>'Notas 3º Bim'!T57</f>
        <v xml:space="preserve">   </v>
      </c>
      <c r="E54" s="176" t="str">
        <f>'Notas 4º Bim'!T57</f>
        <v xml:space="preserve">   </v>
      </c>
      <c r="F54" s="96" t="str">
        <f>IF(ISNONTEXT('Movimentação de Alunos'!B57),"   ",(IF(ISBLANK('Movimentação de Alunos'!E57),(SUM(B54:E54)),"---")))</f>
        <v xml:space="preserve">   </v>
      </c>
      <c r="G54" s="177" t="str">
        <f>'Notas 1º Bim'!M57</f>
        <v xml:space="preserve">   </v>
      </c>
      <c r="H54" s="177" t="str">
        <f>'Notas 2º Bim'!M57</f>
        <v xml:space="preserve">   </v>
      </c>
      <c r="I54" s="177" t="str">
        <f>'Notas 3º Bim'!M57</f>
        <v xml:space="preserve">   </v>
      </c>
      <c r="J54" s="177" t="str">
        <f>'Notas 4º Bim'!M57</f>
        <v xml:space="preserve">   </v>
      </c>
      <c r="K54" s="97" t="str">
        <f>IF(ISNONTEXT('Movimentação de Alunos'!B57),"   ",(IF(ISBLANK('Movimentação de Alunos'!E57),(SUM(G54:J54)),"---")))</f>
        <v xml:space="preserve">   </v>
      </c>
      <c r="L54" s="96" t="str">
        <f>IF(ISNONTEXT('Movimentação de Alunos'!B57),"   ",(IF(M54=0,(IF(F54&gt;=60,"Aprovado","Est. Ind.")),M54)))</f>
        <v xml:space="preserve">   </v>
      </c>
      <c r="M54" s="33">
        <f>'Movimentação de Alunos'!C57</f>
        <v>0</v>
      </c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</row>
    <row r="55" spans="1:29" x14ac:dyDescent="0.25">
      <c r="A55" s="22">
        <v>50</v>
      </c>
      <c r="B55" s="176" t="str">
        <f>'Notas 1º Bim'!T58</f>
        <v xml:space="preserve">   </v>
      </c>
      <c r="C55" s="176" t="str">
        <f>'Notas 2º Bim'!T58</f>
        <v xml:space="preserve">   </v>
      </c>
      <c r="D55" s="176" t="str">
        <f>'Notas 3º Bim'!T58</f>
        <v xml:space="preserve">   </v>
      </c>
      <c r="E55" s="176" t="str">
        <f>'Notas 4º Bim'!T58</f>
        <v xml:space="preserve">   </v>
      </c>
      <c r="F55" s="96" t="str">
        <f>IF(ISNONTEXT('Movimentação de Alunos'!B58),"   ",(IF(ISBLANK('Movimentação de Alunos'!E58),(SUM(B55:E55)),"---")))</f>
        <v xml:space="preserve">   </v>
      </c>
      <c r="G55" s="177" t="str">
        <f>'Notas 1º Bim'!M58</f>
        <v xml:space="preserve">   </v>
      </c>
      <c r="H55" s="177" t="str">
        <f>'Notas 2º Bim'!M58</f>
        <v xml:space="preserve">   </v>
      </c>
      <c r="I55" s="177" t="str">
        <f>'Notas 3º Bim'!M58</f>
        <v xml:space="preserve">   </v>
      </c>
      <c r="J55" s="177" t="str">
        <f>'Notas 4º Bim'!M58</f>
        <v xml:space="preserve">   </v>
      </c>
      <c r="K55" s="97" t="str">
        <f>IF(ISNONTEXT('Movimentação de Alunos'!B58),"   ",(IF(ISBLANK('Movimentação de Alunos'!E58),(SUM(G55:J55)),"---")))</f>
        <v xml:space="preserve">   </v>
      </c>
      <c r="L55" s="96" t="str">
        <f>IF(ISNONTEXT('Movimentação de Alunos'!B58),"   ",(IF(M55=0,(IF(F55&gt;=60,"Aprovado","Est. Ind.")),M55)))</f>
        <v xml:space="preserve">   </v>
      </c>
      <c r="M55" s="33">
        <f>'Movimentação de Alunos'!C58</f>
        <v>0</v>
      </c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</row>
    <row r="56" spans="1:29" x14ac:dyDescent="0.25">
      <c r="A56" s="22">
        <v>51</v>
      </c>
      <c r="B56" s="176" t="str">
        <f>'Notas 1º Bim'!T59</f>
        <v xml:space="preserve">   </v>
      </c>
      <c r="C56" s="176" t="str">
        <f>'Notas 2º Bim'!T59</f>
        <v xml:space="preserve">   </v>
      </c>
      <c r="D56" s="176" t="str">
        <f>'Notas 3º Bim'!T59</f>
        <v xml:space="preserve">   </v>
      </c>
      <c r="E56" s="176" t="str">
        <f>'Notas 4º Bim'!T59</f>
        <v xml:space="preserve">   </v>
      </c>
      <c r="F56" s="96" t="str">
        <f>IF(ISNONTEXT('Movimentação de Alunos'!B59),"   ",(IF(ISBLANK('Movimentação de Alunos'!E59),(SUM(B56:E56)),"---")))</f>
        <v xml:space="preserve">   </v>
      </c>
      <c r="G56" s="177" t="str">
        <f>'Notas 1º Bim'!M59</f>
        <v xml:space="preserve">   </v>
      </c>
      <c r="H56" s="177" t="str">
        <f>'Notas 2º Bim'!M59</f>
        <v xml:space="preserve">   </v>
      </c>
      <c r="I56" s="177" t="str">
        <f>'Notas 3º Bim'!M59</f>
        <v xml:space="preserve">   </v>
      </c>
      <c r="J56" s="177" t="str">
        <f>'Notas 4º Bim'!M59</f>
        <v xml:space="preserve">   </v>
      </c>
      <c r="K56" s="97" t="str">
        <f>IF(ISNONTEXT('Movimentação de Alunos'!B59),"   ",(IF(ISBLANK('Movimentação de Alunos'!E59),(SUM(G56:J56)),"---")))</f>
        <v xml:space="preserve">   </v>
      </c>
      <c r="L56" s="96" t="str">
        <f>IF(ISNONTEXT('Movimentação de Alunos'!B59),"   ",(IF(M56=0,(IF(F56&gt;=60,"Aprovado","Est. Ind.")),M56)))</f>
        <v xml:space="preserve">   </v>
      </c>
      <c r="M56" s="33">
        <f>'Movimentação de Alunos'!C59</f>
        <v>0</v>
      </c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</row>
    <row r="57" spans="1:29" x14ac:dyDescent="0.25">
      <c r="A57" s="22">
        <v>52</v>
      </c>
      <c r="B57" s="176" t="str">
        <f>'Notas 1º Bim'!T60</f>
        <v xml:space="preserve">   </v>
      </c>
      <c r="C57" s="176" t="str">
        <f>'Notas 2º Bim'!T60</f>
        <v xml:space="preserve">   </v>
      </c>
      <c r="D57" s="176" t="str">
        <f>'Notas 3º Bim'!T60</f>
        <v xml:space="preserve">   </v>
      </c>
      <c r="E57" s="176" t="str">
        <f>'Notas 4º Bim'!T60</f>
        <v xml:space="preserve">   </v>
      </c>
      <c r="F57" s="96" t="str">
        <f>IF(ISNONTEXT('Movimentação de Alunos'!B60),"   ",(IF(ISBLANK('Movimentação de Alunos'!E60),(SUM(B57:E57)),"---")))</f>
        <v xml:space="preserve">   </v>
      </c>
      <c r="G57" s="177" t="str">
        <f>'Notas 1º Bim'!M60</f>
        <v xml:space="preserve">   </v>
      </c>
      <c r="H57" s="177" t="str">
        <f>'Notas 2º Bim'!M60</f>
        <v xml:space="preserve">   </v>
      </c>
      <c r="I57" s="177" t="str">
        <f>'Notas 3º Bim'!M60</f>
        <v xml:space="preserve">   </v>
      </c>
      <c r="J57" s="177" t="str">
        <f>'Notas 4º Bim'!M60</f>
        <v xml:space="preserve">   </v>
      </c>
      <c r="K57" s="97" t="str">
        <f>IF(ISNONTEXT('Movimentação de Alunos'!B60),"   ",(IF(ISBLANK('Movimentação de Alunos'!E60),(SUM(G57:J57)),"---")))</f>
        <v xml:space="preserve">   </v>
      </c>
      <c r="L57" s="96" t="str">
        <f>IF(ISNONTEXT('Movimentação de Alunos'!B60),"   ",(IF(M57=0,(IF(F57&gt;=60,"Aprovado","Est. Ind.")),M57)))</f>
        <v xml:space="preserve">   </v>
      </c>
      <c r="M57" s="33">
        <f>'Movimentação de Alunos'!C60</f>
        <v>0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</row>
    <row r="58" spans="1:29" x14ac:dyDescent="0.25">
      <c r="A58" s="22">
        <v>53</v>
      </c>
      <c r="B58" s="176" t="str">
        <f>'Notas 1º Bim'!T61</f>
        <v xml:space="preserve">   </v>
      </c>
      <c r="C58" s="176" t="str">
        <f>'Notas 2º Bim'!T61</f>
        <v xml:space="preserve">   </v>
      </c>
      <c r="D58" s="176" t="str">
        <f>'Notas 3º Bim'!T61</f>
        <v xml:space="preserve">   </v>
      </c>
      <c r="E58" s="176" t="str">
        <f>'Notas 4º Bim'!T61</f>
        <v xml:space="preserve">   </v>
      </c>
      <c r="F58" s="96" t="str">
        <f>IF(ISNONTEXT('Movimentação de Alunos'!B61),"   ",(IF(ISBLANK('Movimentação de Alunos'!E61),(SUM(B58:E58)),"---")))</f>
        <v xml:space="preserve">   </v>
      </c>
      <c r="G58" s="177" t="str">
        <f>'Notas 1º Bim'!M61</f>
        <v xml:space="preserve">   </v>
      </c>
      <c r="H58" s="177" t="str">
        <f>'Notas 2º Bim'!M61</f>
        <v xml:space="preserve">   </v>
      </c>
      <c r="I58" s="177" t="str">
        <f>'Notas 3º Bim'!M61</f>
        <v xml:space="preserve">   </v>
      </c>
      <c r="J58" s="177" t="str">
        <f>'Notas 4º Bim'!M61</f>
        <v xml:space="preserve">   </v>
      </c>
      <c r="K58" s="97" t="str">
        <f>IF(ISNONTEXT('Movimentação de Alunos'!B61),"   ",(IF(ISBLANK('Movimentação de Alunos'!E61),(SUM(G58:J58)),"---")))</f>
        <v xml:space="preserve">   </v>
      </c>
      <c r="L58" s="96" t="str">
        <f>IF(ISNONTEXT('Movimentação de Alunos'!B61),"   ",(IF(M58=0,(IF(F58&gt;=60,"Aprovado","Est. Ind.")),M58)))</f>
        <v xml:space="preserve">   </v>
      </c>
      <c r="M58" s="33">
        <f>'Movimentação de Alunos'!C61</f>
        <v>0</v>
      </c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</row>
    <row r="59" spans="1:29" x14ac:dyDescent="0.25">
      <c r="A59" s="22">
        <v>54</v>
      </c>
      <c r="B59" s="176" t="str">
        <f>'Notas 1º Bim'!T62</f>
        <v xml:space="preserve">   </v>
      </c>
      <c r="C59" s="176" t="str">
        <f>'Notas 2º Bim'!T62</f>
        <v xml:space="preserve">   </v>
      </c>
      <c r="D59" s="176" t="str">
        <f>'Notas 3º Bim'!T62</f>
        <v xml:space="preserve">   </v>
      </c>
      <c r="E59" s="176" t="str">
        <f>'Notas 4º Bim'!T62</f>
        <v xml:space="preserve">   </v>
      </c>
      <c r="F59" s="96" t="str">
        <f>IF(ISNONTEXT('Movimentação de Alunos'!B62),"   ",(IF(ISBLANK('Movimentação de Alunos'!E62),(SUM(B59:E59)),"---")))</f>
        <v xml:space="preserve">   </v>
      </c>
      <c r="G59" s="177" t="str">
        <f>'Notas 1º Bim'!M62</f>
        <v xml:space="preserve">   </v>
      </c>
      <c r="H59" s="177" t="str">
        <f>'Notas 2º Bim'!M62</f>
        <v xml:space="preserve">   </v>
      </c>
      <c r="I59" s="177" t="str">
        <f>'Notas 3º Bim'!M62</f>
        <v xml:space="preserve">   </v>
      </c>
      <c r="J59" s="177" t="str">
        <f>'Notas 4º Bim'!M62</f>
        <v xml:space="preserve">   </v>
      </c>
      <c r="K59" s="97" t="str">
        <f>IF(ISNONTEXT('Movimentação de Alunos'!B62),"   ",(IF(ISBLANK('Movimentação de Alunos'!E62),(SUM(G59:J59)),"---")))</f>
        <v xml:space="preserve">   </v>
      </c>
      <c r="L59" s="96" t="str">
        <f>IF(ISNONTEXT('Movimentação de Alunos'!B62),"   ",(IF(M59=0,(IF(F59&gt;=60,"Aprovado","Est. Ind.")),M59)))</f>
        <v xml:space="preserve">   </v>
      </c>
      <c r="M59" s="33">
        <f>'Movimentação de Alunos'!C62</f>
        <v>0</v>
      </c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</row>
    <row r="60" spans="1:29" x14ac:dyDescent="0.25">
      <c r="A60" s="22">
        <v>55</v>
      </c>
      <c r="B60" s="176" t="str">
        <f>'Notas 1º Bim'!T63</f>
        <v xml:space="preserve">   </v>
      </c>
      <c r="C60" s="176" t="str">
        <f>'Notas 2º Bim'!T63</f>
        <v xml:space="preserve">   </v>
      </c>
      <c r="D60" s="176" t="str">
        <f>'Notas 3º Bim'!T63</f>
        <v xml:space="preserve">   </v>
      </c>
      <c r="E60" s="176" t="str">
        <f>'Notas 4º Bim'!T63</f>
        <v xml:space="preserve">   </v>
      </c>
      <c r="F60" s="96" t="str">
        <f>IF(ISNONTEXT('Movimentação de Alunos'!B63),"   ",(IF(ISBLANK('Movimentação de Alunos'!E63),(SUM(B60:E60)),"---")))</f>
        <v xml:space="preserve">   </v>
      </c>
      <c r="G60" s="177" t="str">
        <f>'Notas 1º Bim'!M63</f>
        <v xml:space="preserve">   </v>
      </c>
      <c r="H60" s="177" t="str">
        <f>'Notas 2º Bim'!M63</f>
        <v xml:space="preserve">   </v>
      </c>
      <c r="I60" s="177" t="str">
        <f>'Notas 3º Bim'!M63</f>
        <v xml:space="preserve">   </v>
      </c>
      <c r="J60" s="177" t="str">
        <f>'Notas 4º Bim'!M63</f>
        <v xml:space="preserve">   </v>
      </c>
      <c r="K60" s="97" t="str">
        <f>IF(ISNONTEXT('Movimentação de Alunos'!B63),"   ",(IF(ISBLANK('Movimentação de Alunos'!E63),(SUM(G60:J60)),"---")))</f>
        <v xml:space="preserve">   </v>
      </c>
      <c r="L60" s="96" t="str">
        <f>IF(ISNONTEXT('Movimentação de Alunos'!B63),"   ",(IF(M60=0,(IF(F60&gt;=60,"Aprovado","Est. Ind.")),M60)))</f>
        <v xml:space="preserve">   </v>
      </c>
      <c r="M60" s="33">
        <f>'Movimentação de Alunos'!C63</f>
        <v>0</v>
      </c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</row>
    <row r="61" spans="1:29" x14ac:dyDescent="0.25">
      <c r="A61" s="22">
        <v>56</v>
      </c>
      <c r="B61" s="176" t="str">
        <f>'Notas 1º Bim'!T64</f>
        <v xml:space="preserve">   </v>
      </c>
      <c r="C61" s="176" t="str">
        <f>'Notas 2º Bim'!T64</f>
        <v xml:space="preserve">   </v>
      </c>
      <c r="D61" s="176" t="str">
        <f>'Notas 3º Bim'!T64</f>
        <v xml:space="preserve">   </v>
      </c>
      <c r="E61" s="176" t="str">
        <f>'Notas 4º Bim'!T64</f>
        <v xml:space="preserve">   </v>
      </c>
      <c r="F61" s="96" t="str">
        <f>IF(ISNONTEXT('Movimentação de Alunos'!B64),"   ",(IF(ISBLANK('Movimentação de Alunos'!E64),(SUM(B61:E61)),"---")))</f>
        <v xml:space="preserve">   </v>
      </c>
      <c r="G61" s="177" t="str">
        <f>'Notas 1º Bim'!M64</f>
        <v xml:space="preserve">   </v>
      </c>
      <c r="H61" s="177" t="str">
        <f>'Notas 2º Bim'!M64</f>
        <v xml:space="preserve">   </v>
      </c>
      <c r="I61" s="177" t="str">
        <f>'Notas 3º Bim'!M64</f>
        <v xml:space="preserve">   </v>
      </c>
      <c r="J61" s="177" t="str">
        <f>'Notas 4º Bim'!M64</f>
        <v xml:space="preserve">   </v>
      </c>
      <c r="K61" s="97" t="str">
        <f>IF(ISNONTEXT('Movimentação de Alunos'!B64),"   ",(IF(ISBLANK('Movimentação de Alunos'!E64),(SUM(G61:J61)),"---")))</f>
        <v xml:space="preserve">   </v>
      </c>
      <c r="L61" s="96" t="str">
        <f>IF(ISNONTEXT('Movimentação de Alunos'!B64),"   ",(IF(M61=0,(IF(F61&gt;=60,"Aprovado","Est. Ind.")),M61)))</f>
        <v xml:space="preserve">   </v>
      </c>
      <c r="M61" s="33">
        <f>'Movimentação de Alunos'!C64</f>
        <v>0</v>
      </c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</row>
    <row r="62" spans="1:29" x14ac:dyDescent="0.25">
      <c r="A62" s="22">
        <v>57</v>
      </c>
      <c r="B62" s="176" t="str">
        <f>'Notas 1º Bim'!T65</f>
        <v xml:space="preserve">   </v>
      </c>
      <c r="C62" s="176" t="str">
        <f>'Notas 2º Bim'!T65</f>
        <v xml:space="preserve">   </v>
      </c>
      <c r="D62" s="176" t="str">
        <f>'Notas 3º Bim'!T65</f>
        <v xml:space="preserve">   </v>
      </c>
      <c r="E62" s="176" t="str">
        <f>'Notas 4º Bim'!T65</f>
        <v xml:space="preserve">   </v>
      </c>
      <c r="F62" s="96" t="str">
        <f>IF(ISNONTEXT('Movimentação de Alunos'!B65),"   ",(IF(ISBLANK('Movimentação de Alunos'!E65),(SUM(B62:E62)),"---")))</f>
        <v xml:space="preserve">   </v>
      </c>
      <c r="G62" s="177" t="str">
        <f>'Notas 1º Bim'!M65</f>
        <v xml:space="preserve">   </v>
      </c>
      <c r="H62" s="177" t="str">
        <f>'Notas 2º Bim'!M65</f>
        <v xml:space="preserve">   </v>
      </c>
      <c r="I62" s="177" t="str">
        <f>'Notas 3º Bim'!M65</f>
        <v xml:space="preserve">   </v>
      </c>
      <c r="J62" s="177" t="str">
        <f>'Notas 4º Bim'!M65</f>
        <v xml:space="preserve">   </v>
      </c>
      <c r="K62" s="97" t="str">
        <f>IF(ISNONTEXT('Movimentação de Alunos'!B65),"   ",(IF(ISBLANK('Movimentação de Alunos'!E65),(SUM(G62:J62)),"---")))</f>
        <v xml:space="preserve">   </v>
      </c>
      <c r="L62" s="96" t="str">
        <f>IF(ISNONTEXT('Movimentação de Alunos'!B65),"   ",(IF(M62=0,(IF(F62&gt;=60,"Aprovado","Est. Ind.")),M62)))</f>
        <v xml:space="preserve">   </v>
      </c>
      <c r="M62" s="33">
        <f>'Movimentação de Alunos'!C65</f>
        <v>0</v>
      </c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</row>
    <row r="63" spans="1:29" x14ac:dyDescent="0.25">
      <c r="A63" s="22">
        <v>58</v>
      </c>
      <c r="B63" s="176" t="str">
        <f>'Notas 1º Bim'!T66</f>
        <v xml:space="preserve">   </v>
      </c>
      <c r="C63" s="176" t="str">
        <f>'Notas 2º Bim'!T66</f>
        <v xml:space="preserve">   </v>
      </c>
      <c r="D63" s="176" t="str">
        <f>'Notas 3º Bim'!T66</f>
        <v xml:space="preserve">   </v>
      </c>
      <c r="E63" s="176" t="str">
        <f>'Notas 4º Bim'!T66</f>
        <v xml:space="preserve">   </v>
      </c>
      <c r="F63" s="96" t="str">
        <f>IF(ISNONTEXT('Movimentação de Alunos'!B66),"   ",(IF(ISBLANK('Movimentação de Alunos'!E66),(SUM(B63:E63)),"---")))</f>
        <v xml:space="preserve">   </v>
      </c>
      <c r="G63" s="177" t="str">
        <f>'Notas 1º Bim'!M66</f>
        <v xml:space="preserve">   </v>
      </c>
      <c r="H63" s="177" t="str">
        <f>'Notas 2º Bim'!M66</f>
        <v xml:space="preserve">   </v>
      </c>
      <c r="I63" s="177" t="str">
        <f>'Notas 3º Bim'!M66</f>
        <v xml:space="preserve">   </v>
      </c>
      <c r="J63" s="177" t="str">
        <f>'Notas 4º Bim'!M66</f>
        <v xml:space="preserve">   </v>
      </c>
      <c r="K63" s="97" t="str">
        <f>IF(ISNONTEXT('Movimentação de Alunos'!B66),"   ",(IF(ISBLANK('Movimentação de Alunos'!E66),(SUM(G63:J63)),"---")))</f>
        <v xml:space="preserve">   </v>
      </c>
      <c r="L63" s="96" t="str">
        <f>IF(ISNONTEXT('Movimentação de Alunos'!B66),"   ",(IF(M63=0,(IF(F63&gt;=60,"Aprovado","Est. Ind.")),M63)))</f>
        <v xml:space="preserve">   </v>
      </c>
      <c r="M63" s="33">
        <f>'Movimentação de Alunos'!C66</f>
        <v>0</v>
      </c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</row>
    <row r="64" spans="1:29" x14ac:dyDescent="0.25">
      <c r="A64" s="22">
        <v>59</v>
      </c>
      <c r="B64" s="176" t="str">
        <f>'Notas 1º Bim'!T67</f>
        <v xml:space="preserve">   </v>
      </c>
      <c r="C64" s="176" t="str">
        <f>'Notas 2º Bim'!T67</f>
        <v xml:space="preserve">   </v>
      </c>
      <c r="D64" s="176" t="str">
        <f>'Notas 3º Bim'!T67</f>
        <v xml:space="preserve">   </v>
      </c>
      <c r="E64" s="176" t="str">
        <f>'Notas 4º Bim'!T67</f>
        <v xml:space="preserve">   </v>
      </c>
      <c r="F64" s="96" t="str">
        <f>IF(ISNONTEXT('Movimentação de Alunos'!B67),"   ",(IF(ISBLANK('Movimentação de Alunos'!E67),(SUM(B64:E64)),"---")))</f>
        <v xml:space="preserve">   </v>
      </c>
      <c r="G64" s="177" t="str">
        <f>'Notas 1º Bim'!M67</f>
        <v xml:space="preserve">   </v>
      </c>
      <c r="H64" s="177" t="str">
        <f>'Notas 2º Bim'!M67</f>
        <v xml:space="preserve">   </v>
      </c>
      <c r="I64" s="177" t="str">
        <f>'Notas 3º Bim'!M67</f>
        <v xml:space="preserve">   </v>
      </c>
      <c r="J64" s="177" t="str">
        <f>'Notas 4º Bim'!M67</f>
        <v xml:space="preserve">   </v>
      </c>
      <c r="K64" s="97" t="str">
        <f>IF(ISNONTEXT('Movimentação de Alunos'!B67),"   ",(IF(ISBLANK('Movimentação de Alunos'!E67),(SUM(G64:J64)),"---")))</f>
        <v xml:space="preserve">   </v>
      </c>
      <c r="L64" s="96" t="str">
        <f>IF(ISNONTEXT('Movimentação de Alunos'!B67),"   ",(IF(M64=0,(IF(F64&gt;=60,"Aprovado","Est. Ind.")),M64)))</f>
        <v xml:space="preserve">   </v>
      </c>
      <c r="M64" s="33">
        <f>'Movimentação de Alunos'!C67</f>
        <v>0</v>
      </c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</row>
    <row r="65" spans="1:29" x14ac:dyDescent="0.25">
      <c r="A65" s="22">
        <v>60</v>
      </c>
      <c r="B65" s="176" t="str">
        <f>'Notas 1º Bim'!T68</f>
        <v xml:space="preserve">   </v>
      </c>
      <c r="C65" s="176" t="str">
        <f>'Notas 2º Bim'!T68</f>
        <v xml:space="preserve">   </v>
      </c>
      <c r="D65" s="176" t="str">
        <f>'Notas 3º Bim'!T68</f>
        <v xml:space="preserve">   </v>
      </c>
      <c r="E65" s="176" t="str">
        <f>'Notas 4º Bim'!T68</f>
        <v xml:space="preserve">   </v>
      </c>
      <c r="F65" s="96" t="str">
        <f>IF(ISNONTEXT('Movimentação de Alunos'!B68),"   ",(IF(ISBLANK('Movimentação de Alunos'!E68),(SUM(B65:E65)),"---")))</f>
        <v xml:space="preserve">   </v>
      </c>
      <c r="G65" s="177" t="str">
        <f>'Notas 1º Bim'!M68</f>
        <v xml:space="preserve">   </v>
      </c>
      <c r="H65" s="177" t="str">
        <f>'Notas 2º Bim'!M68</f>
        <v xml:space="preserve">   </v>
      </c>
      <c r="I65" s="177" t="str">
        <f>'Notas 3º Bim'!M68</f>
        <v xml:space="preserve">   </v>
      </c>
      <c r="J65" s="177" t="str">
        <f>'Notas 4º Bim'!M68</f>
        <v xml:space="preserve">   </v>
      </c>
      <c r="K65" s="97" t="str">
        <f>IF(ISNONTEXT('Movimentação de Alunos'!B68),"   ",(IF(ISBLANK('Movimentação de Alunos'!E68),(SUM(G65:J65)),"---")))</f>
        <v xml:space="preserve">   </v>
      </c>
      <c r="L65" s="96" t="str">
        <f>IF(ISNONTEXT('Movimentação de Alunos'!B68),"   ",(IF(M65=0,(IF(F65&gt;=60,"Aprovado","Est. Ind.")),M65)))</f>
        <v xml:space="preserve">   </v>
      </c>
      <c r="M65" s="33">
        <f>'Movimentação de Alunos'!C68</f>
        <v>0</v>
      </c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</row>
    <row r="66" spans="1:29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</row>
    <row r="67" spans="1:29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</row>
    <row r="68" spans="1:29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</row>
    <row r="69" spans="1:29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</row>
    <row r="70" spans="1:29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</row>
    <row r="71" spans="1:29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</row>
    <row r="72" spans="1:29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</row>
    <row r="73" spans="1:29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</row>
    <row r="74" spans="1:29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</row>
    <row r="75" spans="1:29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</row>
    <row r="76" spans="1:29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</row>
    <row r="77" spans="1:29" x14ac:dyDescent="0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</row>
    <row r="78" spans="1:29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</row>
    <row r="79" spans="1:29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</row>
  </sheetData>
  <sheetProtection password="E935" sheet="1" objects="1" scenarios="1"/>
  <mergeCells count="16">
    <mergeCell ref="I3:J3"/>
    <mergeCell ref="K3:L3"/>
    <mergeCell ref="A3:D3"/>
    <mergeCell ref="E3:F3"/>
    <mergeCell ref="A1:L1"/>
    <mergeCell ref="A2:B2"/>
    <mergeCell ref="C2:G2"/>
    <mergeCell ref="H2:J2"/>
    <mergeCell ref="K2:L2"/>
    <mergeCell ref="O10:Q12"/>
    <mergeCell ref="O14:Q16"/>
    <mergeCell ref="O4:Q8"/>
    <mergeCell ref="A4:A5"/>
    <mergeCell ref="B4:F4"/>
    <mergeCell ref="G4:K4"/>
    <mergeCell ref="L4:L5"/>
  </mergeCells>
  <conditionalFormatting sqref="A6:E65 G6:J65">
    <cfRule type="expression" dxfId="44" priority="18">
      <formula>MOD(ROW(A6),2) = 0</formula>
    </cfRule>
  </conditionalFormatting>
  <conditionalFormatting sqref="B6:C65">
    <cfRule type="cellIs" dxfId="43" priority="17" operator="lessThan">
      <formula>12</formula>
    </cfRule>
  </conditionalFormatting>
  <conditionalFormatting sqref="D6:E65">
    <cfRule type="cellIs" dxfId="42" priority="16" operator="lessThan">
      <formula>18</formula>
    </cfRule>
  </conditionalFormatting>
  <conditionalFormatting sqref="F6">
    <cfRule type="expression" dxfId="41" priority="14">
      <formula>MOD(ROW(F6),2) = 0</formula>
    </cfRule>
  </conditionalFormatting>
  <conditionalFormatting sqref="F6">
    <cfRule type="cellIs" dxfId="40" priority="13" operator="lessThan">
      <formula>60</formula>
    </cfRule>
  </conditionalFormatting>
  <conditionalFormatting sqref="K6">
    <cfRule type="expression" dxfId="39" priority="11">
      <formula>MOD(ROW(K6),2) = 0</formula>
    </cfRule>
  </conditionalFormatting>
  <conditionalFormatting sqref="L6">
    <cfRule type="cellIs" dxfId="38" priority="9" operator="lessThan">
      <formula>12</formula>
    </cfRule>
  </conditionalFormatting>
  <conditionalFormatting sqref="L6">
    <cfRule type="expression" dxfId="37" priority="8">
      <formula>MOD(ROW(L6),2) = 0</formula>
    </cfRule>
  </conditionalFormatting>
  <conditionalFormatting sqref="L6">
    <cfRule type="cellIs" dxfId="36" priority="7" operator="lessThan">
      <formula>12</formula>
    </cfRule>
  </conditionalFormatting>
  <conditionalFormatting sqref="F7:F65">
    <cfRule type="expression" dxfId="35" priority="6">
      <formula>MOD(ROW(F7),2) = 0</formula>
    </cfRule>
  </conditionalFormatting>
  <conditionalFormatting sqref="F7:F65">
    <cfRule type="cellIs" dxfId="34" priority="5" operator="lessThan">
      <formula>60</formula>
    </cfRule>
  </conditionalFormatting>
  <conditionalFormatting sqref="K7:K65">
    <cfRule type="expression" dxfId="33" priority="4">
      <formula>MOD(ROW(K7),2) = 0</formula>
    </cfRule>
  </conditionalFormatting>
  <conditionalFormatting sqref="L7:L65">
    <cfRule type="cellIs" dxfId="32" priority="3" operator="lessThan">
      <formula>12</formula>
    </cfRule>
  </conditionalFormatting>
  <conditionalFormatting sqref="L7:L65">
    <cfRule type="expression" dxfId="31" priority="2">
      <formula>MOD(ROW(L7),2) = 0</formula>
    </cfRule>
  </conditionalFormatting>
  <conditionalFormatting sqref="L7:L65">
    <cfRule type="cellIs" dxfId="30" priority="1" operator="lessThan">
      <formula>12</formula>
    </cfRule>
  </conditionalFormatting>
  <hyperlinks>
    <hyperlink ref="O4:Q8" location="Iniciar!A1" display="Iniciar!A1"/>
    <hyperlink ref="O14:Q16" location="'Recuperação Final'!A1" display="'Recuperação Final'!A1"/>
    <hyperlink ref="O10:Q12" location="Taletas!A1" display="Taletas!A1"/>
  </hyperlink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77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>
    <tabColor theme="9" tint="0.39997558519241921"/>
    <pageSetUpPr fitToPage="1"/>
  </sheetPr>
  <dimension ref="A1:T76"/>
  <sheetViews>
    <sheetView workbookViewId="0">
      <selection activeCell="M3" sqref="M3:O7"/>
    </sheetView>
  </sheetViews>
  <sheetFormatPr defaultRowHeight="15" x14ac:dyDescent="0.25"/>
  <cols>
    <col min="1" max="1" width="3" bestFit="1" customWidth="1"/>
    <col min="2" max="6" width="9.7109375" customWidth="1"/>
    <col min="7" max="7" width="7.7109375" customWidth="1"/>
    <col min="8" max="8" width="12.42578125" customWidth="1"/>
    <col min="9" max="11" width="12.7109375" customWidth="1"/>
  </cols>
  <sheetData>
    <row r="1" spans="1:20" ht="21" x14ac:dyDescent="0.35">
      <c r="A1" s="506" t="s">
        <v>69</v>
      </c>
      <c r="B1" s="507"/>
      <c r="C1" s="507"/>
      <c r="D1" s="507"/>
      <c r="E1" s="507"/>
      <c r="F1" s="507"/>
      <c r="G1" s="507"/>
      <c r="H1" s="507"/>
      <c r="I1" s="507"/>
      <c r="J1" s="507"/>
      <c r="K1" s="508"/>
      <c r="L1" s="38"/>
      <c r="M1" s="38"/>
      <c r="N1" s="38"/>
      <c r="O1" s="38"/>
      <c r="P1" s="38"/>
      <c r="Q1" s="38"/>
      <c r="R1" s="38"/>
      <c r="S1" s="38"/>
      <c r="T1" s="38"/>
    </row>
    <row r="2" spans="1:20" ht="16.5" thickBot="1" x14ac:dyDescent="0.3">
      <c r="A2" s="181"/>
      <c r="B2" s="513" t="str">
        <f>Capa!B30</f>
        <v>1º ANO A</v>
      </c>
      <c r="C2" s="514"/>
      <c r="D2" s="185" t="s">
        <v>30</v>
      </c>
      <c r="E2" s="511" t="str">
        <f>Capa!B44</f>
        <v>ULISSES PAGLIUSO JUNIOR</v>
      </c>
      <c r="F2" s="511"/>
      <c r="G2" s="512"/>
      <c r="H2" s="178" t="s">
        <v>25</v>
      </c>
      <c r="I2" s="179" t="str">
        <f>Capa!B37</f>
        <v>BIOLOGIA</v>
      </c>
      <c r="J2" s="186" t="s">
        <v>70</v>
      </c>
      <c r="K2" s="179">
        <f>Capa!D19</f>
        <v>2014</v>
      </c>
      <c r="L2" s="38"/>
      <c r="M2" s="38"/>
      <c r="N2" s="38"/>
      <c r="O2" s="38"/>
      <c r="P2" s="38"/>
      <c r="Q2" s="38"/>
      <c r="R2" s="38"/>
      <c r="S2" s="38"/>
      <c r="T2" s="38"/>
    </row>
    <row r="3" spans="1:20" ht="24" customHeight="1" thickTop="1" x14ac:dyDescent="0.25">
      <c r="A3" s="182"/>
      <c r="B3" s="519" t="s">
        <v>68</v>
      </c>
      <c r="C3" s="520"/>
      <c r="D3" s="520"/>
      <c r="E3" s="520"/>
      <c r="F3" s="520"/>
      <c r="G3" s="521"/>
      <c r="H3" s="500" t="s">
        <v>42</v>
      </c>
      <c r="I3" s="501"/>
      <c r="J3" s="500" t="s">
        <v>174</v>
      </c>
      <c r="K3" s="501"/>
      <c r="L3" s="38"/>
      <c r="M3" s="309" t="s">
        <v>108</v>
      </c>
      <c r="N3" s="310"/>
      <c r="O3" s="311"/>
      <c r="P3" s="38"/>
      <c r="Q3" s="38"/>
      <c r="R3" s="38"/>
      <c r="S3" s="38"/>
      <c r="T3" s="38"/>
    </row>
    <row r="4" spans="1:20" ht="15" customHeight="1" x14ac:dyDescent="0.25">
      <c r="A4" s="509" t="s">
        <v>40</v>
      </c>
      <c r="B4" s="515" t="s">
        <v>172</v>
      </c>
      <c r="C4" s="516"/>
      <c r="D4" s="515" t="s">
        <v>173</v>
      </c>
      <c r="E4" s="516"/>
      <c r="F4" s="517" t="s">
        <v>45</v>
      </c>
      <c r="G4" s="510" t="s">
        <v>41</v>
      </c>
      <c r="H4" s="502" t="s">
        <v>46</v>
      </c>
      <c r="I4" s="504" t="s">
        <v>71</v>
      </c>
      <c r="J4" s="504" t="s">
        <v>55</v>
      </c>
      <c r="K4" s="504" t="s">
        <v>21</v>
      </c>
      <c r="L4" s="38"/>
      <c r="M4" s="312"/>
      <c r="N4" s="313"/>
      <c r="O4" s="314"/>
      <c r="P4" s="38"/>
      <c r="Q4" s="38"/>
      <c r="R4" s="38"/>
      <c r="S4" s="38"/>
      <c r="T4" s="38"/>
    </row>
    <row r="5" spans="1:20" ht="29.25" customHeight="1" x14ac:dyDescent="0.25">
      <c r="A5" s="509"/>
      <c r="B5" s="183" t="s">
        <v>43</v>
      </c>
      <c r="C5" s="183" t="s">
        <v>44</v>
      </c>
      <c r="D5" s="183" t="s">
        <v>43</v>
      </c>
      <c r="E5" s="183" t="s">
        <v>44</v>
      </c>
      <c r="F5" s="518"/>
      <c r="G5" s="510"/>
      <c r="H5" s="503"/>
      <c r="I5" s="505"/>
      <c r="J5" s="505"/>
      <c r="K5" s="505"/>
      <c r="L5" s="138"/>
      <c r="M5" s="312"/>
      <c r="N5" s="313"/>
      <c r="O5" s="314"/>
      <c r="P5" s="38"/>
      <c r="Q5" s="38"/>
      <c r="R5" s="38"/>
      <c r="S5" s="38"/>
      <c r="T5" s="38"/>
    </row>
    <row r="6" spans="1:20" ht="15" customHeight="1" x14ac:dyDescent="0.25">
      <c r="A6" s="22">
        <v>1</v>
      </c>
      <c r="B6" s="180"/>
      <c r="C6" s="180"/>
      <c r="D6" s="180"/>
      <c r="E6" s="180"/>
      <c r="F6" s="85"/>
      <c r="G6" s="86"/>
      <c r="H6" s="85"/>
      <c r="I6" s="184"/>
      <c r="J6" s="184"/>
      <c r="K6" s="184"/>
      <c r="L6" s="139"/>
      <c r="M6" s="312"/>
      <c r="N6" s="313"/>
      <c r="O6" s="314"/>
      <c r="P6" s="38"/>
      <c r="Q6" s="38"/>
      <c r="R6" s="38"/>
      <c r="S6" s="38"/>
      <c r="T6" s="38"/>
    </row>
    <row r="7" spans="1:20" ht="15" customHeight="1" thickBot="1" x14ac:dyDescent="0.3">
      <c r="A7" s="22">
        <v>2</v>
      </c>
      <c r="B7" s="180"/>
      <c r="C7" s="180"/>
      <c r="D7" s="180"/>
      <c r="E7" s="180"/>
      <c r="F7" s="85"/>
      <c r="G7" s="86"/>
      <c r="H7" s="85"/>
      <c r="I7" s="184"/>
      <c r="J7" s="184"/>
      <c r="K7" s="184"/>
      <c r="L7" s="139"/>
      <c r="M7" s="315"/>
      <c r="N7" s="316"/>
      <c r="O7" s="317"/>
      <c r="P7" s="38"/>
      <c r="Q7" s="38"/>
      <c r="R7" s="38"/>
      <c r="S7" s="38"/>
      <c r="T7" s="38"/>
    </row>
    <row r="8" spans="1:20" ht="16.5" thickTop="1" thickBot="1" x14ac:dyDescent="0.3">
      <c r="A8" s="22">
        <v>3</v>
      </c>
      <c r="B8" s="180"/>
      <c r="C8" s="180"/>
      <c r="D8" s="180"/>
      <c r="E8" s="180"/>
      <c r="F8" s="85"/>
      <c r="G8" s="86"/>
      <c r="H8" s="85"/>
      <c r="I8" s="184"/>
      <c r="J8" s="184"/>
      <c r="K8" s="184"/>
      <c r="L8" s="139"/>
      <c r="M8" s="38"/>
      <c r="N8" s="38"/>
      <c r="O8" s="38"/>
      <c r="P8" s="38"/>
      <c r="Q8" s="38"/>
      <c r="R8" s="38"/>
      <c r="S8" s="38"/>
      <c r="T8" s="38"/>
    </row>
    <row r="9" spans="1:20" ht="15" customHeight="1" thickTop="1" x14ac:dyDescent="0.25">
      <c r="A9" s="22">
        <v>4</v>
      </c>
      <c r="B9" s="180"/>
      <c r="C9" s="180"/>
      <c r="D9" s="180"/>
      <c r="E9" s="180"/>
      <c r="F9" s="85"/>
      <c r="G9" s="86"/>
      <c r="H9" s="85"/>
      <c r="I9" s="184"/>
      <c r="J9" s="184"/>
      <c r="K9" s="184"/>
      <c r="L9" s="139"/>
      <c r="M9" s="248" t="s">
        <v>98</v>
      </c>
      <c r="N9" s="231"/>
      <c r="O9" s="232"/>
      <c r="P9" s="38"/>
      <c r="Q9" s="38"/>
      <c r="R9" s="38"/>
      <c r="S9" s="38"/>
      <c r="T9" s="38"/>
    </row>
    <row r="10" spans="1:20" ht="15" customHeight="1" x14ac:dyDescent="0.25">
      <c r="A10" s="22">
        <v>5</v>
      </c>
      <c r="B10" s="180"/>
      <c r="C10" s="180"/>
      <c r="D10" s="180"/>
      <c r="E10" s="180"/>
      <c r="F10" s="85"/>
      <c r="G10" s="86"/>
      <c r="H10" s="85"/>
      <c r="I10" s="184"/>
      <c r="J10" s="184"/>
      <c r="K10" s="184"/>
      <c r="L10" s="139"/>
      <c r="M10" s="233"/>
      <c r="N10" s="234"/>
      <c r="O10" s="235"/>
      <c r="P10" s="38"/>
      <c r="Q10" s="38"/>
      <c r="R10" s="38"/>
      <c r="S10" s="38"/>
      <c r="T10" s="38"/>
    </row>
    <row r="11" spans="1:20" ht="15" customHeight="1" thickBot="1" x14ac:dyDescent="0.3">
      <c r="A11" s="22">
        <v>6</v>
      </c>
      <c r="B11" s="180"/>
      <c r="C11" s="180"/>
      <c r="D11" s="180"/>
      <c r="E11" s="180"/>
      <c r="F11" s="85"/>
      <c r="G11" s="86"/>
      <c r="H11" s="85"/>
      <c r="I11" s="184"/>
      <c r="J11" s="184"/>
      <c r="K11" s="184"/>
      <c r="L11" s="139"/>
      <c r="M11" s="236"/>
      <c r="N11" s="237"/>
      <c r="O11" s="238"/>
      <c r="P11" s="38"/>
      <c r="Q11" s="38"/>
      <c r="R11" s="38"/>
      <c r="S11" s="38"/>
      <c r="T11" s="38"/>
    </row>
    <row r="12" spans="1:20" ht="16.5" thickTop="1" thickBot="1" x14ac:dyDescent="0.3">
      <c r="A12" s="22">
        <v>7</v>
      </c>
      <c r="B12" s="180"/>
      <c r="C12" s="180"/>
      <c r="D12" s="180"/>
      <c r="E12" s="180"/>
      <c r="F12" s="85"/>
      <c r="G12" s="86"/>
      <c r="H12" s="85"/>
      <c r="I12" s="184"/>
      <c r="J12" s="184"/>
      <c r="K12" s="184"/>
      <c r="L12" s="139"/>
      <c r="M12" s="38"/>
      <c r="N12" s="38"/>
      <c r="O12" s="38"/>
      <c r="P12" s="38"/>
      <c r="Q12" s="38"/>
      <c r="R12" s="38"/>
      <c r="S12" s="38"/>
      <c r="T12" s="38"/>
    </row>
    <row r="13" spans="1:20" ht="15" customHeight="1" thickTop="1" x14ac:dyDescent="0.25">
      <c r="A13" s="22">
        <v>8</v>
      </c>
      <c r="B13" s="180"/>
      <c r="C13" s="180"/>
      <c r="D13" s="180"/>
      <c r="E13" s="180"/>
      <c r="F13" s="85"/>
      <c r="G13" s="86"/>
      <c r="H13" s="85"/>
      <c r="I13" s="184"/>
      <c r="J13" s="184"/>
      <c r="K13" s="184"/>
      <c r="L13" s="139"/>
      <c r="M13" s="230" t="s">
        <v>80</v>
      </c>
      <c r="N13" s="231"/>
      <c r="O13" s="232"/>
      <c r="P13" s="38"/>
      <c r="Q13" s="38"/>
      <c r="R13" s="38"/>
      <c r="S13" s="38"/>
      <c r="T13" s="38"/>
    </row>
    <row r="14" spans="1:20" ht="15" customHeight="1" x14ac:dyDescent="0.25">
      <c r="A14" s="22">
        <v>9</v>
      </c>
      <c r="B14" s="180"/>
      <c r="C14" s="180"/>
      <c r="D14" s="180"/>
      <c r="E14" s="180"/>
      <c r="F14" s="85"/>
      <c r="G14" s="86"/>
      <c r="H14" s="85"/>
      <c r="I14" s="184"/>
      <c r="J14" s="184"/>
      <c r="K14" s="184"/>
      <c r="L14" s="139"/>
      <c r="M14" s="233"/>
      <c r="N14" s="234"/>
      <c r="O14" s="235"/>
      <c r="P14" s="38"/>
      <c r="Q14" s="38"/>
      <c r="R14" s="38"/>
      <c r="S14" s="38"/>
      <c r="T14" s="38"/>
    </row>
    <row r="15" spans="1:20" ht="15" customHeight="1" thickBot="1" x14ac:dyDescent="0.3">
      <c r="A15" s="22">
        <v>10</v>
      </c>
      <c r="B15" s="180"/>
      <c r="C15" s="180"/>
      <c r="D15" s="180"/>
      <c r="E15" s="180"/>
      <c r="F15" s="85"/>
      <c r="G15" s="86"/>
      <c r="H15" s="85"/>
      <c r="I15" s="184"/>
      <c r="J15" s="184"/>
      <c r="K15" s="184"/>
      <c r="L15" s="139"/>
      <c r="M15" s="236"/>
      <c r="N15" s="237"/>
      <c r="O15" s="238"/>
      <c r="P15" s="38"/>
      <c r="Q15" s="38"/>
      <c r="R15" s="38"/>
      <c r="S15" s="38"/>
      <c r="T15" s="38"/>
    </row>
    <row r="16" spans="1:20" ht="15.75" thickTop="1" x14ac:dyDescent="0.25">
      <c r="A16" s="22">
        <v>11</v>
      </c>
      <c r="B16" s="180"/>
      <c r="C16" s="180"/>
      <c r="D16" s="180"/>
      <c r="E16" s="180"/>
      <c r="F16" s="85"/>
      <c r="G16" s="86"/>
      <c r="H16" s="85"/>
      <c r="I16" s="184"/>
      <c r="J16" s="184"/>
      <c r="K16" s="184"/>
      <c r="L16" s="139"/>
      <c r="M16" s="38"/>
      <c r="N16" s="38"/>
      <c r="O16" s="38"/>
      <c r="P16" s="38"/>
      <c r="Q16" s="38"/>
      <c r="R16" s="38"/>
      <c r="S16" s="38"/>
      <c r="T16" s="38"/>
    </row>
    <row r="17" spans="1:20" x14ac:dyDescent="0.25">
      <c r="A17" s="22">
        <v>12</v>
      </c>
      <c r="B17" s="180"/>
      <c r="C17" s="180"/>
      <c r="D17" s="180"/>
      <c r="E17" s="180"/>
      <c r="F17" s="85"/>
      <c r="G17" s="86"/>
      <c r="H17" s="85"/>
      <c r="I17" s="184"/>
      <c r="J17" s="184"/>
      <c r="K17" s="184"/>
      <c r="L17" s="139"/>
      <c r="M17" s="38"/>
      <c r="N17" s="38"/>
      <c r="O17" s="38"/>
      <c r="P17" s="38"/>
      <c r="Q17" s="38"/>
      <c r="R17" s="38"/>
      <c r="S17" s="38"/>
      <c r="T17" s="38"/>
    </row>
    <row r="18" spans="1:20" x14ac:dyDescent="0.25">
      <c r="A18" s="22">
        <v>13</v>
      </c>
      <c r="B18" s="180"/>
      <c r="C18" s="180"/>
      <c r="D18" s="180"/>
      <c r="E18" s="180"/>
      <c r="F18" s="85"/>
      <c r="G18" s="86"/>
      <c r="H18" s="85"/>
      <c r="I18" s="184"/>
      <c r="J18" s="184"/>
      <c r="K18" s="184"/>
      <c r="L18" s="139"/>
      <c r="M18" s="38"/>
      <c r="N18" s="38"/>
      <c r="O18" s="38"/>
      <c r="P18" s="38"/>
      <c r="Q18" s="38"/>
      <c r="R18" s="38"/>
      <c r="S18" s="38"/>
      <c r="T18" s="38"/>
    </row>
    <row r="19" spans="1:20" x14ac:dyDescent="0.25">
      <c r="A19" s="22">
        <v>14</v>
      </c>
      <c r="B19" s="180"/>
      <c r="C19" s="180"/>
      <c r="D19" s="180"/>
      <c r="E19" s="180"/>
      <c r="F19" s="85"/>
      <c r="G19" s="86"/>
      <c r="H19" s="85"/>
      <c r="I19" s="184"/>
      <c r="J19" s="184"/>
      <c r="K19" s="184"/>
      <c r="L19" s="139"/>
      <c r="M19" s="38"/>
      <c r="N19" s="38"/>
      <c r="O19" s="38"/>
      <c r="P19" s="38"/>
      <c r="Q19" s="38"/>
      <c r="R19" s="38"/>
      <c r="S19" s="38"/>
      <c r="T19" s="38"/>
    </row>
    <row r="20" spans="1:20" x14ac:dyDescent="0.25">
      <c r="A20" s="22">
        <v>15</v>
      </c>
      <c r="B20" s="180"/>
      <c r="C20" s="180"/>
      <c r="D20" s="180"/>
      <c r="E20" s="180"/>
      <c r="F20" s="85"/>
      <c r="G20" s="86"/>
      <c r="H20" s="85"/>
      <c r="I20" s="184"/>
      <c r="J20" s="184"/>
      <c r="K20" s="184"/>
      <c r="L20" s="139"/>
      <c r="M20" s="38"/>
      <c r="N20" s="38"/>
      <c r="O20" s="38"/>
      <c r="P20" s="38"/>
      <c r="Q20" s="38"/>
      <c r="R20" s="38"/>
      <c r="S20" s="38"/>
      <c r="T20" s="38"/>
    </row>
    <row r="21" spans="1:20" x14ac:dyDescent="0.25">
      <c r="A21" s="22">
        <v>16</v>
      </c>
      <c r="B21" s="180"/>
      <c r="C21" s="180"/>
      <c r="D21" s="180"/>
      <c r="E21" s="180"/>
      <c r="F21" s="85"/>
      <c r="G21" s="86"/>
      <c r="H21" s="85"/>
      <c r="I21" s="184"/>
      <c r="J21" s="184"/>
      <c r="K21" s="184"/>
      <c r="L21" s="139"/>
      <c r="M21" s="38"/>
      <c r="N21" s="38"/>
      <c r="O21" s="38"/>
      <c r="P21" s="38"/>
      <c r="Q21" s="38"/>
      <c r="R21" s="38"/>
      <c r="S21" s="38"/>
      <c r="T21" s="38"/>
    </row>
    <row r="22" spans="1:20" x14ac:dyDescent="0.25">
      <c r="A22" s="22">
        <v>17</v>
      </c>
      <c r="B22" s="180"/>
      <c r="C22" s="180"/>
      <c r="D22" s="180"/>
      <c r="E22" s="180"/>
      <c r="F22" s="85"/>
      <c r="G22" s="86"/>
      <c r="H22" s="85"/>
      <c r="I22" s="184"/>
      <c r="J22" s="184"/>
      <c r="K22" s="184"/>
      <c r="L22" s="139"/>
      <c r="M22" s="38"/>
      <c r="N22" s="38"/>
      <c r="O22" s="38"/>
      <c r="P22" s="38"/>
      <c r="Q22" s="38"/>
      <c r="R22" s="38"/>
      <c r="S22" s="38"/>
      <c r="T22" s="38"/>
    </row>
    <row r="23" spans="1:20" x14ac:dyDescent="0.25">
      <c r="A23" s="22">
        <v>18</v>
      </c>
      <c r="B23" s="180"/>
      <c r="C23" s="180"/>
      <c r="D23" s="180"/>
      <c r="E23" s="180"/>
      <c r="F23" s="85"/>
      <c r="G23" s="86"/>
      <c r="H23" s="85"/>
      <c r="I23" s="184"/>
      <c r="J23" s="184"/>
      <c r="K23" s="184"/>
      <c r="L23" s="139"/>
      <c r="M23" s="38"/>
      <c r="N23" s="38"/>
      <c r="O23" s="38"/>
      <c r="P23" s="38"/>
      <c r="Q23" s="38"/>
      <c r="R23" s="38"/>
      <c r="S23" s="38"/>
      <c r="T23" s="38"/>
    </row>
    <row r="24" spans="1:20" x14ac:dyDescent="0.25">
      <c r="A24" s="22">
        <v>19</v>
      </c>
      <c r="B24" s="180"/>
      <c r="C24" s="180"/>
      <c r="D24" s="180"/>
      <c r="E24" s="180"/>
      <c r="F24" s="85"/>
      <c r="G24" s="86"/>
      <c r="H24" s="85"/>
      <c r="I24" s="184"/>
      <c r="J24" s="184"/>
      <c r="K24" s="184"/>
      <c r="L24" s="139"/>
      <c r="M24" s="38"/>
      <c r="N24" s="38"/>
      <c r="O24" s="38"/>
      <c r="P24" s="38"/>
      <c r="Q24" s="38"/>
      <c r="R24" s="38"/>
      <c r="S24" s="38"/>
      <c r="T24" s="38"/>
    </row>
    <row r="25" spans="1:20" x14ac:dyDescent="0.25">
      <c r="A25" s="22">
        <v>20</v>
      </c>
      <c r="B25" s="180"/>
      <c r="C25" s="180"/>
      <c r="D25" s="180"/>
      <c r="E25" s="180"/>
      <c r="F25" s="85"/>
      <c r="G25" s="86"/>
      <c r="H25" s="85"/>
      <c r="I25" s="184"/>
      <c r="J25" s="184"/>
      <c r="K25" s="184"/>
      <c r="L25" s="139"/>
      <c r="M25" s="38"/>
      <c r="N25" s="38"/>
      <c r="O25" s="38"/>
      <c r="P25" s="38"/>
      <c r="Q25" s="38"/>
      <c r="R25" s="38"/>
      <c r="S25" s="38"/>
      <c r="T25" s="38"/>
    </row>
    <row r="26" spans="1:20" x14ac:dyDescent="0.25">
      <c r="A26" s="22">
        <v>21</v>
      </c>
      <c r="B26" s="180"/>
      <c r="C26" s="180"/>
      <c r="D26" s="180"/>
      <c r="E26" s="180"/>
      <c r="F26" s="85"/>
      <c r="G26" s="86"/>
      <c r="H26" s="85"/>
      <c r="I26" s="184"/>
      <c r="J26" s="184"/>
      <c r="K26" s="184"/>
      <c r="L26" s="139"/>
      <c r="M26" s="38"/>
      <c r="N26" s="38"/>
      <c r="O26" s="38"/>
      <c r="P26" s="38"/>
      <c r="Q26" s="38"/>
      <c r="R26" s="38"/>
      <c r="S26" s="38"/>
      <c r="T26" s="38"/>
    </row>
    <row r="27" spans="1:20" x14ac:dyDescent="0.25">
      <c r="A27" s="22">
        <v>22</v>
      </c>
      <c r="B27" s="180"/>
      <c r="C27" s="180"/>
      <c r="D27" s="180"/>
      <c r="E27" s="180"/>
      <c r="F27" s="85"/>
      <c r="G27" s="86"/>
      <c r="H27" s="85"/>
      <c r="I27" s="184"/>
      <c r="J27" s="184"/>
      <c r="K27" s="184"/>
      <c r="L27" s="139"/>
      <c r="M27" s="38"/>
      <c r="N27" s="38"/>
      <c r="O27" s="38"/>
      <c r="P27" s="38"/>
      <c r="Q27" s="38"/>
      <c r="R27" s="38"/>
      <c r="S27" s="38"/>
      <c r="T27" s="38"/>
    </row>
    <row r="28" spans="1:20" x14ac:dyDescent="0.25">
      <c r="A28" s="22">
        <v>23</v>
      </c>
      <c r="B28" s="180"/>
      <c r="C28" s="180"/>
      <c r="D28" s="180"/>
      <c r="E28" s="180"/>
      <c r="F28" s="85"/>
      <c r="G28" s="86"/>
      <c r="H28" s="85"/>
      <c r="I28" s="184"/>
      <c r="J28" s="184"/>
      <c r="K28" s="184"/>
      <c r="L28" s="139"/>
      <c r="M28" s="38"/>
      <c r="N28" s="38"/>
      <c r="O28" s="38"/>
      <c r="P28" s="38"/>
      <c r="Q28" s="38"/>
      <c r="R28" s="38"/>
      <c r="S28" s="38"/>
      <c r="T28" s="38"/>
    </row>
    <row r="29" spans="1:20" x14ac:dyDescent="0.25">
      <c r="A29" s="22">
        <v>24</v>
      </c>
      <c r="B29" s="180"/>
      <c r="C29" s="180"/>
      <c r="D29" s="180"/>
      <c r="E29" s="180"/>
      <c r="F29" s="85"/>
      <c r="G29" s="86"/>
      <c r="H29" s="85"/>
      <c r="I29" s="184"/>
      <c r="J29" s="184"/>
      <c r="K29" s="184"/>
      <c r="L29" s="139"/>
      <c r="M29" s="38"/>
      <c r="N29" s="38"/>
      <c r="O29" s="38"/>
      <c r="P29" s="38"/>
      <c r="Q29" s="38"/>
      <c r="R29" s="38"/>
      <c r="S29" s="38"/>
      <c r="T29" s="38"/>
    </row>
    <row r="30" spans="1:20" x14ac:dyDescent="0.25">
      <c r="A30" s="22">
        <v>25</v>
      </c>
      <c r="B30" s="180"/>
      <c r="C30" s="180"/>
      <c r="D30" s="180"/>
      <c r="E30" s="180"/>
      <c r="F30" s="85"/>
      <c r="G30" s="86"/>
      <c r="H30" s="85"/>
      <c r="I30" s="184"/>
      <c r="J30" s="184"/>
      <c r="K30" s="184"/>
      <c r="L30" s="139"/>
      <c r="M30" s="38"/>
      <c r="N30" s="38"/>
      <c r="O30" s="38"/>
      <c r="P30" s="38"/>
      <c r="Q30" s="38"/>
      <c r="R30" s="38"/>
      <c r="S30" s="38"/>
      <c r="T30" s="38"/>
    </row>
    <row r="31" spans="1:20" x14ac:dyDescent="0.25">
      <c r="A31" s="22">
        <v>26</v>
      </c>
      <c r="B31" s="180"/>
      <c r="C31" s="180"/>
      <c r="D31" s="180"/>
      <c r="E31" s="180"/>
      <c r="F31" s="85"/>
      <c r="G31" s="86"/>
      <c r="H31" s="85"/>
      <c r="I31" s="184"/>
      <c r="J31" s="184"/>
      <c r="K31" s="184"/>
      <c r="L31" s="139"/>
      <c r="M31" s="38"/>
      <c r="N31" s="38"/>
      <c r="O31" s="38"/>
      <c r="P31" s="38"/>
      <c r="Q31" s="38"/>
      <c r="R31" s="38"/>
      <c r="S31" s="38"/>
      <c r="T31" s="38"/>
    </row>
    <row r="32" spans="1:20" x14ac:dyDescent="0.25">
      <c r="A32" s="22">
        <v>27</v>
      </c>
      <c r="B32" s="180"/>
      <c r="C32" s="180"/>
      <c r="D32" s="180"/>
      <c r="E32" s="180"/>
      <c r="F32" s="85"/>
      <c r="G32" s="86"/>
      <c r="H32" s="85"/>
      <c r="I32" s="184"/>
      <c r="J32" s="184"/>
      <c r="K32" s="184"/>
      <c r="L32" s="139"/>
      <c r="M32" s="38"/>
      <c r="N32" s="38"/>
      <c r="O32" s="38"/>
      <c r="P32" s="38"/>
      <c r="Q32" s="38"/>
      <c r="R32" s="38"/>
      <c r="S32" s="38"/>
      <c r="T32" s="38"/>
    </row>
    <row r="33" spans="1:20" x14ac:dyDescent="0.25">
      <c r="A33" s="22">
        <v>28</v>
      </c>
      <c r="B33" s="180"/>
      <c r="C33" s="180"/>
      <c r="D33" s="180"/>
      <c r="E33" s="180"/>
      <c r="F33" s="85"/>
      <c r="G33" s="86"/>
      <c r="H33" s="85"/>
      <c r="I33" s="184"/>
      <c r="J33" s="184"/>
      <c r="K33" s="184"/>
      <c r="L33" s="139"/>
      <c r="M33" s="38"/>
      <c r="N33" s="38"/>
      <c r="O33" s="38"/>
      <c r="P33" s="38"/>
      <c r="Q33" s="38"/>
      <c r="R33" s="38"/>
      <c r="S33" s="38"/>
      <c r="T33" s="38"/>
    </row>
    <row r="34" spans="1:20" x14ac:dyDescent="0.25">
      <c r="A34" s="22">
        <v>29</v>
      </c>
      <c r="B34" s="180"/>
      <c r="C34" s="180"/>
      <c r="D34" s="180"/>
      <c r="E34" s="180"/>
      <c r="F34" s="85"/>
      <c r="G34" s="86"/>
      <c r="H34" s="85"/>
      <c r="I34" s="184"/>
      <c r="J34" s="184"/>
      <c r="K34" s="184"/>
      <c r="L34" s="139"/>
      <c r="M34" s="38"/>
      <c r="N34" s="38"/>
      <c r="O34" s="38"/>
      <c r="P34" s="38"/>
      <c r="Q34" s="38"/>
      <c r="R34" s="38"/>
      <c r="S34" s="38"/>
      <c r="T34" s="38"/>
    </row>
    <row r="35" spans="1:20" x14ac:dyDescent="0.25">
      <c r="A35" s="22">
        <v>30</v>
      </c>
      <c r="B35" s="180"/>
      <c r="C35" s="180"/>
      <c r="D35" s="180"/>
      <c r="E35" s="180"/>
      <c r="F35" s="85"/>
      <c r="G35" s="86"/>
      <c r="H35" s="85"/>
      <c r="I35" s="184"/>
      <c r="J35" s="184"/>
      <c r="K35" s="184"/>
      <c r="L35" s="139"/>
      <c r="M35" s="38"/>
      <c r="N35" s="38"/>
      <c r="O35" s="38"/>
      <c r="P35" s="38"/>
      <c r="Q35" s="38"/>
      <c r="R35" s="38"/>
      <c r="S35" s="38"/>
      <c r="T35" s="38"/>
    </row>
    <row r="36" spans="1:20" x14ac:dyDescent="0.25">
      <c r="A36" s="22">
        <v>31</v>
      </c>
      <c r="B36" s="180"/>
      <c r="C36" s="180"/>
      <c r="D36" s="180"/>
      <c r="E36" s="180"/>
      <c r="F36" s="85"/>
      <c r="G36" s="86"/>
      <c r="H36" s="85"/>
      <c r="I36" s="184"/>
      <c r="J36" s="184"/>
      <c r="K36" s="184"/>
      <c r="L36" s="139"/>
      <c r="M36" s="38"/>
      <c r="N36" s="38"/>
      <c r="O36" s="38"/>
      <c r="P36" s="38"/>
      <c r="Q36" s="38"/>
      <c r="R36" s="38"/>
      <c r="S36" s="38"/>
      <c r="T36" s="38"/>
    </row>
    <row r="37" spans="1:20" x14ac:dyDescent="0.25">
      <c r="A37" s="22">
        <v>32</v>
      </c>
      <c r="B37" s="180"/>
      <c r="C37" s="180"/>
      <c r="D37" s="180"/>
      <c r="E37" s="180"/>
      <c r="F37" s="85"/>
      <c r="G37" s="86"/>
      <c r="H37" s="85"/>
      <c r="I37" s="184"/>
      <c r="J37" s="184"/>
      <c r="K37" s="184"/>
      <c r="L37" s="139"/>
      <c r="M37" s="38"/>
      <c r="N37" s="38"/>
      <c r="O37" s="38"/>
      <c r="P37" s="38"/>
      <c r="Q37" s="38"/>
      <c r="R37" s="38"/>
      <c r="S37" s="38"/>
      <c r="T37" s="38"/>
    </row>
    <row r="38" spans="1:20" x14ac:dyDescent="0.25">
      <c r="A38" s="22">
        <v>33</v>
      </c>
      <c r="B38" s="180"/>
      <c r="C38" s="180"/>
      <c r="D38" s="180"/>
      <c r="E38" s="180"/>
      <c r="F38" s="85"/>
      <c r="G38" s="86"/>
      <c r="H38" s="85"/>
      <c r="I38" s="184"/>
      <c r="J38" s="184"/>
      <c r="K38" s="184"/>
      <c r="L38" s="139"/>
      <c r="M38" s="38"/>
      <c r="N38" s="38"/>
      <c r="O38" s="38"/>
      <c r="P38" s="38"/>
      <c r="Q38" s="38"/>
      <c r="R38" s="38"/>
      <c r="S38" s="38"/>
      <c r="T38" s="38"/>
    </row>
    <row r="39" spans="1:20" x14ac:dyDescent="0.25">
      <c r="A39" s="22">
        <v>34</v>
      </c>
      <c r="B39" s="180"/>
      <c r="C39" s="180"/>
      <c r="D39" s="180"/>
      <c r="E39" s="180"/>
      <c r="F39" s="85"/>
      <c r="G39" s="86"/>
      <c r="H39" s="85"/>
      <c r="I39" s="184"/>
      <c r="J39" s="184"/>
      <c r="K39" s="184"/>
      <c r="L39" s="139"/>
      <c r="M39" s="38"/>
      <c r="N39" s="38"/>
      <c r="O39" s="38"/>
      <c r="P39" s="38"/>
      <c r="Q39" s="38"/>
      <c r="R39" s="38"/>
      <c r="S39" s="38"/>
      <c r="T39" s="38"/>
    </row>
    <row r="40" spans="1:20" x14ac:dyDescent="0.25">
      <c r="A40" s="22">
        <v>35</v>
      </c>
      <c r="B40" s="180"/>
      <c r="C40" s="180"/>
      <c r="D40" s="180"/>
      <c r="E40" s="180"/>
      <c r="F40" s="85"/>
      <c r="G40" s="86"/>
      <c r="H40" s="85"/>
      <c r="I40" s="184"/>
      <c r="J40" s="184"/>
      <c r="K40" s="184"/>
      <c r="L40" s="139"/>
      <c r="M40" s="38"/>
      <c r="N40" s="38"/>
      <c r="O40" s="38"/>
      <c r="P40" s="38"/>
      <c r="Q40" s="38"/>
      <c r="R40" s="38"/>
      <c r="S40" s="38"/>
      <c r="T40" s="38"/>
    </row>
    <row r="41" spans="1:20" x14ac:dyDescent="0.25">
      <c r="A41" s="22">
        <v>36</v>
      </c>
      <c r="B41" s="180"/>
      <c r="C41" s="180"/>
      <c r="D41" s="180"/>
      <c r="E41" s="180"/>
      <c r="F41" s="85"/>
      <c r="G41" s="86"/>
      <c r="H41" s="85"/>
      <c r="I41" s="184"/>
      <c r="J41" s="184"/>
      <c r="K41" s="184"/>
      <c r="L41" s="139"/>
      <c r="M41" s="38"/>
      <c r="N41" s="38"/>
      <c r="O41" s="38"/>
      <c r="P41" s="38"/>
      <c r="Q41" s="38"/>
      <c r="R41" s="38"/>
      <c r="S41" s="38"/>
      <c r="T41" s="38"/>
    </row>
    <row r="42" spans="1:20" x14ac:dyDescent="0.25">
      <c r="A42" s="22">
        <v>37</v>
      </c>
      <c r="B42" s="180"/>
      <c r="C42" s="180"/>
      <c r="D42" s="180"/>
      <c r="E42" s="180"/>
      <c r="F42" s="85"/>
      <c r="G42" s="86"/>
      <c r="H42" s="85"/>
      <c r="I42" s="184"/>
      <c r="J42" s="184"/>
      <c r="K42" s="184"/>
      <c r="L42" s="139"/>
      <c r="M42" s="38"/>
      <c r="N42" s="38"/>
      <c r="O42" s="38"/>
      <c r="P42" s="38"/>
      <c r="Q42" s="38"/>
      <c r="R42" s="38"/>
      <c r="S42" s="38"/>
      <c r="T42" s="38"/>
    </row>
    <row r="43" spans="1:20" x14ac:dyDescent="0.25">
      <c r="A43" s="22">
        <v>38</v>
      </c>
      <c r="B43" s="180"/>
      <c r="C43" s="180"/>
      <c r="D43" s="180"/>
      <c r="E43" s="180"/>
      <c r="F43" s="85"/>
      <c r="G43" s="86"/>
      <c r="H43" s="85"/>
      <c r="I43" s="184"/>
      <c r="J43" s="184"/>
      <c r="K43" s="184"/>
      <c r="L43" s="139"/>
      <c r="M43" s="38"/>
      <c r="N43" s="38"/>
      <c r="O43" s="38"/>
      <c r="P43" s="38"/>
      <c r="Q43" s="38"/>
      <c r="R43" s="38"/>
      <c r="S43" s="38"/>
      <c r="T43" s="38"/>
    </row>
    <row r="44" spans="1:20" x14ac:dyDescent="0.25">
      <c r="A44" s="22">
        <v>39</v>
      </c>
      <c r="B44" s="180"/>
      <c r="C44" s="180"/>
      <c r="D44" s="180"/>
      <c r="E44" s="180"/>
      <c r="F44" s="85"/>
      <c r="G44" s="86"/>
      <c r="H44" s="85"/>
      <c r="I44" s="184"/>
      <c r="J44" s="184"/>
      <c r="K44" s="184"/>
      <c r="L44" s="139"/>
      <c r="M44" s="38"/>
      <c r="N44" s="38"/>
      <c r="O44" s="38"/>
      <c r="P44" s="38"/>
      <c r="Q44" s="38"/>
      <c r="R44" s="38"/>
      <c r="S44" s="38"/>
      <c r="T44" s="38"/>
    </row>
    <row r="45" spans="1:20" x14ac:dyDescent="0.25">
      <c r="A45" s="22">
        <v>40</v>
      </c>
      <c r="B45" s="180"/>
      <c r="C45" s="180"/>
      <c r="D45" s="180"/>
      <c r="E45" s="180"/>
      <c r="F45" s="85"/>
      <c r="G45" s="86"/>
      <c r="H45" s="85"/>
      <c r="I45" s="184"/>
      <c r="J45" s="184"/>
      <c r="K45" s="184"/>
      <c r="L45" s="139"/>
      <c r="M45" s="38"/>
      <c r="N45" s="38"/>
      <c r="O45" s="38"/>
      <c r="P45" s="38"/>
      <c r="Q45" s="38"/>
      <c r="R45" s="38"/>
      <c r="S45" s="38"/>
      <c r="T45" s="38"/>
    </row>
    <row r="46" spans="1:20" x14ac:dyDescent="0.25">
      <c r="A46" s="22">
        <v>41</v>
      </c>
      <c r="B46" s="180"/>
      <c r="C46" s="180"/>
      <c r="D46" s="180"/>
      <c r="E46" s="180"/>
      <c r="F46" s="85"/>
      <c r="G46" s="86"/>
      <c r="H46" s="85"/>
      <c r="I46" s="184"/>
      <c r="J46" s="184"/>
      <c r="K46" s="184"/>
      <c r="L46" s="139"/>
      <c r="M46" s="38"/>
      <c r="N46" s="38"/>
      <c r="O46" s="38"/>
      <c r="P46" s="38"/>
      <c r="Q46" s="38"/>
      <c r="R46" s="38"/>
      <c r="S46" s="38"/>
      <c r="T46" s="38"/>
    </row>
    <row r="47" spans="1:20" x14ac:dyDescent="0.25">
      <c r="A47" s="22">
        <v>42</v>
      </c>
      <c r="B47" s="180"/>
      <c r="C47" s="180"/>
      <c r="D47" s="180"/>
      <c r="E47" s="180"/>
      <c r="F47" s="85"/>
      <c r="G47" s="86"/>
      <c r="H47" s="85"/>
      <c r="I47" s="184"/>
      <c r="J47" s="184"/>
      <c r="K47" s="184"/>
      <c r="L47" s="139"/>
      <c r="M47" s="38"/>
      <c r="N47" s="38"/>
      <c r="O47" s="38"/>
      <c r="P47" s="38"/>
      <c r="Q47" s="38"/>
      <c r="R47" s="38"/>
      <c r="S47" s="38"/>
      <c r="T47" s="38"/>
    </row>
    <row r="48" spans="1:20" x14ac:dyDescent="0.25">
      <c r="A48" s="22">
        <v>43</v>
      </c>
      <c r="B48" s="180"/>
      <c r="C48" s="180"/>
      <c r="D48" s="180"/>
      <c r="E48" s="180"/>
      <c r="F48" s="85"/>
      <c r="G48" s="86"/>
      <c r="H48" s="85"/>
      <c r="I48" s="184"/>
      <c r="J48" s="184"/>
      <c r="K48" s="184"/>
      <c r="L48" s="139"/>
      <c r="M48" s="38"/>
      <c r="N48" s="38"/>
      <c r="O48" s="38"/>
      <c r="P48" s="38"/>
      <c r="Q48" s="38"/>
      <c r="R48" s="38"/>
      <c r="S48" s="38"/>
      <c r="T48" s="38"/>
    </row>
    <row r="49" spans="1:20" x14ac:dyDescent="0.25">
      <c r="A49" s="22">
        <v>44</v>
      </c>
      <c r="B49" s="180"/>
      <c r="C49" s="180"/>
      <c r="D49" s="180"/>
      <c r="E49" s="180"/>
      <c r="F49" s="85"/>
      <c r="G49" s="86"/>
      <c r="H49" s="85"/>
      <c r="I49" s="184"/>
      <c r="J49" s="184"/>
      <c r="K49" s="184"/>
      <c r="L49" s="139"/>
      <c r="M49" s="38"/>
      <c r="N49" s="38"/>
      <c r="O49" s="38"/>
      <c r="P49" s="38"/>
      <c r="Q49" s="38"/>
      <c r="R49" s="38"/>
      <c r="S49" s="38"/>
      <c r="T49" s="38"/>
    </row>
    <row r="50" spans="1:20" x14ac:dyDescent="0.25">
      <c r="A50" s="22">
        <v>45</v>
      </c>
      <c r="B50" s="180"/>
      <c r="C50" s="180"/>
      <c r="D50" s="180"/>
      <c r="E50" s="180"/>
      <c r="F50" s="85"/>
      <c r="G50" s="86"/>
      <c r="H50" s="85"/>
      <c r="I50" s="184"/>
      <c r="J50" s="184"/>
      <c r="K50" s="184"/>
      <c r="L50" s="139"/>
      <c r="M50" s="38"/>
      <c r="N50" s="38"/>
      <c r="O50" s="38"/>
      <c r="P50" s="38"/>
      <c r="Q50" s="38"/>
      <c r="R50" s="38"/>
      <c r="S50" s="38"/>
      <c r="T50" s="38"/>
    </row>
    <row r="51" spans="1:20" x14ac:dyDescent="0.25">
      <c r="A51" s="22">
        <v>46</v>
      </c>
      <c r="B51" s="180"/>
      <c r="C51" s="180"/>
      <c r="D51" s="180"/>
      <c r="E51" s="180"/>
      <c r="F51" s="85"/>
      <c r="G51" s="86"/>
      <c r="H51" s="85"/>
      <c r="I51" s="184"/>
      <c r="J51" s="184"/>
      <c r="K51" s="184"/>
      <c r="L51" s="139"/>
      <c r="M51" s="38"/>
      <c r="N51" s="38"/>
      <c r="O51" s="38"/>
      <c r="P51" s="38"/>
      <c r="Q51" s="38"/>
      <c r="R51" s="38"/>
      <c r="S51" s="38"/>
      <c r="T51" s="38"/>
    </row>
    <row r="52" spans="1:20" x14ac:dyDescent="0.25">
      <c r="A52" s="22">
        <v>47</v>
      </c>
      <c r="B52" s="180"/>
      <c r="C52" s="180"/>
      <c r="D52" s="180"/>
      <c r="E52" s="180"/>
      <c r="F52" s="85"/>
      <c r="G52" s="86"/>
      <c r="H52" s="85"/>
      <c r="I52" s="184"/>
      <c r="J52" s="184"/>
      <c r="K52" s="184"/>
      <c r="L52" s="139"/>
      <c r="M52" s="38"/>
      <c r="N52" s="38"/>
      <c r="O52" s="38"/>
      <c r="P52" s="38"/>
      <c r="Q52" s="38"/>
      <c r="R52" s="38"/>
      <c r="S52" s="38"/>
      <c r="T52" s="38"/>
    </row>
    <row r="53" spans="1:20" x14ac:dyDescent="0.25">
      <c r="A53" s="22">
        <v>48</v>
      </c>
      <c r="B53" s="180"/>
      <c r="C53" s="180"/>
      <c r="D53" s="180"/>
      <c r="E53" s="180"/>
      <c r="F53" s="85"/>
      <c r="G53" s="86"/>
      <c r="H53" s="85"/>
      <c r="I53" s="184"/>
      <c r="J53" s="184"/>
      <c r="K53" s="184"/>
      <c r="L53" s="139"/>
      <c r="M53" s="38"/>
      <c r="N53" s="38"/>
      <c r="O53" s="38"/>
      <c r="P53" s="38"/>
      <c r="Q53" s="38"/>
      <c r="R53" s="38"/>
      <c r="S53" s="38"/>
      <c r="T53" s="38"/>
    </row>
    <row r="54" spans="1:20" x14ac:dyDescent="0.25">
      <c r="A54" s="22">
        <v>49</v>
      </c>
      <c r="B54" s="180"/>
      <c r="C54" s="180"/>
      <c r="D54" s="180"/>
      <c r="E54" s="180"/>
      <c r="F54" s="85"/>
      <c r="G54" s="86"/>
      <c r="H54" s="85"/>
      <c r="I54" s="184"/>
      <c r="J54" s="184"/>
      <c r="K54" s="184"/>
      <c r="L54" s="139"/>
      <c r="M54" s="38"/>
      <c r="N54" s="38"/>
      <c r="O54" s="38"/>
      <c r="P54" s="38"/>
      <c r="Q54" s="38"/>
      <c r="R54" s="38"/>
      <c r="S54" s="38"/>
      <c r="T54" s="38"/>
    </row>
    <row r="55" spans="1:20" x14ac:dyDescent="0.25">
      <c r="A55" s="22">
        <v>50</v>
      </c>
      <c r="B55" s="180"/>
      <c r="C55" s="180"/>
      <c r="D55" s="180"/>
      <c r="E55" s="180"/>
      <c r="F55" s="85"/>
      <c r="G55" s="86"/>
      <c r="H55" s="85"/>
      <c r="I55" s="184"/>
      <c r="J55" s="184"/>
      <c r="K55" s="184"/>
      <c r="L55" s="139"/>
      <c r="M55" s="38"/>
      <c r="N55" s="38"/>
      <c r="O55" s="38"/>
      <c r="P55" s="38"/>
      <c r="Q55" s="38"/>
      <c r="R55" s="38"/>
      <c r="S55" s="38"/>
      <c r="T55" s="38"/>
    </row>
    <row r="56" spans="1:20" x14ac:dyDescent="0.25">
      <c r="A56" s="22">
        <v>51</v>
      </c>
      <c r="B56" s="180"/>
      <c r="C56" s="180"/>
      <c r="D56" s="180"/>
      <c r="E56" s="180"/>
      <c r="F56" s="85"/>
      <c r="G56" s="86"/>
      <c r="H56" s="85"/>
      <c r="I56" s="184"/>
      <c r="J56" s="184"/>
      <c r="K56" s="184"/>
      <c r="L56" s="139"/>
      <c r="M56" s="38"/>
      <c r="N56" s="38"/>
      <c r="O56" s="38"/>
      <c r="P56" s="38"/>
      <c r="Q56" s="38"/>
      <c r="R56" s="38"/>
      <c r="S56" s="38"/>
      <c r="T56" s="38"/>
    </row>
    <row r="57" spans="1:20" x14ac:dyDescent="0.25">
      <c r="A57" s="22">
        <v>52</v>
      </c>
      <c r="B57" s="180"/>
      <c r="C57" s="180"/>
      <c r="D57" s="180"/>
      <c r="E57" s="180"/>
      <c r="F57" s="85"/>
      <c r="G57" s="86"/>
      <c r="H57" s="85"/>
      <c r="I57" s="184"/>
      <c r="J57" s="184"/>
      <c r="K57" s="184"/>
      <c r="L57" s="139"/>
      <c r="M57" s="38"/>
      <c r="N57" s="38"/>
      <c r="O57" s="38"/>
      <c r="P57" s="38"/>
      <c r="Q57" s="38"/>
      <c r="R57" s="38"/>
      <c r="S57" s="38"/>
      <c r="T57" s="38"/>
    </row>
    <row r="58" spans="1:20" x14ac:dyDescent="0.25">
      <c r="A58" s="22">
        <v>53</v>
      </c>
      <c r="B58" s="180"/>
      <c r="C58" s="180"/>
      <c r="D58" s="180"/>
      <c r="E58" s="180"/>
      <c r="F58" s="85"/>
      <c r="G58" s="86"/>
      <c r="H58" s="85"/>
      <c r="I58" s="184"/>
      <c r="J58" s="184"/>
      <c r="K58" s="184"/>
      <c r="L58" s="139"/>
      <c r="M58" s="38"/>
      <c r="N58" s="38"/>
      <c r="O58" s="38"/>
      <c r="P58" s="38"/>
      <c r="Q58" s="38"/>
      <c r="R58" s="38"/>
      <c r="S58" s="38"/>
      <c r="T58" s="38"/>
    </row>
    <row r="59" spans="1:20" x14ac:dyDescent="0.25">
      <c r="A59" s="22">
        <v>54</v>
      </c>
      <c r="B59" s="180"/>
      <c r="C59" s="180"/>
      <c r="D59" s="180"/>
      <c r="E59" s="180"/>
      <c r="F59" s="85"/>
      <c r="G59" s="86"/>
      <c r="H59" s="85"/>
      <c r="I59" s="184"/>
      <c r="J59" s="184"/>
      <c r="K59" s="184"/>
      <c r="L59" s="139"/>
      <c r="M59" s="38"/>
      <c r="N59" s="38"/>
      <c r="O59" s="38"/>
      <c r="P59" s="38"/>
      <c r="Q59" s="38"/>
      <c r="R59" s="38"/>
      <c r="S59" s="38"/>
      <c r="T59" s="38"/>
    </row>
    <row r="60" spans="1:20" x14ac:dyDescent="0.25">
      <c r="A60" s="22">
        <v>55</v>
      </c>
      <c r="B60" s="180"/>
      <c r="C60" s="180"/>
      <c r="D60" s="180"/>
      <c r="E60" s="180"/>
      <c r="F60" s="85"/>
      <c r="G60" s="86"/>
      <c r="H60" s="85"/>
      <c r="I60" s="184"/>
      <c r="J60" s="184"/>
      <c r="K60" s="184"/>
      <c r="L60" s="139"/>
      <c r="M60" s="38"/>
      <c r="N60" s="38"/>
      <c r="O60" s="38"/>
      <c r="P60" s="38"/>
      <c r="Q60" s="38"/>
      <c r="R60" s="38"/>
      <c r="S60" s="38"/>
      <c r="T60" s="38"/>
    </row>
    <row r="61" spans="1:20" x14ac:dyDescent="0.25">
      <c r="A61" s="22">
        <v>56</v>
      </c>
      <c r="B61" s="180"/>
      <c r="C61" s="180"/>
      <c r="D61" s="180"/>
      <c r="E61" s="180"/>
      <c r="F61" s="85"/>
      <c r="G61" s="86"/>
      <c r="H61" s="85"/>
      <c r="I61" s="184"/>
      <c r="J61" s="184"/>
      <c r="K61" s="184"/>
      <c r="L61" s="139"/>
      <c r="M61" s="38"/>
      <c r="N61" s="38"/>
      <c r="O61" s="38"/>
      <c r="P61" s="38"/>
      <c r="Q61" s="38"/>
      <c r="R61" s="38"/>
      <c r="S61" s="38"/>
      <c r="T61" s="38"/>
    </row>
    <row r="62" spans="1:20" x14ac:dyDescent="0.25">
      <c r="A62" s="22">
        <v>57</v>
      </c>
      <c r="B62" s="180"/>
      <c r="C62" s="180"/>
      <c r="D62" s="180"/>
      <c r="E62" s="180"/>
      <c r="F62" s="85"/>
      <c r="G62" s="86"/>
      <c r="H62" s="85"/>
      <c r="I62" s="184"/>
      <c r="J62" s="184"/>
      <c r="K62" s="184"/>
      <c r="L62" s="139"/>
      <c r="M62" s="38"/>
      <c r="N62" s="38"/>
      <c r="O62" s="38"/>
      <c r="P62" s="38"/>
      <c r="Q62" s="38"/>
      <c r="R62" s="38"/>
      <c r="S62" s="38"/>
      <c r="T62" s="38"/>
    </row>
    <row r="63" spans="1:20" x14ac:dyDescent="0.25">
      <c r="A63" s="22">
        <v>58</v>
      </c>
      <c r="B63" s="180"/>
      <c r="C63" s="180"/>
      <c r="D63" s="180"/>
      <c r="E63" s="180"/>
      <c r="F63" s="85"/>
      <c r="G63" s="86"/>
      <c r="H63" s="85"/>
      <c r="I63" s="184"/>
      <c r="J63" s="184"/>
      <c r="K63" s="184"/>
      <c r="L63" s="139"/>
      <c r="M63" s="38"/>
      <c r="N63" s="38"/>
      <c r="O63" s="38"/>
      <c r="P63" s="38"/>
      <c r="Q63" s="38"/>
      <c r="R63" s="38"/>
      <c r="S63" s="38"/>
      <c r="T63" s="38"/>
    </row>
    <row r="64" spans="1:20" x14ac:dyDescent="0.25">
      <c r="A64" s="22">
        <v>59</v>
      </c>
      <c r="B64" s="180"/>
      <c r="C64" s="180"/>
      <c r="D64" s="180"/>
      <c r="E64" s="180"/>
      <c r="F64" s="85"/>
      <c r="G64" s="86"/>
      <c r="H64" s="85"/>
      <c r="I64" s="184"/>
      <c r="J64" s="184"/>
      <c r="K64" s="184"/>
      <c r="L64" s="139"/>
      <c r="M64" s="38"/>
      <c r="N64" s="38"/>
      <c r="O64" s="38"/>
      <c r="P64" s="38"/>
      <c r="Q64" s="38"/>
      <c r="R64" s="38"/>
      <c r="S64" s="38"/>
      <c r="T64" s="38"/>
    </row>
    <row r="65" spans="1:20" x14ac:dyDescent="0.25">
      <c r="A65" s="22">
        <v>60</v>
      </c>
      <c r="B65" s="180"/>
      <c r="C65" s="180"/>
      <c r="D65" s="180"/>
      <c r="E65" s="180"/>
      <c r="F65" s="85"/>
      <c r="G65" s="86"/>
      <c r="H65" s="85"/>
      <c r="I65" s="184"/>
      <c r="J65" s="184"/>
      <c r="K65" s="184"/>
      <c r="L65" s="139"/>
      <c r="M65" s="38"/>
      <c r="N65" s="38"/>
      <c r="O65" s="38"/>
      <c r="P65" s="38"/>
      <c r="Q65" s="38"/>
      <c r="R65" s="38"/>
      <c r="S65" s="38"/>
      <c r="T65" s="38"/>
    </row>
    <row r="66" spans="1:20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1:20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1:20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1:20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20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1:20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1:20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</sheetData>
  <sheetProtection password="E935" sheet="1" objects="1" scenarios="1"/>
  <mergeCells count="18">
    <mergeCell ref="A1:K1"/>
    <mergeCell ref="J3:K3"/>
    <mergeCell ref="J4:J5"/>
    <mergeCell ref="K4:K5"/>
    <mergeCell ref="A4:A5"/>
    <mergeCell ref="G4:G5"/>
    <mergeCell ref="E2:G2"/>
    <mergeCell ref="B2:C2"/>
    <mergeCell ref="B4:C4"/>
    <mergeCell ref="D4:E4"/>
    <mergeCell ref="F4:F5"/>
    <mergeCell ref="B3:G3"/>
    <mergeCell ref="H3:I3"/>
    <mergeCell ref="H4:H5"/>
    <mergeCell ref="M9:O11"/>
    <mergeCell ref="M13:O15"/>
    <mergeCell ref="M3:O7"/>
    <mergeCell ref="I4:I5"/>
  </mergeCells>
  <conditionalFormatting sqref="F6:F65">
    <cfRule type="cellIs" dxfId="29" priority="11" operator="lessThan">
      <formula>60</formula>
    </cfRule>
  </conditionalFormatting>
  <conditionalFormatting sqref="A6:K65">
    <cfRule type="expression" dxfId="28" priority="2">
      <formula>MOD(ROW(A6),2) = 0</formula>
    </cfRule>
  </conditionalFormatting>
  <conditionalFormatting sqref="F6:F65 H6:H65">
    <cfRule type="cellIs" dxfId="27" priority="1" operator="lessThan">
      <formula>60</formula>
    </cfRule>
  </conditionalFormatting>
  <hyperlinks>
    <hyperlink ref="M3:O7" location="Iniciar!A1" display="Iniciar!A1"/>
    <hyperlink ref="M13:O15" location="'Apuração Final'!A1" display="'Apuração Final'!A1"/>
    <hyperlink ref="M9:O11" location="Taletas!A1" display="Taletas!A1"/>
  </hyperlink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74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9" tint="0.39997558519241921"/>
    <pageSetUpPr fitToPage="1"/>
  </sheetPr>
  <dimension ref="A1:AU73"/>
  <sheetViews>
    <sheetView workbookViewId="0">
      <selection activeCell="AR3" sqref="AR3:AT7"/>
    </sheetView>
  </sheetViews>
  <sheetFormatPr defaultRowHeight="15" x14ac:dyDescent="0.25"/>
  <cols>
    <col min="1" max="1" width="2.7109375" customWidth="1"/>
    <col min="2" max="5" width="4.7109375" customWidth="1"/>
    <col min="6" max="6" width="2.7109375" customWidth="1"/>
    <col min="7" max="7" width="3.5703125" customWidth="1"/>
    <col min="8" max="8" width="2.7109375" customWidth="1"/>
    <col min="9" max="12" width="4.7109375" customWidth="1"/>
    <col min="13" max="13" width="2.7109375" customWidth="1"/>
    <col min="14" max="14" width="3.5703125" customWidth="1"/>
    <col min="15" max="15" width="2.7109375" customWidth="1"/>
    <col min="16" max="19" width="4.7109375" customWidth="1"/>
    <col min="20" max="20" width="2.7109375" customWidth="1"/>
    <col min="21" max="21" width="3.5703125" customWidth="1"/>
    <col min="22" max="22" width="2.7109375" customWidth="1"/>
    <col min="23" max="26" width="4.7109375" customWidth="1"/>
    <col min="27" max="27" width="2.7109375" customWidth="1"/>
    <col min="28" max="28" width="3.5703125" customWidth="1"/>
    <col min="29" max="29" width="1.85546875" customWidth="1"/>
    <col min="30" max="30" width="2.7109375" customWidth="1"/>
    <col min="31" max="31" width="4.28515625" customWidth="1"/>
    <col min="32" max="32" width="3.42578125" customWidth="1"/>
    <col min="33" max="33" width="7.5703125" customWidth="1"/>
    <col min="34" max="34" width="2.7109375" customWidth="1"/>
    <col min="35" max="35" width="2.28515625" customWidth="1"/>
    <col min="36" max="36" width="2" customWidth="1"/>
    <col min="37" max="37" width="2.7109375" customWidth="1"/>
    <col min="38" max="38" width="4.28515625" customWidth="1"/>
    <col min="39" max="39" width="3.42578125" customWidth="1"/>
    <col min="40" max="40" width="7.5703125" customWidth="1"/>
    <col min="41" max="41" width="2.7109375" customWidth="1"/>
    <col min="42" max="42" width="2.28515625" customWidth="1"/>
    <col min="43" max="43" width="3" customWidth="1"/>
    <col min="44" max="44" width="7.7109375" customWidth="1"/>
    <col min="45" max="45" width="7.5703125" customWidth="1"/>
    <col min="46" max="46" width="7" customWidth="1"/>
  </cols>
  <sheetData>
    <row r="1" spans="1:47" x14ac:dyDescent="0.25">
      <c r="A1" s="133"/>
      <c r="B1" s="553" t="s">
        <v>50</v>
      </c>
      <c r="C1" s="554"/>
      <c r="D1" s="554"/>
      <c r="E1" s="554"/>
      <c r="F1" s="554"/>
      <c r="G1" s="555"/>
      <c r="H1" s="133"/>
      <c r="I1" s="553" t="s">
        <v>51</v>
      </c>
      <c r="J1" s="554"/>
      <c r="K1" s="554"/>
      <c r="L1" s="554"/>
      <c r="M1" s="554"/>
      <c r="N1" s="555"/>
      <c r="O1" s="133"/>
      <c r="P1" s="553" t="s">
        <v>52</v>
      </c>
      <c r="Q1" s="554"/>
      <c r="R1" s="554"/>
      <c r="S1" s="554"/>
      <c r="T1" s="554"/>
      <c r="U1" s="555"/>
      <c r="V1" s="133"/>
      <c r="W1" s="553" t="s">
        <v>53</v>
      </c>
      <c r="X1" s="554"/>
      <c r="Y1" s="554"/>
      <c r="Z1" s="554"/>
      <c r="AA1" s="554"/>
      <c r="AB1" s="555"/>
      <c r="AC1" s="133"/>
      <c r="AD1" s="553" t="s">
        <v>80</v>
      </c>
      <c r="AE1" s="554"/>
      <c r="AF1" s="554"/>
      <c r="AG1" s="554"/>
      <c r="AH1" s="554"/>
      <c r="AI1" s="555"/>
      <c r="AJ1" s="133"/>
      <c r="AK1" s="559" t="s">
        <v>60</v>
      </c>
      <c r="AL1" s="560"/>
      <c r="AM1" s="560"/>
      <c r="AN1" s="560"/>
      <c r="AO1" s="560"/>
      <c r="AP1" s="561"/>
      <c r="AQ1" s="133"/>
      <c r="AR1" s="38"/>
      <c r="AS1" s="38"/>
      <c r="AT1" s="38"/>
      <c r="AU1" s="38"/>
    </row>
    <row r="2" spans="1:47" ht="15.75" thickBot="1" x14ac:dyDescent="0.3">
      <c r="A2" s="133"/>
      <c r="B2" s="556"/>
      <c r="C2" s="557"/>
      <c r="D2" s="557"/>
      <c r="E2" s="557"/>
      <c r="F2" s="557"/>
      <c r="G2" s="558"/>
      <c r="H2" s="133"/>
      <c r="I2" s="556"/>
      <c r="J2" s="557"/>
      <c r="K2" s="557"/>
      <c r="L2" s="557"/>
      <c r="M2" s="557"/>
      <c r="N2" s="558"/>
      <c r="O2" s="133"/>
      <c r="P2" s="556"/>
      <c r="Q2" s="557"/>
      <c r="R2" s="557"/>
      <c r="S2" s="557"/>
      <c r="T2" s="557"/>
      <c r="U2" s="558"/>
      <c r="V2" s="133"/>
      <c r="W2" s="556"/>
      <c r="X2" s="557"/>
      <c r="Y2" s="557"/>
      <c r="Z2" s="557"/>
      <c r="AA2" s="557"/>
      <c r="AB2" s="558"/>
      <c r="AC2" s="133"/>
      <c r="AD2" s="556"/>
      <c r="AE2" s="557"/>
      <c r="AF2" s="557"/>
      <c r="AG2" s="557"/>
      <c r="AH2" s="557"/>
      <c r="AI2" s="558"/>
      <c r="AJ2" s="133"/>
      <c r="AK2" s="562"/>
      <c r="AL2" s="563"/>
      <c r="AM2" s="563"/>
      <c r="AN2" s="563"/>
      <c r="AO2" s="563"/>
      <c r="AP2" s="564"/>
      <c r="AQ2" s="133"/>
      <c r="AR2" s="38"/>
      <c r="AS2" s="38"/>
      <c r="AT2" s="38"/>
      <c r="AU2" s="38"/>
    </row>
    <row r="3" spans="1:47" ht="39" customHeight="1" thickTop="1" x14ac:dyDescent="0.25">
      <c r="A3" s="133"/>
      <c r="B3" s="87" t="s">
        <v>54</v>
      </c>
      <c r="C3" s="88" t="s">
        <v>55</v>
      </c>
      <c r="D3" s="89" t="s">
        <v>74</v>
      </c>
      <c r="E3" s="90" t="s">
        <v>21</v>
      </c>
      <c r="F3" s="588" t="s">
        <v>56</v>
      </c>
      <c r="G3" s="568" t="str">
        <f>Capa!B37</f>
        <v>BIOLOGIA</v>
      </c>
      <c r="H3" s="133"/>
      <c r="I3" s="87" t="s">
        <v>54</v>
      </c>
      <c r="J3" s="88" t="s">
        <v>55</v>
      </c>
      <c r="K3" s="89" t="s">
        <v>74</v>
      </c>
      <c r="L3" s="90" t="s">
        <v>21</v>
      </c>
      <c r="M3" s="588" t="s">
        <v>56</v>
      </c>
      <c r="N3" s="568" t="str">
        <f>Capa!B37</f>
        <v>BIOLOGIA</v>
      </c>
      <c r="O3" s="133"/>
      <c r="P3" s="87" t="s">
        <v>54</v>
      </c>
      <c r="Q3" s="88" t="s">
        <v>55</v>
      </c>
      <c r="R3" s="89" t="s">
        <v>74</v>
      </c>
      <c r="S3" s="90" t="s">
        <v>21</v>
      </c>
      <c r="T3" s="588" t="s">
        <v>56</v>
      </c>
      <c r="U3" s="568" t="str">
        <f>Capa!B37</f>
        <v>BIOLOGIA</v>
      </c>
      <c r="V3" s="133"/>
      <c r="W3" s="87" t="s">
        <v>54</v>
      </c>
      <c r="X3" s="88" t="s">
        <v>55</v>
      </c>
      <c r="Y3" s="89" t="s">
        <v>74</v>
      </c>
      <c r="Z3" s="90" t="s">
        <v>21</v>
      </c>
      <c r="AA3" s="588" t="s">
        <v>56</v>
      </c>
      <c r="AB3" s="568" t="str">
        <f>Capa!B37</f>
        <v>BIOLOGIA</v>
      </c>
      <c r="AC3" s="133"/>
      <c r="AD3" s="91" t="s">
        <v>54</v>
      </c>
      <c r="AE3" s="92" t="s">
        <v>55</v>
      </c>
      <c r="AF3" s="93" t="s">
        <v>21</v>
      </c>
      <c r="AG3" s="94" t="s">
        <v>47</v>
      </c>
      <c r="AH3" s="565" t="s">
        <v>56</v>
      </c>
      <c r="AI3" s="568" t="str">
        <f>Capa!B37</f>
        <v>BIOLOGIA</v>
      </c>
      <c r="AJ3" s="133"/>
      <c r="AK3" s="91" t="s">
        <v>54</v>
      </c>
      <c r="AL3" s="92" t="s">
        <v>55</v>
      </c>
      <c r="AM3" s="93" t="s">
        <v>21</v>
      </c>
      <c r="AN3" s="94" t="s">
        <v>47</v>
      </c>
      <c r="AO3" s="565" t="s">
        <v>56</v>
      </c>
      <c r="AP3" s="568" t="str">
        <f>Capa!B37</f>
        <v>BIOLOGIA</v>
      </c>
      <c r="AQ3" s="133"/>
      <c r="AR3" s="309" t="s">
        <v>108</v>
      </c>
      <c r="AS3" s="310"/>
      <c r="AT3" s="311"/>
      <c r="AU3" s="38"/>
    </row>
    <row r="4" spans="1:47" ht="15" customHeight="1" x14ac:dyDescent="0.25">
      <c r="A4" s="133"/>
      <c r="B4" s="95">
        <v>1</v>
      </c>
      <c r="C4" s="96" t="str">
        <f>IF(ISNONTEXT('Movimentação de Alunos'!B9)," ",'Notas 1º Bim'!L9)</f>
        <v xml:space="preserve"> </v>
      </c>
      <c r="D4" s="96" t="str">
        <f>'Notas 1º Bim'!S9</f>
        <v/>
      </c>
      <c r="E4" s="97" t="str">
        <f>IF(ISNONTEXT('Movimentação de Alunos'!B9)," ",'Notas 1º Bim'!M9)</f>
        <v xml:space="preserve"> </v>
      </c>
      <c r="F4" s="589"/>
      <c r="G4" s="569"/>
      <c r="H4" s="133"/>
      <c r="I4" s="95">
        <v>1</v>
      </c>
      <c r="J4" s="96" t="str">
        <f>IF(ISNONTEXT('Movimentação de Alunos'!B9)," ",'Notas 2º Bim'!L9)</f>
        <v xml:space="preserve"> </v>
      </c>
      <c r="K4" s="96" t="str">
        <f>'Notas 2º Bim'!S9</f>
        <v/>
      </c>
      <c r="L4" s="97" t="str">
        <f>IF(ISNONTEXT('Movimentação de Alunos'!B9)," ",'Notas 2º Bim'!M9)</f>
        <v xml:space="preserve"> </v>
      </c>
      <c r="M4" s="589"/>
      <c r="N4" s="569"/>
      <c r="O4" s="133"/>
      <c r="P4" s="95">
        <v>1</v>
      </c>
      <c r="Q4" s="96" t="str">
        <f>IF(ISNONTEXT('Movimentação de Alunos'!B9)," ",'Notas 3º Bim'!L9)</f>
        <v xml:space="preserve"> </v>
      </c>
      <c r="R4" s="96" t="str">
        <f>'Notas 3º Bim'!S9</f>
        <v/>
      </c>
      <c r="S4" s="97" t="str">
        <f>IF(ISNONTEXT('Movimentação de Alunos'!B9)," ",'Notas 3º Bim'!M9)</f>
        <v xml:space="preserve"> </v>
      </c>
      <c r="T4" s="589"/>
      <c r="U4" s="569"/>
      <c r="V4" s="133"/>
      <c r="W4" s="95">
        <v>1</v>
      </c>
      <c r="X4" s="96" t="str">
        <f>IF(ISNONTEXT('Movimentação de Alunos'!B9)," ",'Notas 4º Bim'!L9)</f>
        <v xml:space="preserve"> </v>
      </c>
      <c r="Y4" s="96" t="str">
        <f>'Notas 4º Bim'!S9</f>
        <v/>
      </c>
      <c r="Z4" s="97" t="str">
        <f>IF(ISNONTEXT('Movimentação de Alunos'!B9)," ",'Notas 4º Bim'!M9)</f>
        <v xml:space="preserve"> </v>
      </c>
      <c r="AA4" s="589"/>
      <c r="AB4" s="569"/>
      <c r="AC4" s="133"/>
      <c r="AD4" s="98">
        <v>1</v>
      </c>
      <c r="AE4" s="159" t="str">
        <f>IF(ISNONTEXT('Movimentação de Alunos'!B9)," ",'Apuração Final'!F6)</f>
        <v xml:space="preserve"> </v>
      </c>
      <c r="AF4" s="189" t="str">
        <f>IF(ISNONTEXT('Movimentação de Alunos'!B9)," ",'Apuração Final'!K6)</f>
        <v xml:space="preserve"> </v>
      </c>
      <c r="AG4" s="159" t="str">
        <f>IF(ISNONTEXT('Movimentação de Alunos'!B9)," ",'Apuração Final'!L6)</f>
        <v xml:space="preserve"> </v>
      </c>
      <c r="AH4" s="566"/>
      <c r="AI4" s="569"/>
      <c r="AJ4" s="133"/>
      <c r="AK4" s="98">
        <v>1</v>
      </c>
      <c r="AL4" s="96" t="str">
        <f>IF(('Apuração Final'!F6)&gt;=60," ",'Recuperação Final'!H6)</f>
        <v xml:space="preserve"> </v>
      </c>
      <c r="AM4" s="99"/>
      <c r="AN4" s="160" t="str">
        <f>IF(('Apuração Final'!F6)&gt;=60,"   ",'Recuperação Final'!I6)</f>
        <v xml:space="preserve">   </v>
      </c>
      <c r="AO4" s="566"/>
      <c r="AP4" s="569"/>
      <c r="AQ4" s="133"/>
      <c r="AR4" s="312"/>
      <c r="AS4" s="313"/>
      <c r="AT4" s="314"/>
      <c r="AU4" s="38"/>
    </row>
    <row r="5" spans="1:47" ht="15" customHeight="1" x14ac:dyDescent="0.25">
      <c r="A5" s="133"/>
      <c r="B5" s="95">
        <v>2</v>
      </c>
      <c r="C5" s="96" t="str">
        <f>IF(ISNONTEXT('Movimentação de Alunos'!B10)," ",'Notas 1º Bim'!L10)</f>
        <v xml:space="preserve"> </v>
      </c>
      <c r="D5" s="96" t="str">
        <f>'Notas 1º Bim'!S10</f>
        <v/>
      </c>
      <c r="E5" s="97" t="str">
        <f>IF(ISNONTEXT('Movimentação de Alunos'!B10)," ",'Notas 1º Bim'!M10)</f>
        <v xml:space="preserve"> </v>
      </c>
      <c r="F5" s="589"/>
      <c r="G5" s="569"/>
      <c r="H5" s="133"/>
      <c r="I5" s="95">
        <v>2</v>
      </c>
      <c r="J5" s="96" t="str">
        <f>IF(ISNONTEXT('Movimentação de Alunos'!B10)," ",'Notas 2º Bim'!L10)</f>
        <v xml:space="preserve"> </v>
      </c>
      <c r="K5" s="96" t="str">
        <f>'Notas 2º Bim'!S10</f>
        <v/>
      </c>
      <c r="L5" s="97" t="str">
        <f>IF(ISNONTEXT('Movimentação de Alunos'!B10)," ",'Notas 2º Bim'!M10)</f>
        <v xml:space="preserve"> </v>
      </c>
      <c r="M5" s="589"/>
      <c r="N5" s="569"/>
      <c r="O5" s="133"/>
      <c r="P5" s="95">
        <v>2</v>
      </c>
      <c r="Q5" s="96" t="str">
        <f>IF(ISNONTEXT('Movimentação de Alunos'!B10)," ",'Notas 3º Bim'!L10)</f>
        <v xml:space="preserve"> </v>
      </c>
      <c r="R5" s="96" t="str">
        <f>'Notas 3º Bim'!S10</f>
        <v/>
      </c>
      <c r="S5" s="97" t="str">
        <f>IF(ISNONTEXT('Movimentação de Alunos'!B10)," ",'Notas 3º Bim'!M10)</f>
        <v xml:space="preserve"> </v>
      </c>
      <c r="T5" s="589"/>
      <c r="U5" s="569"/>
      <c r="V5" s="133"/>
      <c r="W5" s="95">
        <v>2</v>
      </c>
      <c r="X5" s="96" t="str">
        <f>IF(ISNONTEXT('Movimentação de Alunos'!B10)," ",'Notas 4º Bim'!L10)</f>
        <v xml:space="preserve"> </v>
      </c>
      <c r="Y5" s="96" t="str">
        <f>'Notas 4º Bim'!S10</f>
        <v/>
      </c>
      <c r="Z5" s="97" t="str">
        <f>IF(ISNONTEXT('Movimentação de Alunos'!B10)," ",'Notas 4º Bim'!M10)</f>
        <v xml:space="preserve"> </v>
      </c>
      <c r="AA5" s="589"/>
      <c r="AB5" s="569"/>
      <c r="AC5" s="133"/>
      <c r="AD5" s="98">
        <v>2</v>
      </c>
      <c r="AE5" s="159" t="str">
        <f>IF(ISNONTEXT('Movimentação de Alunos'!B10)," ",'Apuração Final'!F7)</f>
        <v xml:space="preserve"> </v>
      </c>
      <c r="AF5" s="189" t="str">
        <f>IF(ISNONTEXT('Movimentação de Alunos'!B10)," ",'Apuração Final'!K7)</f>
        <v xml:space="preserve"> </v>
      </c>
      <c r="AG5" s="159" t="str">
        <f>IF(ISNONTEXT('Movimentação de Alunos'!B10)," ",'Apuração Final'!L7)</f>
        <v xml:space="preserve"> </v>
      </c>
      <c r="AH5" s="566"/>
      <c r="AI5" s="569"/>
      <c r="AJ5" s="133"/>
      <c r="AK5" s="98">
        <v>2</v>
      </c>
      <c r="AL5" s="96" t="str">
        <f>IF(('Apuração Final'!F7)&gt;=60," ",'Recuperação Final'!H7)</f>
        <v xml:space="preserve"> </v>
      </c>
      <c r="AM5" s="99"/>
      <c r="AN5" s="160" t="str">
        <f>IF(('Apuração Final'!F7)&gt;=60,"   ",'Recuperação Final'!I7)</f>
        <v xml:space="preserve">   </v>
      </c>
      <c r="AO5" s="566"/>
      <c r="AP5" s="569"/>
      <c r="AQ5" s="133"/>
      <c r="AR5" s="312"/>
      <c r="AS5" s="313"/>
      <c r="AT5" s="314"/>
      <c r="AU5" s="38"/>
    </row>
    <row r="6" spans="1:47" ht="15" customHeight="1" x14ac:dyDescent="0.25">
      <c r="A6" s="133"/>
      <c r="B6" s="95">
        <v>3</v>
      </c>
      <c r="C6" s="96" t="str">
        <f>IF(ISNONTEXT('Movimentação de Alunos'!B11)," ",'Notas 1º Bim'!L11)</f>
        <v xml:space="preserve"> </v>
      </c>
      <c r="D6" s="96" t="str">
        <f>'Notas 1º Bim'!S11</f>
        <v/>
      </c>
      <c r="E6" s="97" t="str">
        <f>IF(ISNONTEXT('Movimentação de Alunos'!B11)," ",'Notas 1º Bim'!M11)</f>
        <v xml:space="preserve"> </v>
      </c>
      <c r="F6" s="589"/>
      <c r="G6" s="569"/>
      <c r="H6" s="133"/>
      <c r="I6" s="95">
        <v>3</v>
      </c>
      <c r="J6" s="96" t="str">
        <f>IF(ISNONTEXT('Movimentação de Alunos'!B11)," ",'Notas 2º Bim'!L11)</f>
        <v xml:space="preserve"> </v>
      </c>
      <c r="K6" s="96" t="str">
        <f>'Notas 2º Bim'!S11</f>
        <v/>
      </c>
      <c r="L6" s="97" t="str">
        <f>IF(ISNONTEXT('Movimentação de Alunos'!B11)," ",'Notas 2º Bim'!M11)</f>
        <v xml:space="preserve"> </v>
      </c>
      <c r="M6" s="589"/>
      <c r="N6" s="569"/>
      <c r="O6" s="133"/>
      <c r="P6" s="95">
        <v>3</v>
      </c>
      <c r="Q6" s="96" t="str">
        <f>IF(ISNONTEXT('Movimentação de Alunos'!B11)," ",'Notas 3º Bim'!L11)</f>
        <v xml:space="preserve"> </v>
      </c>
      <c r="R6" s="96" t="str">
        <f>'Notas 3º Bim'!S11</f>
        <v/>
      </c>
      <c r="S6" s="97" t="str">
        <f>IF(ISNONTEXT('Movimentação de Alunos'!B11)," ",'Notas 3º Bim'!M11)</f>
        <v xml:space="preserve"> </v>
      </c>
      <c r="T6" s="589"/>
      <c r="U6" s="569"/>
      <c r="V6" s="133"/>
      <c r="W6" s="95">
        <v>3</v>
      </c>
      <c r="X6" s="96" t="str">
        <f>IF(ISNONTEXT('Movimentação de Alunos'!B11)," ",'Notas 4º Bim'!L11)</f>
        <v xml:space="preserve"> </v>
      </c>
      <c r="Y6" s="96" t="str">
        <f>'Notas 4º Bim'!S11</f>
        <v/>
      </c>
      <c r="Z6" s="97" t="str">
        <f>IF(ISNONTEXT('Movimentação de Alunos'!B11)," ",'Notas 4º Bim'!M11)</f>
        <v xml:space="preserve"> </v>
      </c>
      <c r="AA6" s="589"/>
      <c r="AB6" s="569"/>
      <c r="AC6" s="133"/>
      <c r="AD6" s="98">
        <v>3</v>
      </c>
      <c r="AE6" s="159" t="str">
        <f>IF(ISNONTEXT('Movimentação de Alunos'!B11)," ",'Apuração Final'!F8)</f>
        <v xml:space="preserve"> </v>
      </c>
      <c r="AF6" s="189" t="str">
        <f>IF(ISNONTEXT('Movimentação de Alunos'!B11)," ",'Apuração Final'!K8)</f>
        <v xml:space="preserve"> </v>
      </c>
      <c r="AG6" s="159" t="str">
        <f>IF(ISNONTEXT('Movimentação de Alunos'!B11)," ",'Apuração Final'!L8)</f>
        <v xml:space="preserve"> </v>
      </c>
      <c r="AH6" s="566"/>
      <c r="AI6" s="569"/>
      <c r="AJ6" s="133"/>
      <c r="AK6" s="98">
        <v>3</v>
      </c>
      <c r="AL6" s="96" t="str">
        <f>IF(('Apuração Final'!F8)&gt;=60," ",'Recuperação Final'!H8)</f>
        <v xml:space="preserve"> </v>
      </c>
      <c r="AM6" s="99"/>
      <c r="AN6" s="160" t="str">
        <f>IF(('Apuração Final'!F8)&gt;=60,"   ",'Recuperação Final'!I8)</f>
        <v xml:space="preserve">   </v>
      </c>
      <c r="AO6" s="566"/>
      <c r="AP6" s="569"/>
      <c r="AQ6" s="133"/>
      <c r="AR6" s="312"/>
      <c r="AS6" s="313"/>
      <c r="AT6" s="314"/>
      <c r="AU6" s="38"/>
    </row>
    <row r="7" spans="1:47" ht="15" customHeight="1" thickBot="1" x14ac:dyDescent="0.3">
      <c r="A7" s="133"/>
      <c r="B7" s="95">
        <v>4</v>
      </c>
      <c r="C7" s="96" t="str">
        <f>IF(ISNONTEXT('Movimentação de Alunos'!B12)," ",'Notas 1º Bim'!L12)</f>
        <v xml:space="preserve"> </v>
      </c>
      <c r="D7" s="96" t="str">
        <f>'Notas 1º Bim'!S12</f>
        <v/>
      </c>
      <c r="E7" s="97" t="str">
        <f>IF(ISNONTEXT('Movimentação de Alunos'!B12)," ",'Notas 1º Bim'!M12)</f>
        <v xml:space="preserve"> </v>
      </c>
      <c r="F7" s="589"/>
      <c r="G7" s="569"/>
      <c r="H7" s="133"/>
      <c r="I7" s="95">
        <v>4</v>
      </c>
      <c r="J7" s="96" t="str">
        <f>IF(ISNONTEXT('Movimentação de Alunos'!B12)," ",'Notas 2º Bim'!L12)</f>
        <v xml:space="preserve"> </v>
      </c>
      <c r="K7" s="96" t="str">
        <f>'Notas 2º Bim'!S12</f>
        <v/>
      </c>
      <c r="L7" s="97" t="str">
        <f>IF(ISNONTEXT('Movimentação de Alunos'!B12)," ",'Notas 2º Bim'!M12)</f>
        <v xml:space="preserve"> </v>
      </c>
      <c r="M7" s="589"/>
      <c r="N7" s="569"/>
      <c r="O7" s="133"/>
      <c r="P7" s="95">
        <v>4</v>
      </c>
      <c r="Q7" s="96" t="str">
        <f>IF(ISNONTEXT('Movimentação de Alunos'!B12)," ",'Notas 3º Bim'!L12)</f>
        <v xml:space="preserve"> </v>
      </c>
      <c r="R7" s="96" t="str">
        <f>'Notas 3º Bim'!S12</f>
        <v/>
      </c>
      <c r="S7" s="97" t="str">
        <f>IF(ISNONTEXT('Movimentação de Alunos'!B12)," ",'Notas 3º Bim'!M12)</f>
        <v xml:space="preserve"> </v>
      </c>
      <c r="T7" s="589"/>
      <c r="U7" s="569"/>
      <c r="V7" s="133"/>
      <c r="W7" s="95">
        <v>4</v>
      </c>
      <c r="X7" s="96" t="str">
        <f>IF(ISNONTEXT('Movimentação de Alunos'!B12)," ",'Notas 4º Bim'!L12)</f>
        <v xml:space="preserve"> </v>
      </c>
      <c r="Y7" s="96" t="str">
        <f>'Notas 4º Bim'!S12</f>
        <v/>
      </c>
      <c r="Z7" s="97" t="str">
        <f>IF(ISNONTEXT('Movimentação de Alunos'!B12)," ",'Notas 4º Bim'!M12)</f>
        <v xml:space="preserve"> </v>
      </c>
      <c r="AA7" s="589"/>
      <c r="AB7" s="569"/>
      <c r="AC7" s="133"/>
      <c r="AD7" s="98">
        <v>4</v>
      </c>
      <c r="AE7" s="159" t="str">
        <f>IF(ISNONTEXT('Movimentação de Alunos'!B12)," ",'Apuração Final'!F9)</f>
        <v xml:space="preserve"> </v>
      </c>
      <c r="AF7" s="189" t="str">
        <f>IF(ISNONTEXT('Movimentação de Alunos'!B12)," ",'Apuração Final'!K9)</f>
        <v xml:space="preserve"> </v>
      </c>
      <c r="AG7" s="159" t="str">
        <f>IF(ISNONTEXT('Movimentação de Alunos'!B12)," ",'Apuração Final'!L9)</f>
        <v xml:space="preserve"> </v>
      </c>
      <c r="AH7" s="566"/>
      <c r="AI7" s="569"/>
      <c r="AJ7" s="133"/>
      <c r="AK7" s="98">
        <v>4</v>
      </c>
      <c r="AL7" s="96" t="str">
        <f>IF(('Apuração Final'!F9)&gt;=60," ",'Recuperação Final'!H9)</f>
        <v xml:space="preserve"> </v>
      </c>
      <c r="AM7" s="99"/>
      <c r="AN7" s="160" t="str">
        <f>IF(('Apuração Final'!F9)&gt;=60,"   ",'Recuperação Final'!I9)</f>
        <v xml:space="preserve">   </v>
      </c>
      <c r="AO7" s="566"/>
      <c r="AP7" s="569"/>
      <c r="AQ7" s="133"/>
      <c r="AR7" s="315"/>
      <c r="AS7" s="316"/>
      <c r="AT7" s="317"/>
      <c r="AU7" s="38"/>
    </row>
    <row r="8" spans="1:47" ht="16.5" thickTop="1" thickBot="1" x14ac:dyDescent="0.3">
      <c r="A8" s="133"/>
      <c r="B8" s="95">
        <v>5</v>
      </c>
      <c r="C8" s="96" t="str">
        <f>IF(ISNONTEXT('Movimentação de Alunos'!B13)," ",'Notas 1º Bim'!L13)</f>
        <v xml:space="preserve"> </v>
      </c>
      <c r="D8" s="96" t="str">
        <f>'Notas 1º Bim'!S13</f>
        <v/>
      </c>
      <c r="E8" s="97" t="str">
        <f>IF(ISNONTEXT('Movimentação de Alunos'!B13)," ",'Notas 1º Bim'!M13)</f>
        <v xml:space="preserve"> </v>
      </c>
      <c r="F8" s="589"/>
      <c r="G8" s="569"/>
      <c r="H8" s="133"/>
      <c r="I8" s="95">
        <v>5</v>
      </c>
      <c r="J8" s="96" t="str">
        <f>IF(ISNONTEXT('Movimentação de Alunos'!B13)," ",'Notas 2º Bim'!L13)</f>
        <v xml:space="preserve"> </v>
      </c>
      <c r="K8" s="96" t="str">
        <f>'Notas 2º Bim'!S13</f>
        <v/>
      </c>
      <c r="L8" s="97" t="str">
        <f>IF(ISNONTEXT('Movimentação de Alunos'!B13)," ",'Notas 2º Bim'!M13)</f>
        <v xml:space="preserve"> </v>
      </c>
      <c r="M8" s="589"/>
      <c r="N8" s="569"/>
      <c r="O8" s="133"/>
      <c r="P8" s="95">
        <v>5</v>
      </c>
      <c r="Q8" s="96" t="str">
        <f>IF(ISNONTEXT('Movimentação de Alunos'!B13)," ",'Notas 3º Bim'!L13)</f>
        <v xml:space="preserve"> </v>
      </c>
      <c r="R8" s="96" t="str">
        <f>'Notas 3º Bim'!S13</f>
        <v/>
      </c>
      <c r="S8" s="97" t="str">
        <f>IF(ISNONTEXT('Movimentação de Alunos'!B13)," ",'Notas 3º Bim'!M13)</f>
        <v xml:space="preserve"> </v>
      </c>
      <c r="T8" s="589"/>
      <c r="U8" s="569"/>
      <c r="V8" s="133"/>
      <c r="W8" s="95">
        <v>5</v>
      </c>
      <c r="X8" s="96" t="str">
        <f>IF(ISNONTEXT('Movimentação de Alunos'!B13)," ",'Notas 4º Bim'!L13)</f>
        <v xml:space="preserve"> </v>
      </c>
      <c r="Y8" s="96" t="str">
        <f>'Notas 4º Bim'!S13</f>
        <v/>
      </c>
      <c r="Z8" s="97" t="str">
        <f>IF(ISNONTEXT('Movimentação de Alunos'!B13)," ",'Notas 4º Bim'!M13)</f>
        <v xml:space="preserve"> </v>
      </c>
      <c r="AA8" s="589"/>
      <c r="AB8" s="569"/>
      <c r="AC8" s="133"/>
      <c r="AD8" s="98">
        <v>5</v>
      </c>
      <c r="AE8" s="159" t="str">
        <f>IF(ISNONTEXT('Movimentação de Alunos'!B13)," ",'Apuração Final'!F10)</f>
        <v xml:space="preserve"> </v>
      </c>
      <c r="AF8" s="189" t="str">
        <f>IF(ISNONTEXT('Movimentação de Alunos'!B13)," ",'Apuração Final'!K10)</f>
        <v xml:space="preserve"> </v>
      </c>
      <c r="AG8" s="159" t="str">
        <f>IF(ISNONTEXT('Movimentação de Alunos'!B13)," ",'Apuração Final'!L10)</f>
        <v xml:space="preserve"> </v>
      </c>
      <c r="AH8" s="566"/>
      <c r="AI8" s="569"/>
      <c r="AJ8" s="133"/>
      <c r="AK8" s="98">
        <v>5</v>
      </c>
      <c r="AL8" s="96" t="str">
        <f>IF(('Apuração Final'!F10)&gt;=60," ",'Recuperação Final'!H10)</f>
        <v xml:space="preserve"> </v>
      </c>
      <c r="AM8" s="99"/>
      <c r="AN8" s="160" t="str">
        <f>IF(('Apuração Final'!F10)&gt;=60,"   ",'Recuperação Final'!I10)</f>
        <v xml:space="preserve">   </v>
      </c>
      <c r="AO8" s="566"/>
      <c r="AP8" s="569"/>
      <c r="AQ8" s="133"/>
      <c r="AR8" s="38"/>
      <c r="AS8" s="38"/>
      <c r="AT8" s="38"/>
      <c r="AU8" s="38"/>
    </row>
    <row r="9" spans="1:47" ht="15" customHeight="1" thickTop="1" x14ac:dyDescent="0.25">
      <c r="A9" s="133"/>
      <c r="B9" s="95">
        <v>6</v>
      </c>
      <c r="C9" s="96" t="str">
        <f>IF(ISNONTEXT('Movimentação de Alunos'!B14)," ",'Notas 1º Bim'!L14)</f>
        <v xml:space="preserve"> </v>
      </c>
      <c r="D9" s="96" t="str">
        <f>'Notas 1º Bim'!S14</f>
        <v/>
      </c>
      <c r="E9" s="97" t="str">
        <f>IF(ISNONTEXT('Movimentação de Alunos'!B14)," ",'Notas 1º Bim'!M14)</f>
        <v xml:space="preserve"> </v>
      </c>
      <c r="F9" s="589"/>
      <c r="G9" s="569"/>
      <c r="H9" s="133"/>
      <c r="I9" s="95">
        <v>6</v>
      </c>
      <c r="J9" s="96" t="str">
        <f>IF(ISNONTEXT('Movimentação de Alunos'!B14)," ",'Notas 2º Bim'!L14)</f>
        <v xml:space="preserve"> </v>
      </c>
      <c r="K9" s="96" t="str">
        <f>'Notas 2º Bim'!S14</f>
        <v/>
      </c>
      <c r="L9" s="97" t="str">
        <f>IF(ISNONTEXT('Movimentação de Alunos'!B14)," ",'Notas 2º Bim'!M14)</f>
        <v xml:space="preserve"> </v>
      </c>
      <c r="M9" s="589"/>
      <c r="N9" s="569"/>
      <c r="O9" s="133"/>
      <c r="P9" s="95">
        <v>6</v>
      </c>
      <c r="Q9" s="96" t="str">
        <f>IF(ISNONTEXT('Movimentação de Alunos'!B14)," ",'Notas 3º Bim'!L14)</f>
        <v xml:space="preserve"> </v>
      </c>
      <c r="R9" s="96" t="str">
        <f>'Notas 3º Bim'!S14</f>
        <v/>
      </c>
      <c r="S9" s="97" t="str">
        <f>IF(ISNONTEXT('Movimentação de Alunos'!B14)," ",'Notas 3º Bim'!M14)</f>
        <v xml:space="preserve"> </v>
      </c>
      <c r="T9" s="589"/>
      <c r="U9" s="569"/>
      <c r="V9" s="133"/>
      <c r="W9" s="95">
        <v>6</v>
      </c>
      <c r="X9" s="96" t="str">
        <f>IF(ISNONTEXT('Movimentação de Alunos'!B14)," ",'Notas 4º Bim'!L14)</f>
        <v xml:space="preserve"> </v>
      </c>
      <c r="Y9" s="96" t="str">
        <f>'Notas 4º Bim'!S14</f>
        <v/>
      </c>
      <c r="Z9" s="97" t="str">
        <f>IF(ISNONTEXT('Movimentação de Alunos'!B14)," ",'Notas 4º Bim'!M14)</f>
        <v xml:space="preserve"> </v>
      </c>
      <c r="AA9" s="589"/>
      <c r="AB9" s="569"/>
      <c r="AC9" s="133"/>
      <c r="AD9" s="98">
        <v>6</v>
      </c>
      <c r="AE9" s="159" t="str">
        <f>IF(ISNONTEXT('Movimentação de Alunos'!B14)," ",'Apuração Final'!F11)</f>
        <v xml:space="preserve"> </v>
      </c>
      <c r="AF9" s="189" t="str">
        <f>IF(ISNONTEXT('Movimentação de Alunos'!B14)," ",'Apuração Final'!K11)</f>
        <v xml:space="preserve"> </v>
      </c>
      <c r="AG9" s="159" t="str">
        <f>IF(ISNONTEXT('Movimentação de Alunos'!B14)," ",'Apuração Final'!L11)</f>
        <v xml:space="preserve"> </v>
      </c>
      <c r="AH9" s="566"/>
      <c r="AI9" s="569"/>
      <c r="AJ9" s="133"/>
      <c r="AK9" s="98">
        <v>6</v>
      </c>
      <c r="AL9" s="96" t="str">
        <f>IF(('Apuração Final'!F11)&gt;=60," ",'Recuperação Final'!H11)</f>
        <v xml:space="preserve"> </v>
      </c>
      <c r="AM9" s="99"/>
      <c r="AN9" s="160" t="str">
        <f>IF(('Apuração Final'!F11)&gt;=60,"   ",'Recuperação Final'!I11)</f>
        <v xml:space="preserve">   </v>
      </c>
      <c r="AO9" s="566"/>
      <c r="AP9" s="569"/>
      <c r="AQ9" s="133"/>
      <c r="AR9" s="230" t="s">
        <v>80</v>
      </c>
      <c r="AS9" s="231"/>
      <c r="AT9" s="232"/>
      <c r="AU9" s="38"/>
    </row>
    <row r="10" spans="1:47" ht="15" customHeight="1" x14ac:dyDescent="0.25">
      <c r="A10" s="133"/>
      <c r="B10" s="95">
        <v>7</v>
      </c>
      <c r="C10" s="96" t="str">
        <f>IF(ISNONTEXT('Movimentação de Alunos'!B15)," ",'Notas 1º Bim'!L15)</f>
        <v xml:space="preserve"> </v>
      </c>
      <c r="D10" s="96" t="str">
        <f>'Notas 1º Bim'!S15</f>
        <v/>
      </c>
      <c r="E10" s="97" t="str">
        <f>IF(ISNONTEXT('Movimentação de Alunos'!B15)," ",'Notas 1º Bim'!M15)</f>
        <v xml:space="preserve"> </v>
      </c>
      <c r="F10" s="589"/>
      <c r="G10" s="569"/>
      <c r="H10" s="133"/>
      <c r="I10" s="95">
        <v>7</v>
      </c>
      <c r="J10" s="96" t="str">
        <f>IF(ISNONTEXT('Movimentação de Alunos'!B15)," ",'Notas 2º Bim'!L15)</f>
        <v xml:space="preserve"> </v>
      </c>
      <c r="K10" s="96" t="str">
        <f>'Notas 2º Bim'!S15</f>
        <v/>
      </c>
      <c r="L10" s="97" t="str">
        <f>IF(ISNONTEXT('Movimentação de Alunos'!B15)," ",'Notas 2º Bim'!M15)</f>
        <v xml:space="preserve"> </v>
      </c>
      <c r="M10" s="589"/>
      <c r="N10" s="569"/>
      <c r="O10" s="133"/>
      <c r="P10" s="95">
        <v>7</v>
      </c>
      <c r="Q10" s="96" t="str">
        <f>IF(ISNONTEXT('Movimentação de Alunos'!B15)," ",'Notas 3º Bim'!L15)</f>
        <v xml:space="preserve"> </v>
      </c>
      <c r="R10" s="96" t="str">
        <f>'Notas 3º Bim'!S15</f>
        <v/>
      </c>
      <c r="S10" s="97" t="str">
        <f>IF(ISNONTEXT('Movimentação de Alunos'!B15)," ",'Notas 3º Bim'!M15)</f>
        <v xml:space="preserve"> </v>
      </c>
      <c r="T10" s="589"/>
      <c r="U10" s="569"/>
      <c r="V10" s="133"/>
      <c r="W10" s="95">
        <v>7</v>
      </c>
      <c r="X10" s="96" t="str">
        <f>IF(ISNONTEXT('Movimentação de Alunos'!B15)," ",'Notas 4º Bim'!L15)</f>
        <v xml:space="preserve"> </v>
      </c>
      <c r="Y10" s="96" t="str">
        <f>'Notas 4º Bim'!S15</f>
        <v/>
      </c>
      <c r="Z10" s="97" t="str">
        <f>IF(ISNONTEXT('Movimentação de Alunos'!B15)," ",'Notas 4º Bim'!M15)</f>
        <v xml:space="preserve"> </v>
      </c>
      <c r="AA10" s="589"/>
      <c r="AB10" s="569"/>
      <c r="AC10" s="133"/>
      <c r="AD10" s="98">
        <v>7</v>
      </c>
      <c r="AE10" s="159" t="str">
        <f>IF(ISNONTEXT('Movimentação de Alunos'!B15)," ",'Apuração Final'!F12)</f>
        <v xml:space="preserve"> </v>
      </c>
      <c r="AF10" s="189" t="str">
        <f>IF(ISNONTEXT('Movimentação de Alunos'!B15)," ",'Apuração Final'!K12)</f>
        <v xml:space="preserve"> </v>
      </c>
      <c r="AG10" s="159" t="str">
        <f>IF(ISNONTEXT('Movimentação de Alunos'!B15)," ",'Apuração Final'!L12)</f>
        <v xml:space="preserve"> </v>
      </c>
      <c r="AH10" s="566"/>
      <c r="AI10" s="569"/>
      <c r="AJ10" s="133"/>
      <c r="AK10" s="98">
        <v>7</v>
      </c>
      <c r="AL10" s="96" t="str">
        <f>IF(('Apuração Final'!F12)&gt;=60," ",'Recuperação Final'!H12)</f>
        <v xml:space="preserve"> </v>
      </c>
      <c r="AM10" s="99"/>
      <c r="AN10" s="160" t="str">
        <f>IF(('Apuração Final'!F12)&gt;=60,"   ",'Recuperação Final'!I12)</f>
        <v xml:space="preserve">   </v>
      </c>
      <c r="AO10" s="566"/>
      <c r="AP10" s="569"/>
      <c r="AQ10" s="133"/>
      <c r="AR10" s="233"/>
      <c r="AS10" s="234"/>
      <c r="AT10" s="235"/>
      <c r="AU10" s="38"/>
    </row>
    <row r="11" spans="1:47" ht="15" customHeight="1" thickBot="1" x14ac:dyDescent="0.3">
      <c r="A11" s="133"/>
      <c r="B11" s="95">
        <v>8</v>
      </c>
      <c r="C11" s="96" t="str">
        <f>IF(ISNONTEXT('Movimentação de Alunos'!B16)," ",'Notas 1º Bim'!L16)</f>
        <v xml:space="preserve"> </v>
      </c>
      <c r="D11" s="96" t="str">
        <f>'Notas 1º Bim'!S16</f>
        <v/>
      </c>
      <c r="E11" s="97" t="str">
        <f>IF(ISNONTEXT('Movimentação de Alunos'!B16)," ",'Notas 1º Bim'!M16)</f>
        <v xml:space="preserve"> </v>
      </c>
      <c r="F11" s="590"/>
      <c r="G11" s="570"/>
      <c r="H11" s="133"/>
      <c r="I11" s="95">
        <v>8</v>
      </c>
      <c r="J11" s="96" t="str">
        <f>IF(ISNONTEXT('Movimentação de Alunos'!B16)," ",'Notas 2º Bim'!L16)</f>
        <v xml:space="preserve"> </v>
      </c>
      <c r="K11" s="96" t="str">
        <f>'Notas 2º Bim'!S16</f>
        <v/>
      </c>
      <c r="L11" s="97" t="str">
        <f>IF(ISNONTEXT('Movimentação de Alunos'!B16)," ",'Notas 2º Bim'!M16)</f>
        <v xml:space="preserve"> </v>
      </c>
      <c r="M11" s="590"/>
      <c r="N11" s="570"/>
      <c r="O11" s="133"/>
      <c r="P11" s="95">
        <v>8</v>
      </c>
      <c r="Q11" s="96" t="str">
        <f>IF(ISNONTEXT('Movimentação de Alunos'!B16)," ",'Notas 3º Bim'!L16)</f>
        <v xml:space="preserve"> </v>
      </c>
      <c r="R11" s="96" t="str">
        <f>'Notas 3º Bim'!S16</f>
        <v/>
      </c>
      <c r="S11" s="97" t="str">
        <f>IF(ISNONTEXT('Movimentação de Alunos'!B16)," ",'Notas 3º Bim'!M16)</f>
        <v xml:space="preserve"> </v>
      </c>
      <c r="T11" s="590"/>
      <c r="U11" s="570"/>
      <c r="V11" s="133"/>
      <c r="W11" s="95">
        <v>8</v>
      </c>
      <c r="X11" s="96" t="str">
        <f>IF(ISNONTEXT('Movimentação de Alunos'!B16)," ",'Notas 4º Bim'!L16)</f>
        <v xml:space="preserve"> </v>
      </c>
      <c r="Y11" s="96" t="str">
        <f>'Notas 4º Bim'!S16</f>
        <v/>
      </c>
      <c r="Z11" s="97" t="str">
        <f>IF(ISNONTEXT('Movimentação de Alunos'!B16)," ",'Notas 4º Bim'!M16)</f>
        <v xml:space="preserve"> </v>
      </c>
      <c r="AA11" s="590"/>
      <c r="AB11" s="570"/>
      <c r="AC11" s="133"/>
      <c r="AD11" s="98">
        <v>8</v>
      </c>
      <c r="AE11" s="159" t="str">
        <f>IF(ISNONTEXT('Movimentação de Alunos'!B16)," ",'Apuração Final'!F13)</f>
        <v xml:space="preserve"> </v>
      </c>
      <c r="AF11" s="189" t="str">
        <f>IF(ISNONTEXT('Movimentação de Alunos'!B16)," ",'Apuração Final'!K13)</f>
        <v xml:space="preserve"> </v>
      </c>
      <c r="AG11" s="159" t="str">
        <f>IF(ISNONTEXT('Movimentação de Alunos'!B16)," ",'Apuração Final'!L13)</f>
        <v xml:space="preserve"> </v>
      </c>
      <c r="AH11" s="567"/>
      <c r="AI11" s="570"/>
      <c r="AJ11" s="133"/>
      <c r="AK11" s="98">
        <v>8</v>
      </c>
      <c r="AL11" s="96" t="str">
        <f>IF(('Apuração Final'!F13)&gt;=60," ",'Recuperação Final'!H13)</f>
        <v xml:space="preserve"> </v>
      </c>
      <c r="AM11" s="99"/>
      <c r="AN11" s="160" t="str">
        <f>IF(('Apuração Final'!F13)&gt;=60,"   ",'Recuperação Final'!I13)</f>
        <v xml:space="preserve">   </v>
      </c>
      <c r="AO11" s="567"/>
      <c r="AP11" s="570"/>
      <c r="AQ11" s="133"/>
      <c r="AR11" s="236"/>
      <c r="AS11" s="237"/>
      <c r="AT11" s="238"/>
      <c r="AU11" s="38"/>
    </row>
    <row r="12" spans="1:47" ht="15" customHeight="1" thickTop="1" thickBot="1" x14ac:dyDescent="0.3">
      <c r="A12" s="133"/>
      <c r="B12" s="95">
        <v>9</v>
      </c>
      <c r="C12" s="96" t="str">
        <f>IF(ISNONTEXT('Movimentação de Alunos'!B17)," ",'Notas 1º Bim'!L17)</f>
        <v xml:space="preserve"> </v>
      </c>
      <c r="D12" s="96" t="str">
        <f>'Notas 1º Bim'!S17</f>
        <v/>
      </c>
      <c r="E12" s="97" t="str">
        <f>IF(ISNONTEXT('Movimentação de Alunos'!B17)," ",'Notas 1º Bim'!M17)</f>
        <v xml:space="preserve"> </v>
      </c>
      <c r="F12" s="577" t="s">
        <v>57</v>
      </c>
      <c r="G12" s="580" t="str">
        <f>Capa!B30</f>
        <v>1º ANO A</v>
      </c>
      <c r="H12" s="133"/>
      <c r="I12" s="95">
        <v>9</v>
      </c>
      <c r="J12" s="96" t="str">
        <f>IF(ISNONTEXT('Movimentação de Alunos'!B17)," ",'Notas 2º Bim'!L17)</f>
        <v xml:space="preserve"> </v>
      </c>
      <c r="K12" s="96" t="str">
        <f>'Notas 2º Bim'!S17</f>
        <v/>
      </c>
      <c r="L12" s="97" t="str">
        <f>IF(ISNONTEXT('Movimentação de Alunos'!B17)," ",'Notas 2º Bim'!M17)</f>
        <v xml:space="preserve"> </v>
      </c>
      <c r="M12" s="577" t="s">
        <v>57</v>
      </c>
      <c r="N12" s="580" t="str">
        <f t="shared" ref="N12" si="0">$G$12</f>
        <v>1º ANO A</v>
      </c>
      <c r="O12" s="133"/>
      <c r="P12" s="95">
        <v>9</v>
      </c>
      <c r="Q12" s="96" t="str">
        <f>IF(ISNONTEXT('Movimentação de Alunos'!B17)," ",'Notas 3º Bim'!L17)</f>
        <v xml:space="preserve"> </v>
      </c>
      <c r="R12" s="96" t="str">
        <f>'Notas 3º Bim'!S17</f>
        <v/>
      </c>
      <c r="S12" s="97" t="str">
        <f>IF(ISNONTEXT('Movimentação de Alunos'!B17)," ",'Notas 3º Bim'!M17)</f>
        <v xml:space="preserve"> </v>
      </c>
      <c r="T12" s="577" t="s">
        <v>57</v>
      </c>
      <c r="U12" s="580" t="str">
        <f t="shared" ref="U12" si="1">$G$12</f>
        <v>1º ANO A</v>
      </c>
      <c r="V12" s="133"/>
      <c r="W12" s="95">
        <v>9</v>
      </c>
      <c r="X12" s="96" t="str">
        <f>IF(ISNONTEXT('Movimentação de Alunos'!B17)," ",'Notas 4º Bim'!L17)</f>
        <v xml:space="preserve"> </v>
      </c>
      <c r="Y12" s="96" t="str">
        <f>'Notas 4º Bim'!S17</f>
        <v/>
      </c>
      <c r="Z12" s="97" t="str">
        <f>IF(ISNONTEXT('Movimentação de Alunos'!B17)," ",'Notas 4º Bim'!M17)</f>
        <v xml:space="preserve"> </v>
      </c>
      <c r="AA12" s="577" t="s">
        <v>57</v>
      </c>
      <c r="AB12" s="580" t="str">
        <f t="shared" ref="AB12" si="2">$G$12</f>
        <v>1º ANO A</v>
      </c>
      <c r="AC12" s="133"/>
      <c r="AD12" s="100">
        <v>9</v>
      </c>
      <c r="AE12" s="159" t="str">
        <f>IF(ISNONTEXT('Movimentação de Alunos'!B17)," ",'Apuração Final'!F14)</f>
        <v xml:space="preserve"> </v>
      </c>
      <c r="AF12" s="189" t="str">
        <f>IF(ISNONTEXT('Movimentação de Alunos'!B17)," ",'Apuração Final'!K14)</f>
        <v xml:space="preserve"> </v>
      </c>
      <c r="AG12" s="159" t="str">
        <f>IF(ISNONTEXT('Movimentação de Alunos'!B17)," ",'Apuração Final'!L14)</f>
        <v xml:space="preserve"> </v>
      </c>
      <c r="AH12" s="541" t="s">
        <v>57</v>
      </c>
      <c r="AI12" s="544" t="str">
        <f t="shared" ref="AI12" si="3">$G$12</f>
        <v>1º ANO A</v>
      </c>
      <c r="AJ12" s="133"/>
      <c r="AK12" s="100">
        <v>9</v>
      </c>
      <c r="AL12" s="96" t="str">
        <f>IF(('Apuração Final'!F14)&gt;=60," ",'Recuperação Final'!H14)</f>
        <v xml:space="preserve"> </v>
      </c>
      <c r="AM12" s="99"/>
      <c r="AN12" s="160" t="str">
        <f>IF(('Apuração Final'!F14)&gt;=60,"   ",'Recuperação Final'!I14)</f>
        <v xml:space="preserve">   </v>
      </c>
      <c r="AO12" s="541" t="s">
        <v>57</v>
      </c>
      <c r="AP12" s="544" t="str">
        <f t="shared" ref="AP12" si="4">$G$12</f>
        <v>1º ANO A</v>
      </c>
      <c r="AQ12" s="133"/>
      <c r="AR12" s="38"/>
      <c r="AS12" s="38"/>
      <c r="AT12" s="38"/>
      <c r="AU12" s="38"/>
    </row>
    <row r="13" spans="1:47" ht="15" customHeight="1" thickTop="1" x14ac:dyDescent="0.25">
      <c r="A13" s="133"/>
      <c r="B13" s="95">
        <v>10</v>
      </c>
      <c r="C13" s="96" t="str">
        <f>IF(ISNONTEXT('Movimentação de Alunos'!B18)," ",'Notas 1º Bim'!L18)</f>
        <v xml:space="preserve"> </v>
      </c>
      <c r="D13" s="96" t="str">
        <f>'Notas 1º Bim'!S18</f>
        <v/>
      </c>
      <c r="E13" s="97" t="str">
        <f>IF(ISNONTEXT('Movimentação de Alunos'!B18)," ",'Notas 1º Bim'!M18)</f>
        <v xml:space="preserve"> </v>
      </c>
      <c r="F13" s="578"/>
      <c r="G13" s="581"/>
      <c r="H13" s="133"/>
      <c r="I13" s="95">
        <v>10</v>
      </c>
      <c r="J13" s="96" t="str">
        <f>IF(ISNONTEXT('Movimentação de Alunos'!B18)," ",'Notas 2º Bim'!L18)</f>
        <v xml:space="preserve"> </v>
      </c>
      <c r="K13" s="96" t="str">
        <f>'Notas 2º Bim'!S18</f>
        <v/>
      </c>
      <c r="L13" s="97" t="str">
        <f>IF(ISNONTEXT('Movimentação de Alunos'!B18)," ",'Notas 2º Bim'!M18)</f>
        <v xml:space="preserve"> </v>
      </c>
      <c r="M13" s="578"/>
      <c r="N13" s="581"/>
      <c r="O13" s="133"/>
      <c r="P13" s="95">
        <v>10</v>
      </c>
      <c r="Q13" s="96" t="str">
        <f>IF(ISNONTEXT('Movimentação de Alunos'!B18)," ",'Notas 3º Bim'!L18)</f>
        <v xml:space="preserve"> </v>
      </c>
      <c r="R13" s="96" t="str">
        <f>'Notas 3º Bim'!S18</f>
        <v/>
      </c>
      <c r="S13" s="97" t="str">
        <f>IF(ISNONTEXT('Movimentação de Alunos'!B18)," ",'Notas 3º Bim'!M18)</f>
        <v xml:space="preserve"> </v>
      </c>
      <c r="T13" s="578"/>
      <c r="U13" s="581"/>
      <c r="V13" s="133"/>
      <c r="W13" s="95">
        <v>10</v>
      </c>
      <c r="X13" s="96" t="str">
        <f>IF(ISNONTEXT('Movimentação de Alunos'!B18)," ",'Notas 4º Bim'!L18)</f>
        <v xml:space="preserve"> </v>
      </c>
      <c r="Y13" s="96" t="str">
        <f>'Notas 4º Bim'!S18</f>
        <v/>
      </c>
      <c r="Z13" s="97" t="str">
        <f>IF(ISNONTEXT('Movimentação de Alunos'!B18)," ",'Notas 4º Bim'!M18)</f>
        <v xml:space="preserve"> </v>
      </c>
      <c r="AA13" s="578"/>
      <c r="AB13" s="581"/>
      <c r="AC13" s="133"/>
      <c r="AD13" s="98">
        <v>10</v>
      </c>
      <c r="AE13" s="159" t="str">
        <f>IF(ISNONTEXT('Movimentação de Alunos'!B18)," ",'Apuração Final'!F15)</f>
        <v xml:space="preserve"> </v>
      </c>
      <c r="AF13" s="189" t="str">
        <f>IF(ISNONTEXT('Movimentação de Alunos'!B18)," ",'Apuração Final'!K15)</f>
        <v xml:space="preserve"> </v>
      </c>
      <c r="AG13" s="159" t="str">
        <f>IF(ISNONTEXT('Movimentação de Alunos'!B18)," ",'Apuração Final'!L15)</f>
        <v xml:space="preserve"> </v>
      </c>
      <c r="AH13" s="542"/>
      <c r="AI13" s="545"/>
      <c r="AJ13" s="133"/>
      <c r="AK13" s="98">
        <v>10</v>
      </c>
      <c r="AL13" s="96" t="str">
        <f>IF(('Apuração Final'!F15)&gt;=60," ",'Recuperação Final'!H15)</f>
        <v xml:space="preserve"> </v>
      </c>
      <c r="AM13" s="99"/>
      <c r="AN13" s="160" t="str">
        <f>IF(('Apuração Final'!F15)&gt;=60,"   ",'Recuperação Final'!I15)</f>
        <v xml:space="preserve">   </v>
      </c>
      <c r="AO13" s="542"/>
      <c r="AP13" s="545"/>
      <c r="AQ13" s="133"/>
      <c r="AR13" s="230" t="s">
        <v>69</v>
      </c>
      <c r="AS13" s="231"/>
      <c r="AT13" s="232"/>
      <c r="AU13" s="38"/>
    </row>
    <row r="14" spans="1:47" ht="15" customHeight="1" x14ac:dyDescent="0.25">
      <c r="A14" s="133"/>
      <c r="B14" s="95">
        <v>11</v>
      </c>
      <c r="C14" s="96" t="str">
        <f>IF(ISNONTEXT('Movimentação de Alunos'!B19)," ",'Notas 1º Bim'!L19)</f>
        <v xml:space="preserve"> </v>
      </c>
      <c r="D14" s="96" t="str">
        <f>'Notas 1º Bim'!S19</f>
        <v/>
      </c>
      <c r="E14" s="97" t="str">
        <f>IF(ISNONTEXT('Movimentação de Alunos'!B19)," ",'Notas 1º Bim'!M19)</f>
        <v xml:space="preserve"> </v>
      </c>
      <c r="F14" s="578"/>
      <c r="G14" s="581"/>
      <c r="H14" s="133"/>
      <c r="I14" s="95">
        <v>11</v>
      </c>
      <c r="J14" s="96" t="str">
        <f>IF(ISNONTEXT('Movimentação de Alunos'!B19)," ",'Notas 2º Bim'!L19)</f>
        <v xml:space="preserve"> </v>
      </c>
      <c r="K14" s="96" t="str">
        <f>'Notas 2º Bim'!S19</f>
        <v/>
      </c>
      <c r="L14" s="97" t="str">
        <f>IF(ISNONTEXT('Movimentação de Alunos'!B19)," ",'Notas 2º Bim'!M19)</f>
        <v xml:space="preserve"> </v>
      </c>
      <c r="M14" s="578"/>
      <c r="N14" s="581"/>
      <c r="O14" s="133"/>
      <c r="P14" s="95">
        <v>11</v>
      </c>
      <c r="Q14" s="96" t="str">
        <f>IF(ISNONTEXT('Movimentação de Alunos'!B19)," ",'Notas 3º Bim'!L19)</f>
        <v xml:space="preserve"> </v>
      </c>
      <c r="R14" s="96" t="str">
        <f>'Notas 3º Bim'!S19</f>
        <v/>
      </c>
      <c r="S14" s="97" t="str">
        <f>IF(ISNONTEXT('Movimentação de Alunos'!B19)," ",'Notas 3º Bim'!M19)</f>
        <v xml:space="preserve"> </v>
      </c>
      <c r="T14" s="578"/>
      <c r="U14" s="581"/>
      <c r="V14" s="133"/>
      <c r="W14" s="95">
        <v>11</v>
      </c>
      <c r="X14" s="96" t="str">
        <f>IF(ISNONTEXT('Movimentação de Alunos'!B19)," ",'Notas 4º Bim'!L19)</f>
        <v xml:space="preserve"> </v>
      </c>
      <c r="Y14" s="96" t="str">
        <f>'Notas 4º Bim'!S19</f>
        <v/>
      </c>
      <c r="Z14" s="97" t="str">
        <f>IF(ISNONTEXT('Movimentação de Alunos'!B19)," ",'Notas 4º Bim'!M19)</f>
        <v xml:space="preserve"> </v>
      </c>
      <c r="AA14" s="578"/>
      <c r="AB14" s="581"/>
      <c r="AC14" s="133"/>
      <c r="AD14" s="98">
        <v>11</v>
      </c>
      <c r="AE14" s="159" t="str">
        <f>IF(ISNONTEXT('Movimentação de Alunos'!B19)," ",'Apuração Final'!F16)</f>
        <v xml:space="preserve"> </v>
      </c>
      <c r="AF14" s="189" t="str">
        <f>IF(ISNONTEXT('Movimentação de Alunos'!B19)," ",'Apuração Final'!K16)</f>
        <v xml:space="preserve"> </v>
      </c>
      <c r="AG14" s="159" t="str">
        <f>IF(ISNONTEXT('Movimentação de Alunos'!B19)," ",'Apuração Final'!L16)</f>
        <v xml:space="preserve"> </v>
      </c>
      <c r="AH14" s="542"/>
      <c r="AI14" s="545"/>
      <c r="AJ14" s="133"/>
      <c r="AK14" s="98">
        <v>11</v>
      </c>
      <c r="AL14" s="96" t="str">
        <f>IF(('Apuração Final'!F16)&gt;=60," ",'Recuperação Final'!H16)</f>
        <v xml:space="preserve"> </v>
      </c>
      <c r="AM14" s="99"/>
      <c r="AN14" s="160" t="str">
        <f>IF(('Apuração Final'!F16)&gt;=60,"   ",'Recuperação Final'!I16)</f>
        <v xml:space="preserve">   </v>
      </c>
      <c r="AO14" s="542"/>
      <c r="AP14" s="545"/>
      <c r="AQ14" s="133"/>
      <c r="AR14" s="233"/>
      <c r="AS14" s="234"/>
      <c r="AT14" s="235"/>
      <c r="AU14" s="38"/>
    </row>
    <row r="15" spans="1:47" ht="15" customHeight="1" thickBot="1" x14ac:dyDescent="0.3">
      <c r="A15" s="133"/>
      <c r="B15" s="95">
        <v>12</v>
      </c>
      <c r="C15" s="96" t="str">
        <f>IF(ISNONTEXT('Movimentação de Alunos'!B20)," ",'Notas 1º Bim'!L20)</f>
        <v xml:space="preserve"> </v>
      </c>
      <c r="D15" s="96" t="str">
        <f>'Notas 1º Bim'!S20</f>
        <v/>
      </c>
      <c r="E15" s="97" t="str">
        <f>IF(ISNONTEXT('Movimentação de Alunos'!B20)," ",'Notas 1º Bim'!M20)</f>
        <v xml:space="preserve"> </v>
      </c>
      <c r="F15" s="578"/>
      <c r="G15" s="581"/>
      <c r="H15" s="133"/>
      <c r="I15" s="95">
        <v>12</v>
      </c>
      <c r="J15" s="96" t="str">
        <f>IF(ISNONTEXT('Movimentação de Alunos'!B20)," ",'Notas 2º Bim'!L20)</f>
        <v xml:space="preserve"> </v>
      </c>
      <c r="K15" s="96" t="str">
        <f>'Notas 2º Bim'!S20</f>
        <v/>
      </c>
      <c r="L15" s="97" t="str">
        <f>IF(ISNONTEXT('Movimentação de Alunos'!B20)," ",'Notas 2º Bim'!M20)</f>
        <v xml:space="preserve"> </v>
      </c>
      <c r="M15" s="578"/>
      <c r="N15" s="581"/>
      <c r="O15" s="133"/>
      <c r="P15" s="95">
        <v>12</v>
      </c>
      <c r="Q15" s="96" t="str">
        <f>IF(ISNONTEXT('Movimentação de Alunos'!B20)," ",'Notas 3º Bim'!L20)</f>
        <v xml:space="preserve"> </v>
      </c>
      <c r="R15" s="96" t="str">
        <f>'Notas 3º Bim'!S20</f>
        <v/>
      </c>
      <c r="S15" s="97" t="str">
        <f>IF(ISNONTEXT('Movimentação de Alunos'!B20)," ",'Notas 3º Bim'!M20)</f>
        <v xml:space="preserve"> </v>
      </c>
      <c r="T15" s="578"/>
      <c r="U15" s="581"/>
      <c r="V15" s="133"/>
      <c r="W15" s="95">
        <v>12</v>
      </c>
      <c r="X15" s="96" t="str">
        <f>IF(ISNONTEXT('Movimentação de Alunos'!B20)," ",'Notas 4º Bim'!L20)</f>
        <v xml:space="preserve"> </v>
      </c>
      <c r="Y15" s="96" t="str">
        <f>'Notas 4º Bim'!S20</f>
        <v/>
      </c>
      <c r="Z15" s="97" t="str">
        <f>IF(ISNONTEXT('Movimentação de Alunos'!B20)," ",'Notas 4º Bim'!M20)</f>
        <v xml:space="preserve"> </v>
      </c>
      <c r="AA15" s="578"/>
      <c r="AB15" s="581"/>
      <c r="AC15" s="133"/>
      <c r="AD15" s="98">
        <v>12</v>
      </c>
      <c r="AE15" s="159" t="str">
        <f>IF(ISNONTEXT('Movimentação de Alunos'!B20)," ",'Apuração Final'!F17)</f>
        <v xml:space="preserve"> </v>
      </c>
      <c r="AF15" s="189" t="str">
        <f>IF(ISNONTEXT('Movimentação de Alunos'!B20)," ",'Apuração Final'!K17)</f>
        <v xml:space="preserve"> </v>
      </c>
      <c r="AG15" s="159" t="str">
        <f>IF(ISNONTEXT('Movimentação de Alunos'!B20)," ",'Apuração Final'!L17)</f>
        <v xml:space="preserve"> </v>
      </c>
      <c r="AH15" s="542"/>
      <c r="AI15" s="545"/>
      <c r="AJ15" s="133"/>
      <c r="AK15" s="98">
        <v>12</v>
      </c>
      <c r="AL15" s="96" t="str">
        <f>IF(('Apuração Final'!F17)&gt;=60," ",'Recuperação Final'!H17)</f>
        <v xml:space="preserve"> </v>
      </c>
      <c r="AM15" s="99"/>
      <c r="AN15" s="160" t="str">
        <f>IF(('Apuração Final'!F17)&gt;=60,"   ",'Recuperação Final'!I17)</f>
        <v xml:space="preserve">   </v>
      </c>
      <c r="AO15" s="542"/>
      <c r="AP15" s="545"/>
      <c r="AQ15" s="133"/>
      <c r="AR15" s="236"/>
      <c r="AS15" s="237"/>
      <c r="AT15" s="238"/>
      <c r="AU15" s="38"/>
    </row>
    <row r="16" spans="1:47" ht="15.75" thickTop="1" x14ac:dyDescent="0.25">
      <c r="A16" s="133"/>
      <c r="B16" s="95">
        <v>13</v>
      </c>
      <c r="C16" s="96" t="str">
        <f>IF(ISNONTEXT('Movimentação de Alunos'!B21)," ",'Notas 1º Bim'!L21)</f>
        <v xml:space="preserve"> </v>
      </c>
      <c r="D16" s="96" t="str">
        <f>'Notas 1º Bim'!S21</f>
        <v/>
      </c>
      <c r="E16" s="97" t="str">
        <f>IF(ISNONTEXT('Movimentação de Alunos'!B21)," ",'Notas 1º Bim'!M21)</f>
        <v xml:space="preserve"> </v>
      </c>
      <c r="F16" s="578"/>
      <c r="G16" s="581"/>
      <c r="H16" s="133"/>
      <c r="I16" s="95">
        <v>13</v>
      </c>
      <c r="J16" s="96" t="str">
        <f>IF(ISNONTEXT('Movimentação de Alunos'!B21)," ",'Notas 2º Bim'!L21)</f>
        <v xml:space="preserve"> </v>
      </c>
      <c r="K16" s="96" t="str">
        <f>'Notas 2º Bim'!S21</f>
        <v/>
      </c>
      <c r="L16" s="97" t="str">
        <f>IF(ISNONTEXT('Movimentação de Alunos'!B21)," ",'Notas 2º Bim'!M21)</f>
        <v xml:space="preserve"> </v>
      </c>
      <c r="M16" s="578"/>
      <c r="N16" s="581"/>
      <c r="O16" s="133"/>
      <c r="P16" s="95">
        <v>13</v>
      </c>
      <c r="Q16" s="96" t="str">
        <f>IF(ISNONTEXT('Movimentação de Alunos'!B21)," ",'Notas 3º Bim'!L21)</f>
        <v xml:space="preserve"> </v>
      </c>
      <c r="R16" s="96" t="str">
        <f>'Notas 3º Bim'!S21</f>
        <v/>
      </c>
      <c r="S16" s="97" t="str">
        <f>IF(ISNONTEXT('Movimentação de Alunos'!B21)," ",'Notas 3º Bim'!M21)</f>
        <v xml:space="preserve"> </v>
      </c>
      <c r="T16" s="578"/>
      <c r="U16" s="581"/>
      <c r="V16" s="133"/>
      <c r="W16" s="95">
        <v>13</v>
      </c>
      <c r="X16" s="96" t="str">
        <f>IF(ISNONTEXT('Movimentação de Alunos'!B21)," ",'Notas 4º Bim'!L21)</f>
        <v xml:space="preserve"> </v>
      </c>
      <c r="Y16" s="96" t="str">
        <f>'Notas 4º Bim'!S21</f>
        <v/>
      </c>
      <c r="Z16" s="97" t="str">
        <f>IF(ISNONTEXT('Movimentação de Alunos'!B21)," ",'Notas 4º Bim'!M21)</f>
        <v xml:space="preserve"> </v>
      </c>
      <c r="AA16" s="578"/>
      <c r="AB16" s="581"/>
      <c r="AC16" s="133"/>
      <c r="AD16" s="98">
        <v>13</v>
      </c>
      <c r="AE16" s="159" t="str">
        <f>IF(ISNONTEXT('Movimentação de Alunos'!B21)," ",'Apuração Final'!F18)</f>
        <v xml:space="preserve"> </v>
      </c>
      <c r="AF16" s="189" t="str">
        <f>IF(ISNONTEXT('Movimentação de Alunos'!B21)," ",'Apuração Final'!K18)</f>
        <v xml:space="preserve"> </v>
      </c>
      <c r="AG16" s="159" t="str">
        <f>IF(ISNONTEXT('Movimentação de Alunos'!B21)," ",'Apuração Final'!L18)</f>
        <v xml:space="preserve"> </v>
      </c>
      <c r="AH16" s="542"/>
      <c r="AI16" s="545"/>
      <c r="AJ16" s="133"/>
      <c r="AK16" s="98">
        <v>13</v>
      </c>
      <c r="AL16" s="96" t="str">
        <f>IF(('Apuração Final'!F18)&gt;=60," ",'Recuperação Final'!H18)</f>
        <v xml:space="preserve"> </v>
      </c>
      <c r="AM16" s="99"/>
      <c r="AN16" s="160" t="str">
        <f>IF(('Apuração Final'!F18)&gt;=60,"   ",'Recuperação Final'!I18)</f>
        <v xml:space="preserve">   </v>
      </c>
      <c r="AO16" s="542"/>
      <c r="AP16" s="545"/>
      <c r="AQ16" s="133"/>
      <c r="AR16" s="38"/>
      <c r="AS16" s="38"/>
      <c r="AT16" s="38"/>
      <c r="AU16" s="38"/>
    </row>
    <row r="17" spans="1:47" x14ac:dyDescent="0.25">
      <c r="A17" s="133"/>
      <c r="B17" s="95">
        <v>14</v>
      </c>
      <c r="C17" s="96" t="str">
        <f>IF(ISNONTEXT('Movimentação de Alunos'!B22)," ",'Notas 1º Bim'!L22)</f>
        <v xml:space="preserve"> </v>
      </c>
      <c r="D17" s="96" t="str">
        <f>'Notas 1º Bim'!S22</f>
        <v/>
      </c>
      <c r="E17" s="97" t="str">
        <f>IF(ISNONTEXT('Movimentação de Alunos'!B22)," ",'Notas 1º Bim'!M22)</f>
        <v xml:space="preserve"> </v>
      </c>
      <c r="F17" s="578"/>
      <c r="G17" s="581"/>
      <c r="H17" s="133"/>
      <c r="I17" s="95">
        <v>14</v>
      </c>
      <c r="J17" s="96" t="str">
        <f>IF(ISNONTEXT('Movimentação de Alunos'!B22)," ",'Notas 2º Bim'!L22)</f>
        <v xml:space="preserve"> </v>
      </c>
      <c r="K17" s="96" t="str">
        <f>'Notas 2º Bim'!S22</f>
        <v/>
      </c>
      <c r="L17" s="97" t="str">
        <f>IF(ISNONTEXT('Movimentação de Alunos'!B22)," ",'Notas 2º Bim'!M22)</f>
        <v xml:space="preserve"> </v>
      </c>
      <c r="M17" s="578"/>
      <c r="N17" s="581"/>
      <c r="O17" s="133"/>
      <c r="P17" s="95">
        <v>14</v>
      </c>
      <c r="Q17" s="96" t="str">
        <f>IF(ISNONTEXT('Movimentação de Alunos'!B22)," ",'Notas 3º Bim'!L22)</f>
        <v xml:space="preserve"> </v>
      </c>
      <c r="R17" s="96" t="str">
        <f>'Notas 3º Bim'!S22</f>
        <v/>
      </c>
      <c r="S17" s="97" t="str">
        <f>IF(ISNONTEXT('Movimentação de Alunos'!B22)," ",'Notas 3º Bim'!M22)</f>
        <v xml:space="preserve"> </v>
      </c>
      <c r="T17" s="578"/>
      <c r="U17" s="581"/>
      <c r="V17" s="133"/>
      <c r="W17" s="95">
        <v>14</v>
      </c>
      <c r="X17" s="96" t="str">
        <f>IF(ISNONTEXT('Movimentação de Alunos'!B22)," ",'Notas 4º Bim'!L22)</f>
        <v xml:space="preserve"> </v>
      </c>
      <c r="Y17" s="96" t="str">
        <f>'Notas 4º Bim'!S22</f>
        <v/>
      </c>
      <c r="Z17" s="97" t="str">
        <f>IF(ISNONTEXT('Movimentação de Alunos'!B22)," ",'Notas 4º Bim'!M22)</f>
        <v xml:space="preserve"> </v>
      </c>
      <c r="AA17" s="578"/>
      <c r="AB17" s="581"/>
      <c r="AC17" s="133"/>
      <c r="AD17" s="98">
        <v>14</v>
      </c>
      <c r="AE17" s="159" t="str">
        <f>IF(ISNONTEXT('Movimentação de Alunos'!B22)," ",'Apuração Final'!F19)</f>
        <v xml:space="preserve"> </v>
      </c>
      <c r="AF17" s="189" t="str">
        <f>IF(ISNONTEXT('Movimentação de Alunos'!B22)," ",'Apuração Final'!K19)</f>
        <v xml:space="preserve"> </v>
      </c>
      <c r="AG17" s="159" t="str">
        <f>IF(ISNONTEXT('Movimentação de Alunos'!B22)," ",'Apuração Final'!L19)</f>
        <v xml:space="preserve"> </v>
      </c>
      <c r="AH17" s="542"/>
      <c r="AI17" s="545"/>
      <c r="AJ17" s="133"/>
      <c r="AK17" s="98">
        <v>14</v>
      </c>
      <c r="AL17" s="96" t="str">
        <f>IF(('Apuração Final'!F19)&gt;=60," ",'Recuperação Final'!H19)</f>
        <v xml:space="preserve"> </v>
      </c>
      <c r="AM17" s="99"/>
      <c r="AN17" s="160" t="str">
        <f>IF(('Apuração Final'!F19)&gt;=60,"   ",'Recuperação Final'!I19)</f>
        <v xml:space="preserve">   </v>
      </c>
      <c r="AO17" s="542"/>
      <c r="AP17" s="545"/>
      <c r="AQ17" s="133"/>
      <c r="AR17" s="38"/>
      <c r="AS17" s="38"/>
      <c r="AT17" s="38"/>
      <c r="AU17" s="38"/>
    </row>
    <row r="18" spans="1:47" x14ac:dyDescent="0.25">
      <c r="A18" s="133"/>
      <c r="B18" s="95">
        <v>15</v>
      </c>
      <c r="C18" s="96" t="str">
        <f>IF(ISNONTEXT('Movimentação de Alunos'!B23)," ",'Notas 1º Bim'!L23)</f>
        <v xml:space="preserve"> </v>
      </c>
      <c r="D18" s="96" t="str">
        <f>'Notas 1º Bim'!S23</f>
        <v/>
      </c>
      <c r="E18" s="97" t="str">
        <f>IF(ISNONTEXT('Movimentação de Alunos'!B23)," ",'Notas 1º Bim'!M23)</f>
        <v xml:space="preserve"> </v>
      </c>
      <c r="F18" s="578"/>
      <c r="G18" s="581"/>
      <c r="H18" s="133"/>
      <c r="I18" s="95">
        <v>15</v>
      </c>
      <c r="J18" s="96" t="str">
        <f>IF(ISNONTEXT('Movimentação de Alunos'!B23)," ",'Notas 2º Bim'!L23)</f>
        <v xml:space="preserve"> </v>
      </c>
      <c r="K18" s="96" t="str">
        <f>'Notas 2º Bim'!S23</f>
        <v/>
      </c>
      <c r="L18" s="97" t="str">
        <f>IF(ISNONTEXT('Movimentação de Alunos'!B23)," ",'Notas 2º Bim'!M23)</f>
        <v xml:space="preserve"> </v>
      </c>
      <c r="M18" s="578"/>
      <c r="N18" s="581"/>
      <c r="O18" s="133"/>
      <c r="P18" s="95">
        <v>15</v>
      </c>
      <c r="Q18" s="96" t="str">
        <f>IF(ISNONTEXT('Movimentação de Alunos'!B23)," ",'Notas 3º Bim'!L23)</f>
        <v xml:space="preserve"> </v>
      </c>
      <c r="R18" s="96" t="str">
        <f>'Notas 3º Bim'!S23</f>
        <v/>
      </c>
      <c r="S18" s="97" t="str">
        <f>IF(ISNONTEXT('Movimentação de Alunos'!B23)," ",'Notas 3º Bim'!M23)</f>
        <v xml:space="preserve"> </v>
      </c>
      <c r="T18" s="578"/>
      <c r="U18" s="581"/>
      <c r="V18" s="133"/>
      <c r="W18" s="95">
        <v>15</v>
      </c>
      <c r="X18" s="96" t="str">
        <f>IF(ISNONTEXT('Movimentação de Alunos'!B23)," ",'Notas 4º Bim'!L23)</f>
        <v xml:space="preserve"> </v>
      </c>
      <c r="Y18" s="96" t="str">
        <f>'Notas 4º Bim'!S23</f>
        <v/>
      </c>
      <c r="Z18" s="97" t="str">
        <f>IF(ISNONTEXT('Movimentação de Alunos'!B23)," ",'Notas 4º Bim'!M23)</f>
        <v xml:space="preserve"> </v>
      </c>
      <c r="AA18" s="578"/>
      <c r="AB18" s="581"/>
      <c r="AC18" s="133"/>
      <c r="AD18" s="98">
        <v>15</v>
      </c>
      <c r="AE18" s="159" t="str">
        <f>IF(ISNONTEXT('Movimentação de Alunos'!B23)," ",'Apuração Final'!F20)</f>
        <v xml:space="preserve"> </v>
      </c>
      <c r="AF18" s="189" t="str">
        <f>IF(ISNONTEXT('Movimentação de Alunos'!B23)," ",'Apuração Final'!K20)</f>
        <v xml:space="preserve"> </v>
      </c>
      <c r="AG18" s="159" t="str">
        <f>IF(ISNONTEXT('Movimentação de Alunos'!B23)," ",'Apuração Final'!L20)</f>
        <v xml:space="preserve"> </v>
      </c>
      <c r="AH18" s="542"/>
      <c r="AI18" s="545"/>
      <c r="AJ18" s="133"/>
      <c r="AK18" s="98">
        <v>15</v>
      </c>
      <c r="AL18" s="96" t="str">
        <f>IF(('Apuração Final'!F20)&gt;=60," ",'Recuperação Final'!H20)</f>
        <v xml:space="preserve"> </v>
      </c>
      <c r="AM18" s="99"/>
      <c r="AN18" s="160" t="str">
        <f>IF(('Apuração Final'!F20)&gt;=60,"   ",'Recuperação Final'!I20)</f>
        <v xml:space="preserve">   </v>
      </c>
      <c r="AO18" s="542"/>
      <c r="AP18" s="545"/>
      <c r="AQ18" s="133"/>
      <c r="AR18" s="38"/>
      <c r="AS18" s="38"/>
      <c r="AT18" s="38"/>
      <c r="AU18" s="38"/>
    </row>
    <row r="19" spans="1:47" x14ac:dyDescent="0.25">
      <c r="A19" s="133"/>
      <c r="B19" s="95">
        <v>16</v>
      </c>
      <c r="C19" s="96" t="str">
        <f>IF(ISNONTEXT('Movimentação de Alunos'!B24)," ",'Notas 1º Bim'!L24)</f>
        <v xml:space="preserve"> </v>
      </c>
      <c r="D19" s="96" t="str">
        <f>'Notas 1º Bim'!S24</f>
        <v/>
      </c>
      <c r="E19" s="97" t="str">
        <f>IF(ISNONTEXT('Movimentação de Alunos'!B24)," ",'Notas 1º Bim'!M24)</f>
        <v xml:space="preserve"> </v>
      </c>
      <c r="F19" s="579"/>
      <c r="G19" s="582"/>
      <c r="H19" s="133"/>
      <c r="I19" s="95">
        <v>16</v>
      </c>
      <c r="J19" s="96" t="str">
        <f>IF(ISNONTEXT('Movimentação de Alunos'!B24)," ",'Notas 2º Bim'!L24)</f>
        <v xml:space="preserve"> </v>
      </c>
      <c r="K19" s="96" t="str">
        <f>'Notas 2º Bim'!S24</f>
        <v/>
      </c>
      <c r="L19" s="97" t="str">
        <f>IF(ISNONTEXT('Movimentação de Alunos'!B24)," ",'Notas 2º Bim'!M24)</f>
        <v xml:space="preserve"> </v>
      </c>
      <c r="M19" s="579"/>
      <c r="N19" s="582"/>
      <c r="O19" s="133"/>
      <c r="P19" s="95">
        <v>16</v>
      </c>
      <c r="Q19" s="96" t="str">
        <f>IF(ISNONTEXT('Movimentação de Alunos'!B24)," ",'Notas 3º Bim'!L24)</f>
        <v xml:space="preserve"> </v>
      </c>
      <c r="R19" s="96" t="str">
        <f>'Notas 3º Bim'!S24</f>
        <v/>
      </c>
      <c r="S19" s="97" t="str">
        <f>IF(ISNONTEXT('Movimentação de Alunos'!B24)," ",'Notas 3º Bim'!M24)</f>
        <v xml:space="preserve"> </v>
      </c>
      <c r="T19" s="579"/>
      <c r="U19" s="582"/>
      <c r="V19" s="133"/>
      <c r="W19" s="95">
        <v>16</v>
      </c>
      <c r="X19" s="96" t="str">
        <f>IF(ISNONTEXT('Movimentação de Alunos'!B24)," ",'Notas 4º Bim'!L24)</f>
        <v xml:space="preserve"> </v>
      </c>
      <c r="Y19" s="96" t="str">
        <f>'Notas 4º Bim'!S24</f>
        <v/>
      </c>
      <c r="Z19" s="97" t="str">
        <f>IF(ISNONTEXT('Movimentação de Alunos'!B24)," ",'Notas 4º Bim'!M24)</f>
        <v xml:space="preserve"> </v>
      </c>
      <c r="AA19" s="579"/>
      <c r="AB19" s="582"/>
      <c r="AC19" s="133"/>
      <c r="AD19" s="98">
        <v>16</v>
      </c>
      <c r="AE19" s="159" t="str">
        <f>IF(ISNONTEXT('Movimentação de Alunos'!B24)," ",'Apuração Final'!F21)</f>
        <v xml:space="preserve"> </v>
      </c>
      <c r="AF19" s="189" t="str">
        <f>IF(ISNONTEXT('Movimentação de Alunos'!B24)," ",'Apuração Final'!K21)</f>
        <v xml:space="preserve"> </v>
      </c>
      <c r="AG19" s="159" t="str">
        <f>IF(ISNONTEXT('Movimentação de Alunos'!B24)," ",'Apuração Final'!L21)</f>
        <v xml:space="preserve"> </v>
      </c>
      <c r="AH19" s="543"/>
      <c r="AI19" s="546"/>
      <c r="AJ19" s="133"/>
      <c r="AK19" s="98">
        <v>16</v>
      </c>
      <c r="AL19" s="96" t="str">
        <f>IF(('Apuração Final'!F21)&gt;=60," ",'Recuperação Final'!H21)</f>
        <v xml:space="preserve"> </v>
      </c>
      <c r="AM19" s="99"/>
      <c r="AN19" s="160" t="str">
        <f>IF(('Apuração Final'!F21)&gt;=60,"   ",'Recuperação Final'!I21)</f>
        <v xml:space="preserve">   </v>
      </c>
      <c r="AO19" s="543"/>
      <c r="AP19" s="546"/>
      <c r="AQ19" s="133"/>
      <c r="AR19" s="38"/>
      <c r="AS19" s="38"/>
      <c r="AT19" s="38"/>
      <c r="AU19" s="38"/>
    </row>
    <row r="20" spans="1:47" ht="15" customHeight="1" x14ac:dyDescent="0.25">
      <c r="A20" s="133"/>
      <c r="B20" s="95">
        <v>17</v>
      </c>
      <c r="C20" s="96" t="str">
        <f>IF(ISNONTEXT('Movimentação de Alunos'!B25)," ",'Notas 1º Bim'!L25)</f>
        <v xml:space="preserve"> </v>
      </c>
      <c r="D20" s="96" t="str">
        <f>'Notas 1º Bim'!S25</f>
        <v/>
      </c>
      <c r="E20" s="97" t="str">
        <f>IF(ISNONTEXT('Movimentação de Alunos'!B25)," ",'Notas 1º Bim'!M25)</f>
        <v xml:space="preserve"> </v>
      </c>
      <c r="F20" s="583" t="s">
        <v>58</v>
      </c>
      <c r="G20" s="586">
        <f>Capa!D19</f>
        <v>2014</v>
      </c>
      <c r="H20" s="133"/>
      <c r="I20" s="95">
        <v>17</v>
      </c>
      <c r="J20" s="96" t="str">
        <f>IF(ISNONTEXT('Movimentação de Alunos'!B25)," ",'Notas 2º Bim'!L25)</f>
        <v xml:space="preserve"> </v>
      </c>
      <c r="K20" s="96" t="str">
        <f>'Notas 2º Bim'!S25</f>
        <v/>
      </c>
      <c r="L20" s="97" t="str">
        <f>IF(ISNONTEXT('Movimentação de Alunos'!B25)," ",'Notas 2º Bim'!M25)</f>
        <v xml:space="preserve"> </v>
      </c>
      <c r="M20" s="583" t="s">
        <v>58</v>
      </c>
      <c r="N20" s="586">
        <f t="shared" ref="N20" si="5">$G$20</f>
        <v>2014</v>
      </c>
      <c r="O20" s="133"/>
      <c r="P20" s="95">
        <v>17</v>
      </c>
      <c r="Q20" s="96" t="str">
        <f>IF(ISNONTEXT('Movimentação de Alunos'!B25)," ",'Notas 3º Bim'!L25)</f>
        <v xml:space="preserve"> </v>
      </c>
      <c r="R20" s="96" t="str">
        <f>'Notas 3º Bim'!S25</f>
        <v/>
      </c>
      <c r="S20" s="97" t="str">
        <f>IF(ISNONTEXT('Movimentação de Alunos'!B25)," ",'Notas 3º Bim'!M25)</f>
        <v xml:space="preserve"> </v>
      </c>
      <c r="T20" s="583" t="s">
        <v>58</v>
      </c>
      <c r="U20" s="586">
        <f t="shared" ref="U20" si="6">$G$20</f>
        <v>2014</v>
      </c>
      <c r="V20" s="133"/>
      <c r="W20" s="95">
        <v>17</v>
      </c>
      <c r="X20" s="96" t="str">
        <f>IF(ISNONTEXT('Movimentação de Alunos'!B25)," ",'Notas 4º Bim'!L25)</f>
        <v xml:space="preserve"> </v>
      </c>
      <c r="Y20" s="96" t="str">
        <f>'Notas 4º Bim'!S25</f>
        <v/>
      </c>
      <c r="Z20" s="97" t="str">
        <f>IF(ISNONTEXT('Movimentação de Alunos'!B25)," ",'Notas 4º Bim'!M25)</f>
        <v xml:space="preserve"> </v>
      </c>
      <c r="AA20" s="583" t="s">
        <v>58</v>
      </c>
      <c r="AB20" s="586">
        <f t="shared" ref="AB20" si="7">$G$20</f>
        <v>2014</v>
      </c>
      <c r="AC20" s="133"/>
      <c r="AD20" s="98">
        <v>17</v>
      </c>
      <c r="AE20" s="159" t="str">
        <f>IF(ISNONTEXT('Movimentação de Alunos'!B25)," ",'Apuração Final'!F22)</f>
        <v xml:space="preserve"> </v>
      </c>
      <c r="AF20" s="189" t="str">
        <f>IF(ISNONTEXT('Movimentação de Alunos'!B25)," ",'Apuração Final'!K22)</f>
        <v xml:space="preserve"> </v>
      </c>
      <c r="AG20" s="159" t="str">
        <f>IF(ISNONTEXT('Movimentação de Alunos'!B25)," ",'Apuração Final'!L22)</f>
        <v xml:space="preserve"> </v>
      </c>
      <c r="AH20" s="547" t="s">
        <v>58</v>
      </c>
      <c r="AI20" s="550">
        <f t="shared" ref="AI20" si="8">$G$20</f>
        <v>2014</v>
      </c>
      <c r="AJ20" s="133"/>
      <c r="AK20" s="98">
        <v>17</v>
      </c>
      <c r="AL20" s="96" t="str">
        <f>IF(('Apuração Final'!F22)&gt;=60," ",'Recuperação Final'!H22)</f>
        <v xml:space="preserve"> </v>
      </c>
      <c r="AM20" s="99"/>
      <c r="AN20" s="160" t="str">
        <f>IF(('Apuração Final'!F22)&gt;=60,"   ",'Recuperação Final'!I22)</f>
        <v xml:space="preserve">   </v>
      </c>
      <c r="AO20" s="547" t="s">
        <v>58</v>
      </c>
      <c r="AP20" s="550">
        <f t="shared" ref="AP20" si="9">$G$20</f>
        <v>2014</v>
      </c>
      <c r="AQ20" s="133"/>
      <c r="AR20" s="38"/>
      <c r="AS20" s="38"/>
      <c r="AT20" s="38"/>
      <c r="AU20" s="38"/>
    </row>
    <row r="21" spans="1:47" x14ac:dyDescent="0.25">
      <c r="A21" s="133"/>
      <c r="B21" s="95">
        <v>18</v>
      </c>
      <c r="C21" s="96" t="str">
        <f>IF(ISNONTEXT('Movimentação de Alunos'!B26)," ",'Notas 1º Bim'!L26)</f>
        <v xml:space="preserve"> </v>
      </c>
      <c r="D21" s="96" t="str">
        <f>'Notas 1º Bim'!S26</f>
        <v/>
      </c>
      <c r="E21" s="97" t="str">
        <f>IF(ISNONTEXT('Movimentação de Alunos'!B26)," ",'Notas 1º Bim'!M26)</f>
        <v xml:space="preserve"> </v>
      </c>
      <c r="F21" s="584"/>
      <c r="G21" s="551"/>
      <c r="H21" s="133"/>
      <c r="I21" s="95">
        <v>18</v>
      </c>
      <c r="J21" s="96" t="str">
        <f>IF(ISNONTEXT('Movimentação de Alunos'!B26)," ",'Notas 2º Bim'!L26)</f>
        <v xml:space="preserve"> </v>
      </c>
      <c r="K21" s="96" t="str">
        <f>'Notas 2º Bim'!S26</f>
        <v/>
      </c>
      <c r="L21" s="97" t="str">
        <f>IF(ISNONTEXT('Movimentação de Alunos'!B26)," ",'Notas 2º Bim'!M26)</f>
        <v xml:space="preserve"> </v>
      </c>
      <c r="M21" s="584"/>
      <c r="N21" s="551"/>
      <c r="O21" s="133"/>
      <c r="P21" s="95">
        <v>18</v>
      </c>
      <c r="Q21" s="96" t="str">
        <f>IF(ISNONTEXT('Movimentação de Alunos'!B26)," ",'Notas 3º Bim'!L26)</f>
        <v xml:space="preserve"> </v>
      </c>
      <c r="R21" s="96" t="str">
        <f>'Notas 3º Bim'!S26</f>
        <v/>
      </c>
      <c r="S21" s="97" t="str">
        <f>IF(ISNONTEXT('Movimentação de Alunos'!B26)," ",'Notas 3º Bim'!M26)</f>
        <v xml:space="preserve"> </v>
      </c>
      <c r="T21" s="584"/>
      <c r="U21" s="551"/>
      <c r="V21" s="133"/>
      <c r="W21" s="95">
        <v>18</v>
      </c>
      <c r="X21" s="96" t="str">
        <f>IF(ISNONTEXT('Movimentação de Alunos'!B26)," ",'Notas 4º Bim'!L26)</f>
        <v xml:space="preserve"> </v>
      </c>
      <c r="Y21" s="96" t="str">
        <f>'Notas 4º Bim'!S26</f>
        <v/>
      </c>
      <c r="Z21" s="97" t="str">
        <f>IF(ISNONTEXT('Movimentação de Alunos'!B26)," ",'Notas 4º Bim'!M26)</f>
        <v xml:space="preserve"> </v>
      </c>
      <c r="AA21" s="584"/>
      <c r="AB21" s="551"/>
      <c r="AC21" s="133"/>
      <c r="AD21" s="98">
        <v>18</v>
      </c>
      <c r="AE21" s="159" t="str">
        <f>IF(ISNONTEXT('Movimentação de Alunos'!B26)," ",'Apuração Final'!F23)</f>
        <v xml:space="preserve"> </v>
      </c>
      <c r="AF21" s="189" t="str">
        <f>IF(ISNONTEXT('Movimentação de Alunos'!B26)," ",'Apuração Final'!K23)</f>
        <v xml:space="preserve"> </v>
      </c>
      <c r="AG21" s="159" t="str">
        <f>IF(ISNONTEXT('Movimentação de Alunos'!B26)," ",'Apuração Final'!L23)</f>
        <v xml:space="preserve"> </v>
      </c>
      <c r="AH21" s="548"/>
      <c r="AI21" s="551"/>
      <c r="AJ21" s="133"/>
      <c r="AK21" s="98">
        <v>18</v>
      </c>
      <c r="AL21" s="96" t="str">
        <f>IF(('Apuração Final'!F23)&gt;=60," ",'Recuperação Final'!H23)</f>
        <v xml:space="preserve"> </v>
      </c>
      <c r="AM21" s="99"/>
      <c r="AN21" s="160" t="str">
        <f>IF(('Apuração Final'!F23)&gt;=60,"   ",'Recuperação Final'!I23)</f>
        <v xml:space="preserve">   </v>
      </c>
      <c r="AO21" s="548"/>
      <c r="AP21" s="551"/>
      <c r="AQ21" s="133"/>
      <c r="AR21" s="38"/>
      <c r="AS21" s="38"/>
      <c r="AT21" s="38"/>
      <c r="AU21" s="38"/>
    </row>
    <row r="22" spans="1:47" x14ac:dyDescent="0.25">
      <c r="A22" s="133"/>
      <c r="B22" s="95">
        <v>19</v>
      </c>
      <c r="C22" s="96" t="str">
        <f>IF(ISNONTEXT('Movimentação de Alunos'!B27)," ",'Notas 1º Bim'!L27)</f>
        <v xml:space="preserve"> </v>
      </c>
      <c r="D22" s="96" t="str">
        <f>'Notas 1º Bim'!S27</f>
        <v/>
      </c>
      <c r="E22" s="97" t="str">
        <f>IF(ISNONTEXT('Movimentação de Alunos'!B27)," ",'Notas 1º Bim'!M27)</f>
        <v xml:space="preserve"> </v>
      </c>
      <c r="F22" s="584"/>
      <c r="G22" s="551"/>
      <c r="H22" s="133"/>
      <c r="I22" s="95">
        <v>19</v>
      </c>
      <c r="J22" s="96" t="str">
        <f>IF(ISNONTEXT('Movimentação de Alunos'!B27)," ",'Notas 2º Bim'!L27)</f>
        <v xml:space="preserve"> </v>
      </c>
      <c r="K22" s="96" t="str">
        <f>'Notas 2º Bim'!S27</f>
        <v/>
      </c>
      <c r="L22" s="97" t="str">
        <f>IF(ISNONTEXT('Movimentação de Alunos'!B27)," ",'Notas 2º Bim'!M27)</f>
        <v xml:space="preserve"> </v>
      </c>
      <c r="M22" s="584"/>
      <c r="N22" s="551"/>
      <c r="O22" s="133"/>
      <c r="P22" s="95">
        <v>19</v>
      </c>
      <c r="Q22" s="96" t="str">
        <f>IF(ISNONTEXT('Movimentação de Alunos'!B27)," ",'Notas 3º Bim'!L27)</f>
        <v xml:space="preserve"> </v>
      </c>
      <c r="R22" s="96" t="str">
        <f>'Notas 3º Bim'!S27</f>
        <v/>
      </c>
      <c r="S22" s="97" t="str">
        <f>IF(ISNONTEXT('Movimentação de Alunos'!B27)," ",'Notas 3º Bim'!M27)</f>
        <v xml:space="preserve"> </v>
      </c>
      <c r="T22" s="584"/>
      <c r="U22" s="551"/>
      <c r="V22" s="133"/>
      <c r="W22" s="95">
        <v>19</v>
      </c>
      <c r="X22" s="96" t="str">
        <f>IF(ISNONTEXT('Movimentação de Alunos'!B27)," ",'Notas 4º Bim'!L27)</f>
        <v xml:space="preserve"> </v>
      </c>
      <c r="Y22" s="96" t="str">
        <f>'Notas 4º Bim'!S27</f>
        <v/>
      </c>
      <c r="Z22" s="97" t="str">
        <f>IF(ISNONTEXT('Movimentação de Alunos'!B27)," ",'Notas 4º Bim'!M27)</f>
        <v xml:space="preserve"> </v>
      </c>
      <c r="AA22" s="584"/>
      <c r="AB22" s="551"/>
      <c r="AC22" s="133"/>
      <c r="AD22" s="98">
        <v>19</v>
      </c>
      <c r="AE22" s="159" t="str">
        <f>IF(ISNONTEXT('Movimentação de Alunos'!B27)," ",'Apuração Final'!F24)</f>
        <v xml:space="preserve"> </v>
      </c>
      <c r="AF22" s="189" t="str">
        <f>IF(ISNONTEXT('Movimentação de Alunos'!B27)," ",'Apuração Final'!K24)</f>
        <v xml:space="preserve"> </v>
      </c>
      <c r="AG22" s="159" t="str">
        <f>IF(ISNONTEXT('Movimentação de Alunos'!B27)," ",'Apuração Final'!L24)</f>
        <v xml:space="preserve"> </v>
      </c>
      <c r="AH22" s="548"/>
      <c r="AI22" s="551"/>
      <c r="AJ22" s="133"/>
      <c r="AK22" s="98">
        <v>19</v>
      </c>
      <c r="AL22" s="96" t="str">
        <f>IF(('Apuração Final'!F24)&gt;=60," ",'Recuperação Final'!H24)</f>
        <v xml:space="preserve"> </v>
      </c>
      <c r="AM22" s="99"/>
      <c r="AN22" s="160" t="str">
        <f>IF(('Apuração Final'!F24)&gt;=60,"   ",'Recuperação Final'!I24)</f>
        <v xml:space="preserve">   </v>
      </c>
      <c r="AO22" s="548"/>
      <c r="AP22" s="551"/>
      <c r="AQ22" s="133"/>
      <c r="AR22" s="38"/>
      <c r="AS22" s="38"/>
      <c r="AT22" s="38"/>
      <c r="AU22" s="38"/>
    </row>
    <row r="23" spans="1:47" x14ac:dyDescent="0.25">
      <c r="A23" s="133"/>
      <c r="B23" s="95">
        <v>20</v>
      </c>
      <c r="C23" s="96" t="str">
        <f>IF(ISNONTEXT('Movimentação de Alunos'!B28)," ",'Notas 1º Bim'!L28)</f>
        <v xml:space="preserve"> </v>
      </c>
      <c r="D23" s="96" t="str">
        <f>'Notas 1º Bim'!S28</f>
        <v/>
      </c>
      <c r="E23" s="97" t="str">
        <f>IF(ISNONTEXT('Movimentação de Alunos'!B28)," ",'Notas 1º Bim'!M28)</f>
        <v xml:space="preserve"> </v>
      </c>
      <c r="F23" s="584"/>
      <c r="G23" s="551"/>
      <c r="H23" s="133"/>
      <c r="I23" s="95">
        <v>20</v>
      </c>
      <c r="J23" s="96" t="str">
        <f>IF(ISNONTEXT('Movimentação de Alunos'!B28)," ",'Notas 2º Bim'!L28)</f>
        <v xml:space="preserve"> </v>
      </c>
      <c r="K23" s="96" t="str">
        <f>'Notas 2º Bim'!S28</f>
        <v/>
      </c>
      <c r="L23" s="97" t="str">
        <f>IF(ISNONTEXT('Movimentação de Alunos'!B28)," ",'Notas 2º Bim'!M28)</f>
        <v xml:space="preserve"> </v>
      </c>
      <c r="M23" s="584"/>
      <c r="N23" s="551"/>
      <c r="O23" s="133"/>
      <c r="P23" s="95">
        <v>20</v>
      </c>
      <c r="Q23" s="96" t="str">
        <f>IF(ISNONTEXT('Movimentação de Alunos'!B28)," ",'Notas 3º Bim'!L28)</f>
        <v xml:space="preserve"> </v>
      </c>
      <c r="R23" s="96" t="str">
        <f>'Notas 3º Bim'!S28</f>
        <v/>
      </c>
      <c r="S23" s="97" t="str">
        <f>IF(ISNONTEXT('Movimentação de Alunos'!B28)," ",'Notas 3º Bim'!M28)</f>
        <v xml:space="preserve"> </v>
      </c>
      <c r="T23" s="584"/>
      <c r="U23" s="551"/>
      <c r="V23" s="133"/>
      <c r="W23" s="95">
        <v>20</v>
      </c>
      <c r="X23" s="96" t="str">
        <f>IF(ISNONTEXT('Movimentação de Alunos'!B28)," ",'Notas 4º Bim'!L28)</f>
        <v xml:space="preserve"> </v>
      </c>
      <c r="Y23" s="96" t="str">
        <f>'Notas 4º Bim'!S28</f>
        <v/>
      </c>
      <c r="Z23" s="97" t="str">
        <f>IF(ISNONTEXT('Movimentação de Alunos'!B28)," ",'Notas 4º Bim'!M28)</f>
        <v xml:space="preserve"> </v>
      </c>
      <c r="AA23" s="584"/>
      <c r="AB23" s="551"/>
      <c r="AC23" s="133"/>
      <c r="AD23" s="98">
        <v>20</v>
      </c>
      <c r="AE23" s="159" t="str">
        <f>IF(ISNONTEXT('Movimentação de Alunos'!B28)," ",'Apuração Final'!F25)</f>
        <v xml:space="preserve"> </v>
      </c>
      <c r="AF23" s="189" t="str">
        <f>IF(ISNONTEXT('Movimentação de Alunos'!B28)," ",'Apuração Final'!K25)</f>
        <v xml:space="preserve"> </v>
      </c>
      <c r="AG23" s="159" t="str">
        <f>IF(ISNONTEXT('Movimentação de Alunos'!B28)," ",'Apuração Final'!L25)</f>
        <v xml:space="preserve"> </v>
      </c>
      <c r="AH23" s="548"/>
      <c r="AI23" s="551"/>
      <c r="AJ23" s="133"/>
      <c r="AK23" s="98">
        <v>20</v>
      </c>
      <c r="AL23" s="96" t="str">
        <f>IF(('Apuração Final'!F25)&gt;=60," ",'Recuperação Final'!H25)</f>
        <v xml:space="preserve"> </v>
      </c>
      <c r="AM23" s="99"/>
      <c r="AN23" s="160" t="str">
        <f>IF(('Apuração Final'!F25)&gt;=60,"   ",'Recuperação Final'!I25)</f>
        <v xml:space="preserve">   </v>
      </c>
      <c r="AO23" s="548"/>
      <c r="AP23" s="551"/>
      <c r="AQ23" s="133"/>
      <c r="AR23" s="38"/>
      <c r="AS23" s="38"/>
      <c r="AT23" s="38"/>
      <c r="AU23" s="38"/>
    </row>
    <row r="24" spans="1:47" x14ac:dyDescent="0.25">
      <c r="A24" s="133"/>
      <c r="B24" s="95">
        <v>21</v>
      </c>
      <c r="C24" s="96" t="str">
        <f>IF(ISNONTEXT('Movimentação de Alunos'!B29)," ",'Notas 1º Bim'!L29)</f>
        <v xml:space="preserve"> </v>
      </c>
      <c r="D24" s="96" t="str">
        <f>'Notas 1º Bim'!S29</f>
        <v/>
      </c>
      <c r="E24" s="97" t="str">
        <f>IF(ISNONTEXT('Movimentação de Alunos'!B29)," ",'Notas 1º Bim'!M29)</f>
        <v xml:space="preserve"> </v>
      </c>
      <c r="F24" s="585"/>
      <c r="G24" s="587"/>
      <c r="H24" s="133"/>
      <c r="I24" s="95">
        <v>21</v>
      </c>
      <c r="J24" s="96" t="str">
        <f>IF(ISNONTEXT('Movimentação de Alunos'!B29)," ",'Notas 2º Bim'!L29)</f>
        <v xml:space="preserve"> </v>
      </c>
      <c r="K24" s="96" t="str">
        <f>'Notas 2º Bim'!S29</f>
        <v/>
      </c>
      <c r="L24" s="97" t="str">
        <f>IF(ISNONTEXT('Movimentação de Alunos'!B29)," ",'Notas 2º Bim'!M29)</f>
        <v xml:space="preserve"> </v>
      </c>
      <c r="M24" s="585"/>
      <c r="N24" s="587"/>
      <c r="O24" s="133"/>
      <c r="P24" s="95">
        <v>21</v>
      </c>
      <c r="Q24" s="96" t="str">
        <f>IF(ISNONTEXT('Movimentação de Alunos'!B29)," ",'Notas 3º Bim'!L29)</f>
        <v xml:space="preserve"> </v>
      </c>
      <c r="R24" s="96" t="str">
        <f>'Notas 3º Bim'!S29</f>
        <v/>
      </c>
      <c r="S24" s="97" t="str">
        <f>IF(ISNONTEXT('Movimentação de Alunos'!B29)," ",'Notas 3º Bim'!M29)</f>
        <v xml:space="preserve"> </v>
      </c>
      <c r="T24" s="585"/>
      <c r="U24" s="587"/>
      <c r="V24" s="133"/>
      <c r="W24" s="95">
        <v>21</v>
      </c>
      <c r="X24" s="96" t="str">
        <f>IF(ISNONTEXT('Movimentação de Alunos'!B29)," ",'Notas 4º Bim'!L29)</f>
        <v xml:space="preserve"> </v>
      </c>
      <c r="Y24" s="96" t="str">
        <f>'Notas 4º Bim'!S29</f>
        <v/>
      </c>
      <c r="Z24" s="97" t="str">
        <f>IF(ISNONTEXT('Movimentação de Alunos'!B29)," ",'Notas 4º Bim'!M29)</f>
        <v xml:space="preserve"> </v>
      </c>
      <c r="AA24" s="585"/>
      <c r="AB24" s="587"/>
      <c r="AC24" s="133"/>
      <c r="AD24" s="98">
        <v>21</v>
      </c>
      <c r="AE24" s="159" t="str">
        <f>IF(ISNONTEXT('Movimentação de Alunos'!B29)," ",'Apuração Final'!F26)</f>
        <v xml:space="preserve"> </v>
      </c>
      <c r="AF24" s="189" t="str">
        <f>IF(ISNONTEXT('Movimentação de Alunos'!B29)," ",'Apuração Final'!K26)</f>
        <v xml:space="preserve"> </v>
      </c>
      <c r="AG24" s="159" t="str">
        <f>IF(ISNONTEXT('Movimentação de Alunos'!B29)," ",'Apuração Final'!L26)</f>
        <v xml:space="preserve"> </v>
      </c>
      <c r="AH24" s="549"/>
      <c r="AI24" s="552"/>
      <c r="AJ24" s="133"/>
      <c r="AK24" s="98">
        <v>21</v>
      </c>
      <c r="AL24" s="96" t="str">
        <f>IF(('Apuração Final'!F26)&gt;=60," ",'Recuperação Final'!H26)</f>
        <v xml:space="preserve"> </v>
      </c>
      <c r="AM24" s="99"/>
      <c r="AN24" s="160" t="str">
        <f>IF(('Apuração Final'!F26)&gt;=60,"   ",'Recuperação Final'!I26)</f>
        <v xml:space="preserve">   </v>
      </c>
      <c r="AO24" s="549"/>
      <c r="AP24" s="552"/>
      <c r="AQ24" s="133"/>
      <c r="AR24" s="38"/>
      <c r="AS24" s="38"/>
      <c r="AT24" s="38"/>
      <c r="AU24" s="38"/>
    </row>
    <row r="25" spans="1:47" ht="15" customHeight="1" x14ac:dyDescent="0.25">
      <c r="A25" s="133"/>
      <c r="B25" s="95">
        <v>22</v>
      </c>
      <c r="C25" s="96" t="str">
        <f>IF(ISNONTEXT('Movimentação de Alunos'!B30)," ",'Notas 1º Bim'!L30)</f>
        <v xml:space="preserve"> </v>
      </c>
      <c r="D25" s="96" t="str">
        <f>'Notas 1º Bim'!S30</f>
        <v/>
      </c>
      <c r="E25" s="97" t="str">
        <f>IF(ISNONTEXT('Movimentação de Alunos'!B30)," ",'Notas 1º Bim'!M30)</f>
        <v xml:space="preserve"> </v>
      </c>
      <c r="F25" s="527">
        <f>'Conteúdo 1º Bim'!F6</f>
        <v>0</v>
      </c>
      <c r="G25" s="527">
        <f>COUNTIF(C4:C63,"&lt;15")</f>
        <v>0</v>
      </c>
      <c r="H25" s="133"/>
      <c r="I25" s="95">
        <v>22</v>
      </c>
      <c r="J25" s="96" t="str">
        <f>IF(ISNONTEXT('Movimentação de Alunos'!B30)," ",'Notas 2º Bim'!L30)</f>
        <v xml:space="preserve"> </v>
      </c>
      <c r="K25" s="96" t="str">
        <f>'Notas 2º Bim'!S30</f>
        <v/>
      </c>
      <c r="L25" s="97" t="str">
        <f>IF(ISNONTEXT('Movimentação de Alunos'!B30)," ",'Notas 2º Bim'!M30)</f>
        <v xml:space="preserve"> </v>
      </c>
      <c r="M25" s="527">
        <f>'Conteúdo 2º Bim'!F6</f>
        <v>0</v>
      </c>
      <c r="N25" s="527">
        <f>COUNTIF(J4:J63,"&lt;15")</f>
        <v>0</v>
      </c>
      <c r="O25" s="133"/>
      <c r="P25" s="95">
        <v>22</v>
      </c>
      <c r="Q25" s="96" t="str">
        <f>IF(ISNONTEXT('Movimentação de Alunos'!B30)," ",'Notas 3º Bim'!L30)</f>
        <v xml:space="preserve"> </v>
      </c>
      <c r="R25" s="96" t="str">
        <f>'Notas 3º Bim'!S30</f>
        <v/>
      </c>
      <c r="S25" s="97" t="str">
        <f>IF(ISNONTEXT('Movimentação de Alunos'!B30)," ",'Notas 3º Bim'!M30)</f>
        <v xml:space="preserve"> </v>
      </c>
      <c r="T25" s="527">
        <f>'Conteúdo 3º Bim'!F6</f>
        <v>0</v>
      </c>
      <c r="U25" s="527">
        <f>COUNTIF(Q4:Q63,"&lt;15")</f>
        <v>0</v>
      </c>
      <c r="V25" s="133"/>
      <c r="W25" s="95">
        <v>22</v>
      </c>
      <c r="X25" s="96" t="str">
        <f>IF(ISNONTEXT('Movimentação de Alunos'!B30)," ",'Notas 4º Bim'!L30)</f>
        <v xml:space="preserve"> </v>
      </c>
      <c r="Y25" s="96" t="str">
        <f>'Notas 4º Bim'!S30</f>
        <v/>
      </c>
      <c r="Z25" s="97" t="str">
        <f>IF(ISNONTEXT('Movimentação de Alunos'!B30)," ",'Notas 4º Bim'!M30)</f>
        <v xml:space="preserve"> </v>
      </c>
      <c r="AA25" s="527">
        <f>'Conteúdo 4º Bim'!F6</f>
        <v>0</v>
      </c>
      <c r="AB25" s="527">
        <f>COUNTIF(X4:X63,"&lt;15")</f>
        <v>0</v>
      </c>
      <c r="AC25" s="133"/>
      <c r="AD25" s="98">
        <v>22</v>
      </c>
      <c r="AE25" s="159" t="str">
        <f>IF(ISNONTEXT('Movimentação de Alunos'!B30)," ",'Apuração Final'!F27)</f>
        <v xml:space="preserve"> </v>
      </c>
      <c r="AF25" s="189" t="str">
        <f>IF(ISNONTEXT('Movimentação de Alunos'!B30)," ",'Apuração Final'!K27)</f>
        <v xml:space="preserve"> </v>
      </c>
      <c r="AG25" s="159" t="str">
        <f>IF(ISNONTEXT('Movimentação de Alunos'!B30)," ",'Apuração Final'!L27)</f>
        <v xml:space="preserve"> </v>
      </c>
      <c r="AH25" s="527">
        <f>SUM(AA25,T25,M25,F25)</f>
        <v>0</v>
      </c>
      <c r="AI25" s="527">
        <f>COUNTIF(AE4:AE63,"&lt;60")</f>
        <v>0</v>
      </c>
      <c r="AJ25" s="133"/>
      <c r="AK25" s="98">
        <v>22</v>
      </c>
      <c r="AL25" s="96" t="str">
        <f>IF(('Apuração Final'!F27)&gt;=60," ",'Recuperação Final'!H27)</f>
        <v xml:space="preserve"> </v>
      </c>
      <c r="AM25" s="99"/>
      <c r="AN25" s="160" t="str">
        <f>IF(('Apuração Final'!F27)&gt;=60,"   ",'Recuperação Final'!I27)</f>
        <v xml:space="preserve">   </v>
      </c>
      <c r="AO25" s="535" t="s">
        <v>81</v>
      </c>
      <c r="AP25" s="538"/>
      <c r="AQ25" s="133"/>
      <c r="AR25" s="38"/>
      <c r="AS25" s="38"/>
      <c r="AT25" s="38"/>
      <c r="AU25" s="38"/>
    </row>
    <row r="26" spans="1:47" x14ac:dyDescent="0.25">
      <c r="A26" s="133"/>
      <c r="B26" s="95">
        <v>23</v>
      </c>
      <c r="C26" s="96" t="str">
        <f>IF(ISNONTEXT('Movimentação de Alunos'!B31)," ",'Notas 1º Bim'!L31)</f>
        <v xml:space="preserve"> </v>
      </c>
      <c r="D26" s="96" t="str">
        <f>'Notas 1º Bim'!S31</f>
        <v/>
      </c>
      <c r="E26" s="97" t="str">
        <f>IF(ISNONTEXT('Movimentação de Alunos'!B31)," ",'Notas 1º Bim'!M31)</f>
        <v xml:space="preserve"> </v>
      </c>
      <c r="F26" s="528"/>
      <c r="G26" s="530"/>
      <c r="H26" s="133"/>
      <c r="I26" s="95">
        <v>23</v>
      </c>
      <c r="J26" s="96" t="str">
        <f>IF(ISNONTEXT('Movimentação de Alunos'!B31)," ",'Notas 2º Bim'!L31)</f>
        <v xml:space="preserve"> </v>
      </c>
      <c r="K26" s="96" t="str">
        <f>'Notas 2º Bim'!S31</f>
        <v/>
      </c>
      <c r="L26" s="97" t="str">
        <f>IF(ISNONTEXT('Movimentação de Alunos'!B31)," ",'Notas 2º Bim'!M31)</f>
        <v xml:space="preserve"> </v>
      </c>
      <c r="M26" s="528"/>
      <c r="N26" s="530"/>
      <c r="O26" s="133"/>
      <c r="P26" s="95">
        <v>23</v>
      </c>
      <c r="Q26" s="96" t="str">
        <f>IF(ISNONTEXT('Movimentação de Alunos'!B31)," ",'Notas 3º Bim'!L31)</f>
        <v xml:space="preserve"> </v>
      </c>
      <c r="R26" s="96" t="str">
        <f>'Notas 3º Bim'!S31</f>
        <v/>
      </c>
      <c r="S26" s="97" t="str">
        <f>IF(ISNONTEXT('Movimentação de Alunos'!B31)," ",'Notas 3º Bim'!M31)</f>
        <v xml:space="preserve"> </v>
      </c>
      <c r="T26" s="528"/>
      <c r="U26" s="530"/>
      <c r="V26" s="133"/>
      <c r="W26" s="95">
        <v>23</v>
      </c>
      <c r="X26" s="96" t="str">
        <f>IF(ISNONTEXT('Movimentação de Alunos'!B31)," ",'Notas 4º Bim'!L31)</f>
        <v xml:space="preserve"> </v>
      </c>
      <c r="Y26" s="96" t="str">
        <f>'Notas 4º Bim'!S31</f>
        <v/>
      </c>
      <c r="Z26" s="97" t="str">
        <f>IF(ISNONTEXT('Movimentação de Alunos'!B31)," ",'Notas 4º Bim'!M31)</f>
        <v xml:space="preserve"> </v>
      </c>
      <c r="AA26" s="528"/>
      <c r="AB26" s="530"/>
      <c r="AC26" s="133"/>
      <c r="AD26" s="98">
        <v>23</v>
      </c>
      <c r="AE26" s="159" t="str">
        <f>IF(ISNONTEXT('Movimentação de Alunos'!B31)," ",'Apuração Final'!F28)</f>
        <v xml:space="preserve"> </v>
      </c>
      <c r="AF26" s="189" t="str">
        <f>IF(ISNONTEXT('Movimentação de Alunos'!B31)," ",'Apuração Final'!K28)</f>
        <v xml:space="preserve"> </v>
      </c>
      <c r="AG26" s="159" t="str">
        <f>IF(ISNONTEXT('Movimentação de Alunos'!B31)," ",'Apuração Final'!L28)</f>
        <v xml:space="preserve"> </v>
      </c>
      <c r="AH26" s="528"/>
      <c r="AI26" s="530"/>
      <c r="AJ26" s="133"/>
      <c r="AK26" s="98">
        <v>23</v>
      </c>
      <c r="AL26" s="96" t="str">
        <f>IF(('Apuração Final'!F28)&gt;=60," ",'Recuperação Final'!H28)</f>
        <v xml:space="preserve"> </v>
      </c>
      <c r="AM26" s="99"/>
      <c r="AN26" s="160" t="str">
        <f>IF(('Apuração Final'!F28)&gt;=60,"   ",'Recuperação Final'!I28)</f>
        <v xml:space="preserve">   </v>
      </c>
      <c r="AO26" s="536"/>
      <c r="AP26" s="539"/>
      <c r="AQ26" s="133"/>
      <c r="AR26" s="38"/>
      <c r="AS26" s="38"/>
      <c r="AT26" s="38"/>
      <c r="AU26" s="38"/>
    </row>
    <row r="27" spans="1:47" x14ac:dyDescent="0.25">
      <c r="A27" s="133"/>
      <c r="B27" s="95">
        <v>24</v>
      </c>
      <c r="C27" s="96" t="str">
        <f>IF(ISNONTEXT('Movimentação de Alunos'!B32)," ",'Notas 1º Bim'!L32)</f>
        <v xml:space="preserve"> </v>
      </c>
      <c r="D27" s="96" t="str">
        <f>'Notas 1º Bim'!S32</f>
        <v/>
      </c>
      <c r="E27" s="97" t="str">
        <f>IF(ISNONTEXT('Movimentação de Alunos'!B32)," ",'Notas 1º Bim'!M32)</f>
        <v xml:space="preserve"> </v>
      </c>
      <c r="F27" s="529"/>
      <c r="G27" s="531"/>
      <c r="H27" s="133"/>
      <c r="I27" s="95">
        <v>24</v>
      </c>
      <c r="J27" s="96" t="str">
        <f>IF(ISNONTEXT('Movimentação de Alunos'!B32)," ",'Notas 2º Bim'!L32)</f>
        <v xml:space="preserve"> </v>
      </c>
      <c r="K27" s="96" t="str">
        <f>'Notas 2º Bim'!S32</f>
        <v/>
      </c>
      <c r="L27" s="97" t="str">
        <f>IF(ISNONTEXT('Movimentação de Alunos'!B32)," ",'Notas 2º Bim'!M32)</f>
        <v xml:space="preserve"> </v>
      </c>
      <c r="M27" s="529"/>
      <c r="N27" s="531"/>
      <c r="O27" s="133"/>
      <c r="P27" s="95">
        <v>24</v>
      </c>
      <c r="Q27" s="96" t="str">
        <f>IF(ISNONTEXT('Movimentação de Alunos'!B32)," ",'Notas 3º Bim'!L32)</f>
        <v xml:space="preserve"> </v>
      </c>
      <c r="R27" s="96" t="str">
        <f>'Notas 3º Bim'!S32</f>
        <v/>
      </c>
      <c r="S27" s="97" t="str">
        <f>IF(ISNONTEXT('Movimentação de Alunos'!B32)," ",'Notas 3º Bim'!M32)</f>
        <v xml:space="preserve"> </v>
      </c>
      <c r="T27" s="529"/>
      <c r="U27" s="531"/>
      <c r="V27" s="133"/>
      <c r="W27" s="95">
        <v>24</v>
      </c>
      <c r="X27" s="96" t="str">
        <f>IF(ISNONTEXT('Movimentação de Alunos'!B32)," ",'Notas 4º Bim'!L32)</f>
        <v xml:space="preserve"> </v>
      </c>
      <c r="Y27" s="96" t="str">
        <f>'Notas 4º Bim'!S32</f>
        <v/>
      </c>
      <c r="Z27" s="97" t="str">
        <f>IF(ISNONTEXT('Movimentação de Alunos'!B32)," ",'Notas 4º Bim'!M32)</f>
        <v xml:space="preserve"> </v>
      </c>
      <c r="AA27" s="529"/>
      <c r="AB27" s="531"/>
      <c r="AC27" s="133"/>
      <c r="AD27" s="98">
        <v>24</v>
      </c>
      <c r="AE27" s="159" t="str">
        <f>IF(ISNONTEXT('Movimentação de Alunos'!B32)," ",'Apuração Final'!F29)</f>
        <v xml:space="preserve"> </v>
      </c>
      <c r="AF27" s="189" t="str">
        <f>IF(ISNONTEXT('Movimentação de Alunos'!B32)," ",'Apuração Final'!K29)</f>
        <v xml:space="preserve"> </v>
      </c>
      <c r="AG27" s="159" t="str">
        <f>IF(ISNONTEXT('Movimentação de Alunos'!B32)," ",'Apuração Final'!L29)</f>
        <v xml:space="preserve"> </v>
      </c>
      <c r="AH27" s="529"/>
      <c r="AI27" s="531"/>
      <c r="AJ27" s="133"/>
      <c r="AK27" s="98">
        <v>24</v>
      </c>
      <c r="AL27" s="96" t="str">
        <f>IF(('Apuração Final'!F29)&gt;=60," ",'Recuperação Final'!H29)</f>
        <v xml:space="preserve"> </v>
      </c>
      <c r="AM27" s="99"/>
      <c r="AN27" s="160" t="str">
        <f>IF(('Apuração Final'!F29)&gt;=60,"   ",'Recuperação Final'!I29)</f>
        <v xml:space="preserve">   </v>
      </c>
      <c r="AO27" s="537"/>
      <c r="AP27" s="540"/>
      <c r="AQ27" s="133"/>
      <c r="AR27" s="38"/>
      <c r="AS27" s="38"/>
      <c r="AT27" s="38"/>
      <c r="AU27" s="38"/>
    </row>
    <row r="28" spans="1:47" ht="15" customHeight="1" x14ac:dyDescent="0.25">
      <c r="A28" s="133"/>
      <c r="B28" s="95">
        <v>25</v>
      </c>
      <c r="C28" s="96" t="str">
        <f>IF(ISNONTEXT('Movimentação de Alunos'!B33)," ",'Notas 1º Bim'!L33)</f>
        <v xml:space="preserve"> </v>
      </c>
      <c r="D28" s="96" t="str">
        <f>'Notas 1º Bim'!S33</f>
        <v/>
      </c>
      <c r="E28" s="97" t="str">
        <f>IF(ISNONTEXT('Movimentação de Alunos'!B33)," ",'Notas 1º Bim'!M33)</f>
        <v xml:space="preserve"> </v>
      </c>
      <c r="F28" s="532" t="s">
        <v>75</v>
      </c>
      <c r="G28" s="532" t="s">
        <v>76</v>
      </c>
      <c r="H28" s="133"/>
      <c r="I28" s="95">
        <v>25</v>
      </c>
      <c r="J28" s="96" t="str">
        <f>IF(ISNONTEXT('Movimentação de Alunos'!B33)," ",'Notas 2º Bim'!L33)</f>
        <v xml:space="preserve"> </v>
      </c>
      <c r="K28" s="96" t="str">
        <f>'Notas 2º Bim'!S33</f>
        <v/>
      </c>
      <c r="L28" s="97" t="str">
        <f>IF(ISNONTEXT('Movimentação de Alunos'!B33)," ",'Notas 2º Bim'!M33)</f>
        <v xml:space="preserve"> </v>
      </c>
      <c r="M28" s="532" t="s">
        <v>75</v>
      </c>
      <c r="N28" s="532" t="s">
        <v>76</v>
      </c>
      <c r="O28" s="133"/>
      <c r="P28" s="95">
        <v>25</v>
      </c>
      <c r="Q28" s="96" t="str">
        <f>IF(ISNONTEXT('Movimentação de Alunos'!B33)," ",'Notas 3º Bim'!L33)</f>
        <v xml:space="preserve"> </v>
      </c>
      <c r="R28" s="96" t="str">
        <f>'Notas 3º Bim'!S33</f>
        <v/>
      </c>
      <c r="S28" s="97" t="str">
        <f>IF(ISNONTEXT('Movimentação de Alunos'!B33)," ",'Notas 3º Bim'!M33)</f>
        <v xml:space="preserve"> </v>
      </c>
      <c r="T28" s="532" t="s">
        <v>75</v>
      </c>
      <c r="U28" s="532" t="s">
        <v>76</v>
      </c>
      <c r="V28" s="133"/>
      <c r="W28" s="95">
        <v>25</v>
      </c>
      <c r="X28" s="96" t="str">
        <f>IF(ISNONTEXT('Movimentação de Alunos'!B33)," ",'Notas 4º Bim'!L33)</f>
        <v xml:space="preserve"> </v>
      </c>
      <c r="Y28" s="96" t="str">
        <f>'Notas 4º Bim'!S33</f>
        <v/>
      </c>
      <c r="Z28" s="97" t="str">
        <f>IF(ISNONTEXT('Movimentação de Alunos'!B33)," ",'Notas 4º Bim'!M33)</f>
        <v xml:space="preserve"> </v>
      </c>
      <c r="AA28" s="532" t="s">
        <v>75</v>
      </c>
      <c r="AB28" s="532" t="s">
        <v>76</v>
      </c>
      <c r="AC28" s="133"/>
      <c r="AD28" s="98">
        <v>25</v>
      </c>
      <c r="AE28" s="159" t="str">
        <f>IF(ISNONTEXT('Movimentação de Alunos'!B33)," ",'Apuração Final'!F30)</f>
        <v xml:space="preserve"> </v>
      </c>
      <c r="AF28" s="189" t="str">
        <f>IF(ISNONTEXT('Movimentação de Alunos'!B33)," ",'Apuração Final'!K30)</f>
        <v xml:space="preserve"> </v>
      </c>
      <c r="AG28" s="159" t="str">
        <f>IF(ISNONTEXT('Movimentação de Alunos'!B33)," ",'Apuração Final'!L30)</f>
        <v xml:space="preserve"> </v>
      </c>
      <c r="AH28" s="532" t="s">
        <v>75</v>
      </c>
      <c r="AI28" s="532" t="s">
        <v>76</v>
      </c>
      <c r="AJ28" s="133"/>
      <c r="AK28" s="98">
        <v>25</v>
      </c>
      <c r="AL28" s="96" t="str">
        <f>IF(('Apuração Final'!F30)&gt;=60," ",'Recuperação Final'!H30)</f>
        <v xml:space="preserve"> </v>
      </c>
      <c r="AM28" s="99"/>
      <c r="AN28" s="160" t="str">
        <f>IF(('Apuração Final'!F30)&gt;=60,"   ",'Recuperação Final'!I30)</f>
        <v xml:space="preserve">   </v>
      </c>
      <c r="AO28" s="532" t="s">
        <v>75</v>
      </c>
      <c r="AP28" s="532" t="s">
        <v>76</v>
      </c>
      <c r="AQ28" s="133"/>
      <c r="AR28" s="38"/>
      <c r="AS28" s="38"/>
      <c r="AT28" s="38"/>
      <c r="AU28" s="38"/>
    </row>
    <row r="29" spans="1:47" x14ac:dyDescent="0.25">
      <c r="A29" s="133"/>
      <c r="B29" s="95">
        <v>26</v>
      </c>
      <c r="C29" s="96" t="str">
        <f>IF(ISNONTEXT('Movimentação de Alunos'!B34)," ",'Notas 1º Bim'!L34)</f>
        <v xml:space="preserve"> </v>
      </c>
      <c r="D29" s="96" t="str">
        <f>'Notas 1º Bim'!S34</f>
        <v/>
      </c>
      <c r="E29" s="97" t="str">
        <f>IF(ISNONTEXT('Movimentação de Alunos'!B34)," ",'Notas 1º Bim'!M34)</f>
        <v xml:space="preserve"> </v>
      </c>
      <c r="F29" s="533"/>
      <c r="G29" s="533"/>
      <c r="H29" s="133"/>
      <c r="I29" s="95">
        <v>26</v>
      </c>
      <c r="J29" s="96" t="str">
        <f>IF(ISNONTEXT('Movimentação de Alunos'!B34)," ",'Notas 2º Bim'!L34)</f>
        <v xml:space="preserve"> </v>
      </c>
      <c r="K29" s="96" t="str">
        <f>'Notas 2º Bim'!S34</f>
        <v/>
      </c>
      <c r="L29" s="97" t="str">
        <f>IF(ISNONTEXT('Movimentação de Alunos'!B34)," ",'Notas 2º Bim'!M34)</f>
        <v xml:space="preserve"> </v>
      </c>
      <c r="M29" s="533"/>
      <c r="N29" s="533"/>
      <c r="O29" s="133"/>
      <c r="P29" s="95">
        <v>26</v>
      </c>
      <c r="Q29" s="96" t="str">
        <f>IF(ISNONTEXT('Movimentação de Alunos'!B34)," ",'Notas 3º Bim'!L34)</f>
        <v xml:space="preserve"> </v>
      </c>
      <c r="R29" s="96" t="str">
        <f>'Notas 3º Bim'!S34</f>
        <v/>
      </c>
      <c r="S29" s="97" t="str">
        <f>IF(ISNONTEXT('Movimentação de Alunos'!B34)," ",'Notas 3º Bim'!M34)</f>
        <v xml:space="preserve"> </v>
      </c>
      <c r="T29" s="533"/>
      <c r="U29" s="533"/>
      <c r="V29" s="133"/>
      <c r="W29" s="95">
        <v>26</v>
      </c>
      <c r="X29" s="96" t="str">
        <f>IF(ISNONTEXT('Movimentação de Alunos'!B34)," ",'Notas 4º Bim'!L34)</f>
        <v xml:space="preserve"> </v>
      </c>
      <c r="Y29" s="96" t="str">
        <f>'Notas 4º Bim'!S34</f>
        <v/>
      </c>
      <c r="Z29" s="97" t="str">
        <f>IF(ISNONTEXT('Movimentação de Alunos'!B34)," ",'Notas 4º Bim'!M34)</f>
        <v xml:space="preserve"> </v>
      </c>
      <c r="AA29" s="533"/>
      <c r="AB29" s="533"/>
      <c r="AC29" s="133"/>
      <c r="AD29" s="98">
        <v>26</v>
      </c>
      <c r="AE29" s="159" t="str">
        <f>IF(ISNONTEXT('Movimentação de Alunos'!B34)," ",'Apuração Final'!F31)</f>
        <v xml:space="preserve"> </v>
      </c>
      <c r="AF29" s="189" t="str">
        <f>IF(ISNONTEXT('Movimentação de Alunos'!B34)," ",'Apuração Final'!K31)</f>
        <v xml:space="preserve"> </v>
      </c>
      <c r="AG29" s="159" t="str">
        <f>IF(ISNONTEXT('Movimentação de Alunos'!B34)," ",'Apuração Final'!L31)</f>
        <v xml:space="preserve"> </v>
      </c>
      <c r="AH29" s="533"/>
      <c r="AI29" s="533"/>
      <c r="AJ29" s="133"/>
      <c r="AK29" s="98">
        <v>26</v>
      </c>
      <c r="AL29" s="96" t="str">
        <f>IF(('Apuração Final'!F31)&gt;=60," ",'Recuperação Final'!H31)</f>
        <v xml:space="preserve"> </v>
      </c>
      <c r="AM29" s="99"/>
      <c r="AN29" s="160" t="str">
        <f>IF(('Apuração Final'!F31)&gt;=60,"   ",'Recuperação Final'!I31)</f>
        <v xml:space="preserve">   </v>
      </c>
      <c r="AO29" s="533"/>
      <c r="AP29" s="533"/>
      <c r="AQ29" s="133"/>
      <c r="AR29" s="38"/>
      <c r="AS29" s="38"/>
      <c r="AT29" s="38"/>
      <c r="AU29" s="38"/>
    </row>
    <row r="30" spans="1:47" x14ac:dyDescent="0.25">
      <c r="A30" s="133"/>
      <c r="B30" s="95">
        <v>27</v>
      </c>
      <c r="C30" s="96" t="str">
        <f>IF(ISNONTEXT('Movimentação de Alunos'!B35)," ",'Notas 1º Bim'!L35)</f>
        <v xml:space="preserve"> </v>
      </c>
      <c r="D30" s="96" t="str">
        <f>'Notas 1º Bim'!S35</f>
        <v/>
      </c>
      <c r="E30" s="97" t="str">
        <f>IF(ISNONTEXT('Movimentação de Alunos'!B35)," ",'Notas 1º Bim'!M35)</f>
        <v xml:space="preserve"> </v>
      </c>
      <c r="F30" s="533"/>
      <c r="G30" s="533"/>
      <c r="H30" s="133"/>
      <c r="I30" s="95">
        <v>27</v>
      </c>
      <c r="J30" s="96" t="str">
        <f>IF(ISNONTEXT('Movimentação de Alunos'!B35)," ",'Notas 2º Bim'!L35)</f>
        <v xml:space="preserve"> </v>
      </c>
      <c r="K30" s="96" t="str">
        <f>'Notas 2º Bim'!S35</f>
        <v/>
      </c>
      <c r="L30" s="97" t="str">
        <f>IF(ISNONTEXT('Movimentação de Alunos'!B35)," ",'Notas 2º Bim'!M35)</f>
        <v xml:space="preserve"> </v>
      </c>
      <c r="M30" s="533"/>
      <c r="N30" s="533"/>
      <c r="O30" s="133"/>
      <c r="P30" s="95">
        <v>27</v>
      </c>
      <c r="Q30" s="96" t="str">
        <f>IF(ISNONTEXT('Movimentação de Alunos'!B35)," ",'Notas 3º Bim'!L35)</f>
        <v xml:space="preserve"> </v>
      </c>
      <c r="R30" s="96" t="str">
        <f>'Notas 3º Bim'!S35</f>
        <v/>
      </c>
      <c r="S30" s="97" t="str">
        <f>IF(ISNONTEXT('Movimentação de Alunos'!B35)," ",'Notas 3º Bim'!M35)</f>
        <v xml:space="preserve"> </v>
      </c>
      <c r="T30" s="533"/>
      <c r="U30" s="533"/>
      <c r="V30" s="133"/>
      <c r="W30" s="95">
        <v>27</v>
      </c>
      <c r="X30" s="96" t="str">
        <f>IF(ISNONTEXT('Movimentação de Alunos'!B35)," ",'Notas 4º Bim'!L35)</f>
        <v xml:space="preserve"> </v>
      </c>
      <c r="Y30" s="96" t="str">
        <f>'Notas 4º Bim'!S35</f>
        <v/>
      </c>
      <c r="Z30" s="97" t="str">
        <f>IF(ISNONTEXT('Movimentação de Alunos'!B35)," ",'Notas 4º Bim'!M35)</f>
        <v xml:space="preserve"> </v>
      </c>
      <c r="AA30" s="533"/>
      <c r="AB30" s="533"/>
      <c r="AC30" s="133"/>
      <c r="AD30" s="98">
        <v>27</v>
      </c>
      <c r="AE30" s="159" t="str">
        <f>IF(ISNONTEXT('Movimentação de Alunos'!B35)," ",'Apuração Final'!F32)</f>
        <v xml:space="preserve"> </v>
      </c>
      <c r="AF30" s="189" t="str">
        <f>IF(ISNONTEXT('Movimentação de Alunos'!B35)," ",'Apuração Final'!K32)</f>
        <v xml:space="preserve"> </v>
      </c>
      <c r="AG30" s="159" t="str">
        <f>IF(ISNONTEXT('Movimentação de Alunos'!B35)," ",'Apuração Final'!L32)</f>
        <v xml:space="preserve"> </v>
      </c>
      <c r="AH30" s="533"/>
      <c r="AI30" s="533"/>
      <c r="AJ30" s="133"/>
      <c r="AK30" s="98">
        <v>27</v>
      </c>
      <c r="AL30" s="96" t="str">
        <f>IF(('Apuração Final'!F32)&gt;=60," ",'Recuperação Final'!H32)</f>
        <v xml:space="preserve"> </v>
      </c>
      <c r="AM30" s="99"/>
      <c r="AN30" s="160" t="str">
        <f>IF(('Apuração Final'!F32)&gt;=60,"   ",'Recuperação Final'!I32)</f>
        <v xml:space="preserve">   </v>
      </c>
      <c r="AO30" s="533"/>
      <c r="AP30" s="533"/>
      <c r="AQ30" s="133"/>
      <c r="AR30" s="38"/>
      <c r="AS30" s="38"/>
      <c r="AT30" s="38"/>
      <c r="AU30" s="38"/>
    </row>
    <row r="31" spans="1:47" x14ac:dyDescent="0.25">
      <c r="A31" s="133"/>
      <c r="B31" s="95">
        <v>28</v>
      </c>
      <c r="C31" s="96" t="str">
        <f>IF(ISNONTEXT('Movimentação de Alunos'!B36)," ",'Notas 1º Bim'!L36)</f>
        <v xml:space="preserve"> </v>
      </c>
      <c r="D31" s="96" t="str">
        <f>'Notas 1º Bim'!S36</f>
        <v/>
      </c>
      <c r="E31" s="97" t="str">
        <f>IF(ISNONTEXT('Movimentação de Alunos'!B36)," ",'Notas 1º Bim'!M36)</f>
        <v xml:space="preserve"> </v>
      </c>
      <c r="F31" s="533"/>
      <c r="G31" s="533"/>
      <c r="H31" s="133"/>
      <c r="I31" s="95">
        <v>28</v>
      </c>
      <c r="J31" s="96" t="str">
        <f>IF(ISNONTEXT('Movimentação de Alunos'!B36)," ",'Notas 2º Bim'!L36)</f>
        <v xml:space="preserve"> </v>
      </c>
      <c r="K31" s="96" t="str">
        <f>'Notas 2º Bim'!S36</f>
        <v/>
      </c>
      <c r="L31" s="97" t="str">
        <f>IF(ISNONTEXT('Movimentação de Alunos'!B36)," ",'Notas 2º Bim'!M36)</f>
        <v xml:space="preserve"> </v>
      </c>
      <c r="M31" s="533"/>
      <c r="N31" s="533"/>
      <c r="O31" s="133"/>
      <c r="P31" s="95">
        <v>28</v>
      </c>
      <c r="Q31" s="96" t="str">
        <f>IF(ISNONTEXT('Movimentação de Alunos'!B36)," ",'Notas 3º Bim'!L36)</f>
        <v xml:space="preserve"> </v>
      </c>
      <c r="R31" s="96" t="str">
        <f>'Notas 3º Bim'!S36</f>
        <v/>
      </c>
      <c r="S31" s="97" t="str">
        <f>IF(ISNONTEXT('Movimentação de Alunos'!B36)," ",'Notas 3º Bim'!M36)</f>
        <v xml:space="preserve"> </v>
      </c>
      <c r="T31" s="533"/>
      <c r="U31" s="533"/>
      <c r="V31" s="133"/>
      <c r="W31" s="95">
        <v>28</v>
      </c>
      <c r="X31" s="96" t="str">
        <f>IF(ISNONTEXT('Movimentação de Alunos'!B36)," ",'Notas 4º Bim'!L36)</f>
        <v xml:space="preserve"> </v>
      </c>
      <c r="Y31" s="96" t="str">
        <f>'Notas 4º Bim'!S36</f>
        <v/>
      </c>
      <c r="Z31" s="97" t="str">
        <f>IF(ISNONTEXT('Movimentação de Alunos'!B36)," ",'Notas 4º Bim'!M36)</f>
        <v xml:space="preserve"> </v>
      </c>
      <c r="AA31" s="533"/>
      <c r="AB31" s="533"/>
      <c r="AC31" s="133"/>
      <c r="AD31" s="98">
        <v>28</v>
      </c>
      <c r="AE31" s="159" t="str">
        <f>IF(ISNONTEXT('Movimentação de Alunos'!B36)," ",'Apuração Final'!F33)</f>
        <v xml:space="preserve"> </v>
      </c>
      <c r="AF31" s="189" t="str">
        <f>IF(ISNONTEXT('Movimentação de Alunos'!B36)," ",'Apuração Final'!K33)</f>
        <v xml:space="preserve"> </v>
      </c>
      <c r="AG31" s="159" t="str">
        <f>IF(ISNONTEXT('Movimentação de Alunos'!B36)," ",'Apuração Final'!L33)</f>
        <v xml:space="preserve"> </v>
      </c>
      <c r="AH31" s="533"/>
      <c r="AI31" s="533"/>
      <c r="AJ31" s="133"/>
      <c r="AK31" s="98">
        <v>28</v>
      </c>
      <c r="AL31" s="96" t="str">
        <f>IF(('Apuração Final'!F33)&gt;=60," ",'Recuperação Final'!H33)</f>
        <v xml:space="preserve"> </v>
      </c>
      <c r="AM31" s="99"/>
      <c r="AN31" s="160" t="str">
        <f>IF(('Apuração Final'!F33)&gt;=60,"   ",'Recuperação Final'!I33)</f>
        <v xml:space="preserve">   </v>
      </c>
      <c r="AO31" s="533"/>
      <c r="AP31" s="533"/>
      <c r="AQ31" s="133"/>
      <c r="AR31" s="38"/>
      <c r="AS31" s="38"/>
      <c r="AT31" s="38"/>
      <c r="AU31" s="38"/>
    </row>
    <row r="32" spans="1:47" x14ac:dyDescent="0.25">
      <c r="A32" s="133"/>
      <c r="B32" s="95">
        <v>29</v>
      </c>
      <c r="C32" s="96" t="str">
        <f>IF(ISNONTEXT('Movimentação de Alunos'!B37)," ",'Notas 1º Bim'!L37)</f>
        <v xml:space="preserve"> </v>
      </c>
      <c r="D32" s="96" t="str">
        <f>'Notas 1º Bim'!S37</f>
        <v/>
      </c>
      <c r="E32" s="97" t="str">
        <f>IF(ISNONTEXT('Movimentação de Alunos'!B37)," ",'Notas 1º Bim'!M37)</f>
        <v xml:space="preserve"> </v>
      </c>
      <c r="F32" s="533"/>
      <c r="G32" s="533"/>
      <c r="H32" s="133"/>
      <c r="I32" s="95">
        <v>29</v>
      </c>
      <c r="J32" s="96" t="str">
        <f>IF(ISNONTEXT('Movimentação de Alunos'!B37)," ",'Notas 2º Bim'!L37)</f>
        <v xml:space="preserve"> </v>
      </c>
      <c r="K32" s="96" t="str">
        <f>'Notas 2º Bim'!S37</f>
        <v/>
      </c>
      <c r="L32" s="97" t="str">
        <f>IF(ISNONTEXT('Movimentação de Alunos'!B37)," ",'Notas 2º Bim'!M37)</f>
        <v xml:space="preserve"> </v>
      </c>
      <c r="M32" s="533"/>
      <c r="N32" s="533"/>
      <c r="O32" s="133"/>
      <c r="P32" s="95">
        <v>29</v>
      </c>
      <c r="Q32" s="96" t="str">
        <f>IF(ISNONTEXT('Movimentação de Alunos'!B37)," ",'Notas 3º Bim'!L37)</f>
        <v xml:space="preserve"> </v>
      </c>
      <c r="R32" s="96" t="str">
        <f>'Notas 3º Bim'!S37</f>
        <v/>
      </c>
      <c r="S32" s="97" t="str">
        <f>IF(ISNONTEXT('Movimentação de Alunos'!B37)," ",'Notas 3º Bim'!M37)</f>
        <v xml:space="preserve"> </v>
      </c>
      <c r="T32" s="533"/>
      <c r="U32" s="533"/>
      <c r="V32" s="133"/>
      <c r="W32" s="95">
        <v>29</v>
      </c>
      <c r="X32" s="96" t="str">
        <f>IF(ISNONTEXT('Movimentação de Alunos'!B37)," ",'Notas 4º Bim'!L37)</f>
        <v xml:space="preserve"> </v>
      </c>
      <c r="Y32" s="96" t="str">
        <f>'Notas 4º Bim'!S37</f>
        <v/>
      </c>
      <c r="Z32" s="97" t="str">
        <f>IF(ISNONTEXT('Movimentação de Alunos'!B37)," ",'Notas 4º Bim'!M37)</f>
        <v xml:space="preserve"> </v>
      </c>
      <c r="AA32" s="533"/>
      <c r="AB32" s="533"/>
      <c r="AC32" s="133"/>
      <c r="AD32" s="98">
        <v>29</v>
      </c>
      <c r="AE32" s="159" t="str">
        <f>IF(ISNONTEXT('Movimentação de Alunos'!B37)," ",'Apuração Final'!F34)</f>
        <v xml:space="preserve"> </v>
      </c>
      <c r="AF32" s="189" t="str">
        <f>IF(ISNONTEXT('Movimentação de Alunos'!B37)," ",'Apuração Final'!K34)</f>
        <v xml:space="preserve"> </v>
      </c>
      <c r="AG32" s="159" t="str">
        <f>IF(ISNONTEXT('Movimentação de Alunos'!B37)," ",'Apuração Final'!L34)</f>
        <v xml:space="preserve"> </v>
      </c>
      <c r="AH32" s="533"/>
      <c r="AI32" s="533"/>
      <c r="AJ32" s="133"/>
      <c r="AK32" s="98">
        <v>29</v>
      </c>
      <c r="AL32" s="96" t="str">
        <f>IF(('Apuração Final'!F34)&gt;=60," ",'Recuperação Final'!H34)</f>
        <v xml:space="preserve"> </v>
      </c>
      <c r="AM32" s="99"/>
      <c r="AN32" s="160" t="str">
        <f>IF(('Apuração Final'!F34)&gt;=60,"   ",'Recuperação Final'!I34)</f>
        <v xml:space="preserve">   </v>
      </c>
      <c r="AO32" s="533"/>
      <c r="AP32" s="533"/>
      <c r="AQ32" s="133"/>
      <c r="AR32" s="38"/>
      <c r="AS32" s="38"/>
      <c r="AT32" s="38"/>
      <c r="AU32" s="38"/>
    </row>
    <row r="33" spans="1:47" x14ac:dyDescent="0.25">
      <c r="A33" s="133"/>
      <c r="B33" s="95">
        <v>30</v>
      </c>
      <c r="C33" s="96" t="str">
        <f>IF(ISNONTEXT('Movimentação de Alunos'!B38)," ",'Notas 1º Bim'!L38)</f>
        <v xml:space="preserve"> </v>
      </c>
      <c r="D33" s="96" t="str">
        <f>'Notas 1º Bim'!S38</f>
        <v/>
      </c>
      <c r="E33" s="97" t="str">
        <f>IF(ISNONTEXT('Movimentação de Alunos'!B38)," ",'Notas 1º Bim'!M38)</f>
        <v xml:space="preserve"> </v>
      </c>
      <c r="F33" s="534"/>
      <c r="G33" s="534"/>
      <c r="H33" s="133"/>
      <c r="I33" s="95">
        <v>30</v>
      </c>
      <c r="J33" s="96" t="str">
        <f>IF(ISNONTEXT('Movimentação de Alunos'!B38)," ",'Notas 2º Bim'!L38)</f>
        <v xml:space="preserve"> </v>
      </c>
      <c r="K33" s="96" t="str">
        <f>'Notas 2º Bim'!S38</f>
        <v/>
      </c>
      <c r="L33" s="97" t="str">
        <f>IF(ISNONTEXT('Movimentação de Alunos'!B38)," ",'Notas 2º Bim'!M38)</f>
        <v xml:space="preserve"> </v>
      </c>
      <c r="M33" s="534"/>
      <c r="N33" s="534"/>
      <c r="O33" s="133"/>
      <c r="P33" s="95">
        <v>30</v>
      </c>
      <c r="Q33" s="96" t="str">
        <f>IF(ISNONTEXT('Movimentação de Alunos'!B38)," ",'Notas 3º Bim'!L38)</f>
        <v xml:space="preserve"> </v>
      </c>
      <c r="R33" s="96" t="str">
        <f>'Notas 3º Bim'!S38</f>
        <v/>
      </c>
      <c r="S33" s="97" t="str">
        <f>IF(ISNONTEXT('Movimentação de Alunos'!B38)," ",'Notas 3º Bim'!M38)</f>
        <v xml:space="preserve"> </v>
      </c>
      <c r="T33" s="534"/>
      <c r="U33" s="534"/>
      <c r="V33" s="133"/>
      <c r="W33" s="95">
        <v>30</v>
      </c>
      <c r="X33" s="96" t="str">
        <f>IF(ISNONTEXT('Movimentação de Alunos'!B38)," ",'Notas 4º Bim'!L38)</f>
        <v xml:space="preserve"> </v>
      </c>
      <c r="Y33" s="96" t="str">
        <f>'Notas 4º Bim'!S38</f>
        <v/>
      </c>
      <c r="Z33" s="97" t="str">
        <f>IF(ISNONTEXT('Movimentação de Alunos'!B38)," ",'Notas 4º Bim'!M38)</f>
        <v xml:space="preserve"> </v>
      </c>
      <c r="AA33" s="534"/>
      <c r="AB33" s="534"/>
      <c r="AC33" s="133"/>
      <c r="AD33" s="98">
        <v>30</v>
      </c>
      <c r="AE33" s="159" t="str">
        <f>IF(ISNONTEXT('Movimentação de Alunos'!B38)," ",'Apuração Final'!F35)</f>
        <v xml:space="preserve"> </v>
      </c>
      <c r="AF33" s="189" t="str">
        <f>IF(ISNONTEXT('Movimentação de Alunos'!B38)," ",'Apuração Final'!K35)</f>
        <v xml:space="preserve"> </v>
      </c>
      <c r="AG33" s="159" t="str">
        <f>IF(ISNONTEXT('Movimentação de Alunos'!B38)," ",'Apuração Final'!L35)</f>
        <v xml:space="preserve"> </v>
      </c>
      <c r="AH33" s="534"/>
      <c r="AI33" s="534"/>
      <c r="AJ33" s="133"/>
      <c r="AK33" s="98">
        <v>30</v>
      </c>
      <c r="AL33" s="96" t="str">
        <f>IF(('Apuração Final'!F35)&gt;=60," ",'Recuperação Final'!H35)</f>
        <v xml:space="preserve"> </v>
      </c>
      <c r="AM33" s="99"/>
      <c r="AN33" s="160" t="str">
        <f>IF(('Apuração Final'!F35)&gt;=60,"   ",'Recuperação Final'!I35)</f>
        <v xml:space="preserve">   </v>
      </c>
      <c r="AO33" s="534"/>
      <c r="AP33" s="534"/>
      <c r="AQ33" s="133"/>
      <c r="AR33" s="38"/>
      <c r="AS33" s="38"/>
      <c r="AT33" s="38"/>
      <c r="AU33" s="38"/>
    </row>
    <row r="34" spans="1:47" ht="15" customHeight="1" x14ac:dyDescent="0.25">
      <c r="A34" s="133"/>
      <c r="B34" s="95">
        <v>31</v>
      </c>
      <c r="C34" s="96" t="str">
        <f>IF(ISNONTEXT('Movimentação de Alunos'!B39)," ",'Notas 1º Bim'!L39)</f>
        <v xml:space="preserve"> </v>
      </c>
      <c r="D34" s="96" t="str">
        <f>'Notas 1º Bim'!S39</f>
        <v/>
      </c>
      <c r="E34" s="97" t="str">
        <f>IF(ISNONTEXT('Movimentação de Alunos'!B39)," ",'Notas 1º Bim'!M39)</f>
        <v xml:space="preserve"> </v>
      </c>
      <c r="F34" s="527">
        <f>'Conteúdo 1º Bim'!F6</f>
        <v>0</v>
      </c>
      <c r="G34" s="527">
        <f>COUNTIF(C4:C63,"&gt;=15")</f>
        <v>0</v>
      </c>
      <c r="H34" s="133"/>
      <c r="I34" s="95">
        <v>31</v>
      </c>
      <c r="J34" s="96" t="str">
        <f>IF(ISNONTEXT('Movimentação de Alunos'!B39)," ",'Notas 2º Bim'!L39)</f>
        <v xml:space="preserve"> </v>
      </c>
      <c r="K34" s="96" t="str">
        <f>'Notas 2º Bim'!S39</f>
        <v/>
      </c>
      <c r="L34" s="97" t="str">
        <f>IF(ISNONTEXT('Movimentação de Alunos'!B39)," ",'Notas 2º Bim'!M39)</f>
        <v xml:space="preserve"> </v>
      </c>
      <c r="M34" s="527">
        <f>'Conteúdo 2º Bim'!F6</f>
        <v>0</v>
      </c>
      <c r="N34" s="527">
        <f>COUNTIF(J4:J63,"&gt;=15")</f>
        <v>0</v>
      </c>
      <c r="O34" s="133"/>
      <c r="P34" s="95">
        <v>31</v>
      </c>
      <c r="Q34" s="96" t="str">
        <f>IF(ISNONTEXT('Movimentação de Alunos'!B39)," ",'Notas 3º Bim'!L39)</f>
        <v xml:space="preserve"> </v>
      </c>
      <c r="R34" s="96" t="str">
        <f>'Notas 3º Bim'!S39</f>
        <v/>
      </c>
      <c r="S34" s="97" t="str">
        <f>IF(ISNONTEXT('Movimentação de Alunos'!B39)," ",'Notas 3º Bim'!M39)</f>
        <v xml:space="preserve"> </v>
      </c>
      <c r="T34" s="527">
        <f>'Conteúdo 3º Bim'!F6</f>
        <v>0</v>
      </c>
      <c r="U34" s="527">
        <f>COUNTIF(Q4:Q63,"&gt;=15")</f>
        <v>0</v>
      </c>
      <c r="V34" s="133"/>
      <c r="W34" s="95">
        <v>31</v>
      </c>
      <c r="X34" s="96" t="str">
        <f>IF(ISNONTEXT('Movimentação de Alunos'!B39)," ",'Notas 4º Bim'!L39)</f>
        <v xml:space="preserve"> </v>
      </c>
      <c r="Y34" s="96" t="str">
        <f>'Notas 4º Bim'!S39</f>
        <v/>
      </c>
      <c r="Z34" s="97" t="str">
        <f>IF(ISNONTEXT('Movimentação de Alunos'!B39)," ",'Notas 4º Bim'!M39)</f>
        <v xml:space="preserve"> </v>
      </c>
      <c r="AA34" s="527">
        <f>'Conteúdo 4º Bim'!F6</f>
        <v>0</v>
      </c>
      <c r="AB34" s="527">
        <f>COUNTIF(X4:X63,"&gt;=15")</f>
        <v>0</v>
      </c>
      <c r="AC34" s="133"/>
      <c r="AD34" s="98">
        <v>31</v>
      </c>
      <c r="AE34" s="159" t="str">
        <f>IF(ISNONTEXT('Movimentação de Alunos'!B39)," ",'Apuração Final'!F36)</f>
        <v xml:space="preserve"> </v>
      </c>
      <c r="AF34" s="189" t="str">
        <f>IF(ISNONTEXT('Movimentação de Alunos'!B39)," ",'Apuração Final'!K36)</f>
        <v xml:space="preserve"> </v>
      </c>
      <c r="AG34" s="159" t="str">
        <f>IF(ISNONTEXT('Movimentação de Alunos'!B39)," ",'Apuração Final'!L36)</f>
        <v xml:space="preserve"> </v>
      </c>
      <c r="AH34" s="527">
        <f>SUM(AA25,T25,M25,F25)</f>
        <v>0</v>
      </c>
      <c r="AI34" s="527">
        <f>COUNTIF(AE4:AE63,"&gt;=60")</f>
        <v>0</v>
      </c>
      <c r="AJ34" s="133"/>
      <c r="AK34" s="98">
        <v>31</v>
      </c>
      <c r="AL34" s="96" t="str">
        <f>IF(('Apuração Final'!F36)&gt;=60," ",'Recuperação Final'!H36)</f>
        <v xml:space="preserve"> </v>
      </c>
      <c r="AM34" s="99"/>
      <c r="AN34" s="160" t="str">
        <f>IF(('Apuração Final'!F36)&gt;=60,"   ",'Recuperação Final'!I36)</f>
        <v xml:space="preserve">   </v>
      </c>
      <c r="AO34" s="535" t="s">
        <v>81</v>
      </c>
      <c r="AP34" s="538"/>
      <c r="AQ34" s="133"/>
      <c r="AR34" s="38"/>
      <c r="AS34" s="38"/>
      <c r="AT34" s="38"/>
      <c r="AU34" s="38"/>
    </row>
    <row r="35" spans="1:47" x14ac:dyDescent="0.25">
      <c r="A35" s="133"/>
      <c r="B35" s="95">
        <v>32</v>
      </c>
      <c r="C35" s="96" t="str">
        <f>IF(ISNONTEXT('Movimentação de Alunos'!B40)," ",'Notas 1º Bim'!L40)</f>
        <v xml:space="preserve"> </v>
      </c>
      <c r="D35" s="96" t="str">
        <f>'Notas 1º Bim'!S40</f>
        <v/>
      </c>
      <c r="E35" s="97" t="str">
        <f>IF(ISNONTEXT('Movimentação de Alunos'!B40)," ",'Notas 1º Bim'!M40)</f>
        <v xml:space="preserve"> </v>
      </c>
      <c r="F35" s="528"/>
      <c r="G35" s="530"/>
      <c r="H35" s="133"/>
      <c r="I35" s="95">
        <v>32</v>
      </c>
      <c r="J35" s="96" t="str">
        <f>IF(ISNONTEXT('Movimentação de Alunos'!B40)," ",'Notas 2º Bim'!L40)</f>
        <v xml:space="preserve"> </v>
      </c>
      <c r="K35" s="96" t="str">
        <f>'Notas 2º Bim'!S40</f>
        <v/>
      </c>
      <c r="L35" s="97" t="str">
        <f>IF(ISNONTEXT('Movimentação de Alunos'!B40)," ",'Notas 2º Bim'!M40)</f>
        <v xml:space="preserve"> </v>
      </c>
      <c r="M35" s="528"/>
      <c r="N35" s="530"/>
      <c r="O35" s="133"/>
      <c r="P35" s="95">
        <v>32</v>
      </c>
      <c r="Q35" s="96" t="str">
        <f>IF(ISNONTEXT('Movimentação de Alunos'!B40)," ",'Notas 3º Bim'!L40)</f>
        <v xml:space="preserve"> </v>
      </c>
      <c r="R35" s="96" t="str">
        <f>'Notas 3º Bim'!S40</f>
        <v/>
      </c>
      <c r="S35" s="97" t="str">
        <f>IF(ISNONTEXT('Movimentação de Alunos'!B40)," ",'Notas 3º Bim'!M40)</f>
        <v xml:space="preserve"> </v>
      </c>
      <c r="T35" s="528"/>
      <c r="U35" s="530"/>
      <c r="V35" s="133"/>
      <c r="W35" s="95">
        <v>32</v>
      </c>
      <c r="X35" s="96" t="str">
        <f>IF(ISNONTEXT('Movimentação de Alunos'!B40)," ",'Notas 4º Bim'!L40)</f>
        <v xml:space="preserve"> </v>
      </c>
      <c r="Y35" s="96" t="str">
        <f>'Notas 4º Bim'!S40</f>
        <v/>
      </c>
      <c r="Z35" s="97" t="str">
        <f>IF(ISNONTEXT('Movimentação de Alunos'!B40)," ",'Notas 4º Bim'!M40)</f>
        <v xml:space="preserve"> </v>
      </c>
      <c r="AA35" s="528"/>
      <c r="AB35" s="530"/>
      <c r="AC35" s="133"/>
      <c r="AD35" s="98">
        <v>32</v>
      </c>
      <c r="AE35" s="159" t="str">
        <f>IF(ISNONTEXT('Movimentação de Alunos'!B40)," ",'Apuração Final'!F37)</f>
        <v xml:space="preserve"> </v>
      </c>
      <c r="AF35" s="189" t="str">
        <f>IF(ISNONTEXT('Movimentação de Alunos'!B40)," ",'Apuração Final'!K37)</f>
        <v xml:space="preserve"> </v>
      </c>
      <c r="AG35" s="159" t="str">
        <f>IF(ISNONTEXT('Movimentação de Alunos'!B40)," ",'Apuração Final'!L37)</f>
        <v xml:space="preserve"> </v>
      </c>
      <c r="AH35" s="528"/>
      <c r="AI35" s="530"/>
      <c r="AJ35" s="133"/>
      <c r="AK35" s="98">
        <v>32</v>
      </c>
      <c r="AL35" s="96" t="str">
        <f>IF(('Apuração Final'!F37)&gt;=60," ",'Recuperação Final'!H37)</f>
        <v xml:space="preserve"> </v>
      </c>
      <c r="AM35" s="99"/>
      <c r="AN35" s="160" t="str">
        <f>IF(('Apuração Final'!F37)&gt;=60,"   ",'Recuperação Final'!I37)</f>
        <v xml:space="preserve">   </v>
      </c>
      <c r="AO35" s="536"/>
      <c r="AP35" s="539"/>
      <c r="AQ35" s="133"/>
      <c r="AR35" s="38"/>
      <c r="AS35" s="38"/>
      <c r="AT35" s="38"/>
      <c r="AU35" s="38"/>
    </row>
    <row r="36" spans="1:47" x14ac:dyDescent="0.25">
      <c r="A36" s="133"/>
      <c r="B36" s="95">
        <v>33</v>
      </c>
      <c r="C36" s="96" t="str">
        <f>IF(ISNONTEXT('Movimentação de Alunos'!B41)," ",'Notas 1º Bim'!L41)</f>
        <v xml:space="preserve"> </v>
      </c>
      <c r="D36" s="96" t="str">
        <f>'Notas 1º Bim'!S41</f>
        <v/>
      </c>
      <c r="E36" s="97" t="str">
        <f>IF(ISNONTEXT('Movimentação de Alunos'!B41)," ",'Notas 1º Bim'!M41)</f>
        <v xml:space="preserve"> </v>
      </c>
      <c r="F36" s="529"/>
      <c r="G36" s="531"/>
      <c r="H36" s="133"/>
      <c r="I36" s="95">
        <v>33</v>
      </c>
      <c r="J36" s="96" t="str">
        <f>IF(ISNONTEXT('Movimentação de Alunos'!B41)," ",'Notas 2º Bim'!L41)</f>
        <v xml:space="preserve"> </v>
      </c>
      <c r="K36" s="96" t="str">
        <f>'Notas 2º Bim'!S41</f>
        <v/>
      </c>
      <c r="L36" s="97" t="str">
        <f>IF(ISNONTEXT('Movimentação de Alunos'!B41)," ",'Notas 2º Bim'!M41)</f>
        <v xml:space="preserve"> </v>
      </c>
      <c r="M36" s="529"/>
      <c r="N36" s="531"/>
      <c r="O36" s="133"/>
      <c r="P36" s="95">
        <v>33</v>
      </c>
      <c r="Q36" s="96" t="str">
        <f>IF(ISNONTEXT('Movimentação de Alunos'!B41)," ",'Notas 3º Bim'!L41)</f>
        <v xml:space="preserve"> </v>
      </c>
      <c r="R36" s="96" t="str">
        <f>'Notas 3º Bim'!S41</f>
        <v/>
      </c>
      <c r="S36" s="97" t="str">
        <f>IF(ISNONTEXT('Movimentação de Alunos'!B41)," ",'Notas 3º Bim'!M41)</f>
        <v xml:space="preserve"> </v>
      </c>
      <c r="T36" s="529"/>
      <c r="U36" s="531"/>
      <c r="V36" s="133"/>
      <c r="W36" s="95">
        <v>33</v>
      </c>
      <c r="X36" s="96" t="str">
        <f>IF(ISNONTEXT('Movimentação de Alunos'!B41)," ",'Notas 4º Bim'!L41)</f>
        <v xml:space="preserve"> </v>
      </c>
      <c r="Y36" s="96" t="str">
        <f>'Notas 4º Bim'!S41</f>
        <v/>
      </c>
      <c r="Z36" s="97" t="str">
        <f>IF(ISNONTEXT('Movimentação de Alunos'!B41)," ",'Notas 4º Bim'!M41)</f>
        <v xml:space="preserve"> </v>
      </c>
      <c r="AA36" s="529"/>
      <c r="AB36" s="531"/>
      <c r="AC36" s="133"/>
      <c r="AD36" s="98">
        <v>33</v>
      </c>
      <c r="AE36" s="159" t="str">
        <f>IF(ISNONTEXT('Movimentação de Alunos'!B41)," ",'Apuração Final'!F38)</f>
        <v xml:space="preserve"> </v>
      </c>
      <c r="AF36" s="189" t="str">
        <f>IF(ISNONTEXT('Movimentação de Alunos'!B41)," ",'Apuração Final'!K38)</f>
        <v xml:space="preserve"> </v>
      </c>
      <c r="AG36" s="159" t="str">
        <f>IF(ISNONTEXT('Movimentação de Alunos'!B41)," ",'Apuração Final'!L38)</f>
        <v xml:space="preserve"> </v>
      </c>
      <c r="AH36" s="529"/>
      <c r="AI36" s="531"/>
      <c r="AJ36" s="133"/>
      <c r="AK36" s="98">
        <v>33</v>
      </c>
      <c r="AL36" s="96" t="str">
        <f>IF(('Apuração Final'!F38)&gt;=60," ",'Recuperação Final'!H38)</f>
        <v xml:space="preserve"> </v>
      </c>
      <c r="AM36" s="99"/>
      <c r="AN36" s="160" t="str">
        <f>IF(('Apuração Final'!F38)&gt;=60,"   ",'Recuperação Final'!I38)</f>
        <v xml:space="preserve">   </v>
      </c>
      <c r="AO36" s="537"/>
      <c r="AP36" s="540"/>
      <c r="AQ36" s="133"/>
      <c r="AR36" s="38"/>
      <c r="AS36" s="38"/>
      <c r="AT36" s="38"/>
      <c r="AU36" s="38"/>
    </row>
    <row r="37" spans="1:47" ht="15" customHeight="1" x14ac:dyDescent="0.25">
      <c r="A37" s="133"/>
      <c r="B37" s="95">
        <v>34</v>
      </c>
      <c r="C37" s="96" t="str">
        <f>IF(ISNONTEXT('Movimentação de Alunos'!B42)," ",'Notas 1º Bim'!L42)</f>
        <v xml:space="preserve"> </v>
      </c>
      <c r="D37" s="96" t="str">
        <f>'Notas 1º Bim'!S42</f>
        <v/>
      </c>
      <c r="E37" s="97" t="str">
        <f>IF(ISNONTEXT('Movimentação de Alunos'!B42)," ",'Notas 1º Bim'!M42)</f>
        <v xml:space="preserve"> </v>
      </c>
      <c r="F37" s="532" t="s">
        <v>77</v>
      </c>
      <c r="G37" s="532" t="s">
        <v>78</v>
      </c>
      <c r="H37" s="133"/>
      <c r="I37" s="95">
        <v>34</v>
      </c>
      <c r="J37" s="96" t="str">
        <f>IF(ISNONTEXT('Movimentação de Alunos'!B42)," ",'Notas 2º Bim'!L42)</f>
        <v xml:space="preserve"> </v>
      </c>
      <c r="K37" s="96" t="str">
        <f>'Notas 2º Bim'!S42</f>
        <v/>
      </c>
      <c r="L37" s="97" t="str">
        <f>IF(ISNONTEXT('Movimentação de Alunos'!B42)," ",'Notas 2º Bim'!M42)</f>
        <v xml:space="preserve"> </v>
      </c>
      <c r="M37" s="532" t="s">
        <v>77</v>
      </c>
      <c r="N37" s="532" t="s">
        <v>78</v>
      </c>
      <c r="O37" s="133"/>
      <c r="P37" s="95">
        <v>34</v>
      </c>
      <c r="Q37" s="96" t="str">
        <f>IF(ISNONTEXT('Movimentação de Alunos'!B42)," ",'Notas 3º Bim'!L42)</f>
        <v xml:space="preserve"> </v>
      </c>
      <c r="R37" s="96" t="str">
        <f>'Notas 3º Bim'!S42</f>
        <v/>
      </c>
      <c r="S37" s="97" t="str">
        <f>IF(ISNONTEXT('Movimentação de Alunos'!B42)," ",'Notas 3º Bim'!M42)</f>
        <v xml:space="preserve"> </v>
      </c>
      <c r="T37" s="532" t="s">
        <v>77</v>
      </c>
      <c r="U37" s="532" t="s">
        <v>78</v>
      </c>
      <c r="V37" s="133"/>
      <c r="W37" s="95">
        <v>34</v>
      </c>
      <c r="X37" s="96" t="str">
        <f>IF(ISNONTEXT('Movimentação de Alunos'!B42)," ",'Notas 4º Bim'!L42)</f>
        <v xml:space="preserve"> </v>
      </c>
      <c r="Y37" s="96" t="str">
        <f>'Notas 4º Bim'!S42</f>
        <v/>
      </c>
      <c r="Z37" s="97" t="str">
        <f>IF(ISNONTEXT('Movimentação de Alunos'!B42)," ",'Notas 4º Bim'!M42)</f>
        <v xml:space="preserve"> </v>
      </c>
      <c r="AA37" s="532" t="s">
        <v>77</v>
      </c>
      <c r="AB37" s="532" t="s">
        <v>78</v>
      </c>
      <c r="AC37" s="133"/>
      <c r="AD37" s="98">
        <v>34</v>
      </c>
      <c r="AE37" s="159" t="str">
        <f>IF(ISNONTEXT('Movimentação de Alunos'!B42)," ",'Apuração Final'!F39)</f>
        <v xml:space="preserve"> </v>
      </c>
      <c r="AF37" s="189" t="str">
        <f>IF(ISNONTEXT('Movimentação de Alunos'!B42)," ",'Apuração Final'!K39)</f>
        <v xml:space="preserve"> </v>
      </c>
      <c r="AG37" s="159" t="str">
        <f>IF(ISNONTEXT('Movimentação de Alunos'!B42)," ",'Apuração Final'!L39)</f>
        <v xml:space="preserve"> </v>
      </c>
      <c r="AH37" s="532" t="s">
        <v>77</v>
      </c>
      <c r="AI37" s="532" t="s">
        <v>78</v>
      </c>
      <c r="AJ37" s="133"/>
      <c r="AK37" s="98">
        <v>34</v>
      </c>
      <c r="AL37" s="96" t="str">
        <f>IF(('Apuração Final'!F39)&gt;=60," ",'Recuperação Final'!H39)</f>
        <v xml:space="preserve"> </v>
      </c>
      <c r="AM37" s="99"/>
      <c r="AN37" s="160" t="str">
        <f>IF(('Apuração Final'!F39)&gt;=60,"   ",'Recuperação Final'!I39)</f>
        <v xml:space="preserve">   </v>
      </c>
      <c r="AO37" s="532" t="s">
        <v>77</v>
      </c>
      <c r="AP37" s="532" t="s">
        <v>78</v>
      </c>
      <c r="AQ37" s="133"/>
      <c r="AR37" s="38"/>
      <c r="AS37" s="38"/>
      <c r="AT37" s="38"/>
      <c r="AU37" s="38"/>
    </row>
    <row r="38" spans="1:47" x14ac:dyDescent="0.25">
      <c r="A38" s="133"/>
      <c r="B38" s="95">
        <v>35</v>
      </c>
      <c r="C38" s="96" t="str">
        <f>IF(ISNONTEXT('Movimentação de Alunos'!B43)," ",'Notas 1º Bim'!L43)</f>
        <v xml:space="preserve"> </v>
      </c>
      <c r="D38" s="96" t="str">
        <f>'Notas 1º Bim'!S43</f>
        <v/>
      </c>
      <c r="E38" s="97" t="str">
        <f>IF(ISNONTEXT('Movimentação de Alunos'!B43)," ",'Notas 1º Bim'!M43)</f>
        <v xml:space="preserve"> </v>
      </c>
      <c r="F38" s="533"/>
      <c r="G38" s="533"/>
      <c r="H38" s="133"/>
      <c r="I38" s="95">
        <v>35</v>
      </c>
      <c r="J38" s="96" t="str">
        <f>IF(ISNONTEXT('Movimentação de Alunos'!B43)," ",'Notas 2º Bim'!L43)</f>
        <v xml:space="preserve"> </v>
      </c>
      <c r="K38" s="96" t="str">
        <f>'Notas 2º Bim'!S43</f>
        <v/>
      </c>
      <c r="L38" s="97" t="str">
        <f>IF(ISNONTEXT('Movimentação de Alunos'!B43)," ",'Notas 2º Bim'!M43)</f>
        <v xml:space="preserve"> </v>
      </c>
      <c r="M38" s="533"/>
      <c r="N38" s="533"/>
      <c r="O38" s="133"/>
      <c r="P38" s="95">
        <v>35</v>
      </c>
      <c r="Q38" s="96" t="str">
        <f>IF(ISNONTEXT('Movimentação de Alunos'!B43)," ",'Notas 3º Bim'!L43)</f>
        <v xml:space="preserve"> </v>
      </c>
      <c r="R38" s="96" t="str">
        <f>'Notas 3º Bim'!S43</f>
        <v/>
      </c>
      <c r="S38" s="97" t="str">
        <f>IF(ISNONTEXT('Movimentação de Alunos'!B43)," ",'Notas 3º Bim'!M43)</f>
        <v xml:space="preserve"> </v>
      </c>
      <c r="T38" s="533"/>
      <c r="U38" s="533"/>
      <c r="V38" s="133"/>
      <c r="W38" s="95">
        <v>35</v>
      </c>
      <c r="X38" s="96" t="str">
        <f>IF(ISNONTEXT('Movimentação de Alunos'!B43)," ",'Notas 4º Bim'!L43)</f>
        <v xml:space="preserve"> </v>
      </c>
      <c r="Y38" s="96" t="str">
        <f>'Notas 4º Bim'!S43</f>
        <v/>
      </c>
      <c r="Z38" s="97" t="str">
        <f>IF(ISNONTEXT('Movimentação de Alunos'!B43)," ",'Notas 4º Bim'!M43)</f>
        <v xml:space="preserve"> </v>
      </c>
      <c r="AA38" s="533"/>
      <c r="AB38" s="533"/>
      <c r="AC38" s="133"/>
      <c r="AD38" s="98">
        <v>35</v>
      </c>
      <c r="AE38" s="159" t="str">
        <f>IF(ISNONTEXT('Movimentação de Alunos'!B43)," ",'Apuração Final'!F40)</f>
        <v xml:space="preserve"> </v>
      </c>
      <c r="AF38" s="189" t="str">
        <f>IF(ISNONTEXT('Movimentação de Alunos'!B43)," ",'Apuração Final'!K40)</f>
        <v xml:space="preserve"> </v>
      </c>
      <c r="AG38" s="159" t="str">
        <f>IF(ISNONTEXT('Movimentação de Alunos'!B43)," ",'Apuração Final'!L40)</f>
        <v xml:space="preserve"> </v>
      </c>
      <c r="AH38" s="533"/>
      <c r="AI38" s="533"/>
      <c r="AJ38" s="133"/>
      <c r="AK38" s="98">
        <v>35</v>
      </c>
      <c r="AL38" s="96" t="str">
        <f>IF(('Apuração Final'!F40)&gt;=60," ",'Recuperação Final'!H40)</f>
        <v xml:space="preserve"> </v>
      </c>
      <c r="AM38" s="99"/>
      <c r="AN38" s="160" t="str">
        <f>IF(('Apuração Final'!F40)&gt;=60,"   ",'Recuperação Final'!I40)</f>
        <v xml:space="preserve">   </v>
      </c>
      <c r="AO38" s="533"/>
      <c r="AP38" s="533"/>
      <c r="AQ38" s="133"/>
      <c r="AR38" s="38"/>
      <c r="AS38" s="38"/>
      <c r="AT38" s="38"/>
      <c r="AU38" s="38"/>
    </row>
    <row r="39" spans="1:47" x14ac:dyDescent="0.25">
      <c r="A39" s="133"/>
      <c r="B39" s="95">
        <v>36</v>
      </c>
      <c r="C39" s="96" t="str">
        <f>IF(ISNONTEXT('Movimentação de Alunos'!B44)," ",'Notas 1º Bim'!L44)</f>
        <v xml:space="preserve"> </v>
      </c>
      <c r="D39" s="96" t="str">
        <f>'Notas 1º Bim'!S44</f>
        <v/>
      </c>
      <c r="E39" s="97" t="str">
        <f>IF(ISNONTEXT('Movimentação de Alunos'!B44)," ",'Notas 1º Bim'!M44)</f>
        <v xml:space="preserve"> </v>
      </c>
      <c r="F39" s="533"/>
      <c r="G39" s="533"/>
      <c r="H39" s="133"/>
      <c r="I39" s="95">
        <v>36</v>
      </c>
      <c r="J39" s="96" t="str">
        <f>IF(ISNONTEXT('Movimentação de Alunos'!B44)," ",'Notas 2º Bim'!L44)</f>
        <v xml:space="preserve"> </v>
      </c>
      <c r="K39" s="96" t="str">
        <f>'Notas 2º Bim'!S44</f>
        <v/>
      </c>
      <c r="L39" s="97" t="str">
        <f>IF(ISNONTEXT('Movimentação de Alunos'!B44)," ",'Notas 2º Bim'!M44)</f>
        <v xml:space="preserve"> </v>
      </c>
      <c r="M39" s="533"/>
      <c r="N39" s="533"/>
      <c r="O39" s="133"/>
      <c r="P39" s="95">
        <v>36</v>
      </c>
      <c r="Q39" s="96" t="str">
        <f>IF(ISNONTEXT('Movimentação de Alunos'!B44)," ",'Notas 3º Bim'!L44)</f>
        <v xml:space="preserve"> </v>
      </c>
      <c r="R39" s="96" t="str">
        <f>'Notas 3º Bim'!S44</f>
        <v/>
      </c>
      <c r="S39" s="97" t="str">
        <f>IF(ISNONTEXT('Movimentação de Alunos'!B44)," ",'Notas 3º Bim'!M44)</f>
        <v xml:space="preserve"> </v>
      </c>
      <c r="T39" s="533"/>
      <c r="U39" s="533"/>
      <c r="V39" s="133"/>
      <c r="W39" s="95">
        <v>36</v>
      </c>
      <c r="X39" s="96" t="str">
        <f>IF(ISNONTEXT('Movimentação de Alunos'!B44)," ",'Notas 4º Bim'!L44)</f>
        <v xml:space="preserve"> </v>
      </c>
      <c r="Y39" s="96" t="str">
        <f>'Notas 4º Bim'!S44</f>
        <v/>
      </c>
      <c r="Z39" s="97" t="str">
        <f>IF(ISNONTEXT('Movimentação de Alunos'!B44)," ",'Notas 4º Bim'!M44)</f>
        <v xml:space="preserve"> </v>
      </c>
      <c r="AA39" s="533"/>
      <c r="AB39" s="533"/>
      <c r="AC39" s="133"/>
      <c r="AD39" s="98">
        <v>36</v>
      </c>
      <c r="AE39" s="159" t="str">
        <f>IF(ISNONTEXT('Movimentação de Alunos'!B44)," ",'Apuração Final'!F41)</f>
        <v xml:space="preserve"> </v>
      </c>
      <c r="AF39" s="189" t="str">
        <f>IF(ISNONTEXT('Movimentação de Alunos'!B44)," ",'Apuração Final'!K41)</f>
        <v xml:space="preserve"> </v>
      </c>
      <c r="AG39" s="159" t="str">
        <f>IF(ISNONTEXT('Movimentação de Alunos'!B44)," ",'Apuração Final'!L41)</f>
        <v xml:space="preserve"> </v>
      </c>
      <c r="AH39" s="533"/>
      <c r="AI39" s="533"/>
      <c r="AJ39" s="133"/>
      <c r="AK39" s="98">
        <v>36</v>
      </c>
      <c r="AL39" s="96" t="str">
        <f>IF(('Apuração Final'!F41)&gt;=60," ",'Recuperação Final'!H41)</f>
        <v xml:space="preserve"> </v>
      </c>
      <c r="AM39" s="99"/>
      <c r="AN39" s="160" t="str">
        <f>IF(('Apuração Final'!F41)&gt;=60,"   ",'Recuperação Final'!I41)</f>
        <v xml:space="preserve">   </v>
      </c>
      <c r="AO39" s="533"/>
      <c r="AP39" s="533"/>
      <c r="AQ39" s="133"/>
      <c r="AR39" s="38"/>
      <c r="AS39" s="38"/>
      <c r="AT39" s="38"/>
      <c r="AU39" s="38"/>
    </row>
    <row r="40" spans="1:47" x14ac:dyDescent="0.25">
      <c r="A40" s="133"/>
      <c r="B40" s="95">
        <v>37</v>
      </c>
      <c r="C40" s="96" t="str">
        <f>IF(ISNONTEXT('Movimentação de Alunos'!B45)," ",'Notas 1º Bim'!L45)</f>
        <v xml:space="preserve"> </v>
      </c>
      <c r="D40" s="96" t="str">
        <f>'Notas 1º Bim'!S45</f>
        <v/>
      </c>
      <c r="E40" s="97" t="str">
        <f>IF(ISNONTEXT('Movimentação de Alunos'!B45)," ",'Notas 1º Bim'!M45)</f>
        <v xml:space="preserve"> </v>
      </c>
      <c r="F40" s="533"/>
      <c r="G40" s="533"/>
      <c r="H40" s="133"/>
      <c r="I40" s="95">
        <v>37</v>
      </c>
      <c r="J40" s="96" t="str">
        <f>IF(ISNONTEXT('Movimentação de Alunos'!B45)," ",'Notas 2º Bim'!L45)</f>
        <v xml:space="preserve"> </v>
      </c>
      <c r="K40" s="96" t="str">
        <f>'Notas 2º Bim'!S45</f>
        <v/>
      </c>
      <c r="L40" s="97" t="str">
        <f>IF(ISNONTEXT('Movimentação de Alunos'!B45)," ",'Notas 2º Bim'!M45)</f>
        <v xml:space="preserve"> </v>
      </c>
      <c r="M40" s="533"/>
      <c r="N40" s="533"/>
      <c r="O40" s="133"/>
      <c r="P40" s="95">
        <v>37</v>
      </c>
      <c r="Q40" s="96" t="str">
        <f>IF(ISNONTEXT('Movimentação de Alunos'!B45)," ",'Notas 3º Bim'!L45)</f>
        <v xml:space="preserve"> </v>
      </c>
      <c r="R40" s="96" t="str">
        <f>'Notas 3º Bim'!S45</f>
        <v/>
      </c>
      <c r="S40" s="97" t="str">
        <f>IF(ISNONTEXT('Movimentação de Alunos'!B45)," ",'Notas 3º Bim'!M45)</f>
        <v xml:space="preserve"> </v>
      </c>
      <c r="T40" s="533"/>
      <c r="U40" s="533"/>
      <c r="V40" s="133"/>
      <c r="W40" s="95">
        <v>37</v>
      </c>
      <c r="X40" s="96" t="str">
        <f>IF(ISNONTEXT('Movimentação de Alunos'!B45)," ",'Notas 4º Bim'!L45)</f>
        <v xml:space="preserve"> </v>
      </c>
      <c r="Y40" s="96" t="str">
        <f>'Notas 4º Bim'!S45</f>
        <v/>
      </c>
      <c r="Z40" s="97" t="str">
        <f>IF(ISNONTEXT('Movimentação de Alunos'!B45)," ",'Notas 4º Bim'!M45)</f>
        <v xml:space="preserve"> </v>
      </c>
      <c r="AA40" s="533"/>
      <c r="AB40" s="533"/>
      <c r="AC40" s="133"/>
      <c r="AD40" s="98">
        <v>37</v>
      </c>
      <c r="AE40" s="159" t="str">
        <f>IF(ISNONTEXT('Movimentação de Alunos'!B45)," ",'Apuração Final'!F42)</f>
        <v xml:space="preserve"> </v>
      </c>
      <c r="AF40" s="189" t="str">
        <f>IF(ISNONTEXT('Movimentação de Alunos'!B45)," ",'Apuração Final'!K42)</f>
        <v xml:space="preserve"> </v>
      </c>
      <c r="AG40" s="159" t="str">
        <f>IF(ISNONTEXT('Movimentação de Alunos'!B45)," ",'Apuração Final'!L42)</f>
        <v xml:space="preserve"> </v>
      </c>
      <c r="AH40" s="533"/>
      <c r="AI40" s="533"/>
      <c r="AJ40" s="133"/>
      <c r="AK40" s="98">
        <v>37</v>
      </c>
      <c r="AL40" s="96" t="str">
        <f>IF(('Apuração Final'!F42)&gt;=60," ",'Recuperação Final'!H42)</f>
        <v xml:space="preserve"> </v>
      </c>
      <c r="AM40" s="99"/>
      <c r="AN40" s="160" t="str">
        <f>IF(('Apuração Final'!F42)&gt;=60,"   ",'Recuperação Final'!I42)</f>
        <v xml:space="preserve">   </v>
      </c>
      <c r="AO40" s="533"/>
      <c r="AP40" s="533"/>
      <c r="AQ40" s="133"/>
      <c r="AR40" s="38"/>
      <c r="AS40" s="38"/>
      <c r="AT40" s="38"/>
      <c r="AU40" s="38"/>
    </row>
    <row r="41" spans="1:47" x14ac:dyDescent="0.25">
      <c r="A41" s="133"/>
      <c r="B41" s="95">
        <v>38</v>
      </c>
      <c r="C41" s="96" t="str">
        <f>IF(ISNONTEXT('Movimentação de Alunos'!B46)," ",'Notas 1º Bim'!L46)</f>
        <v xml:space="preserve"> </v>
      </c>
      <c r="D41" s="96" t="str">
        <f>'Notas 1º Bim'!S46</f>
        <v/>
      </c>
      <c r="E41" s="97" t="str">
        <f>IF(ISNONTEXT('Movimentação de Alunos'!B46)," ",'Notas 1º Bim'!M46)</f>
        <v xml:space="preserve"> </v>
      </c>
      <c r="F41" s="533"/>
      <c r="G41" s="533"/>
      <c r="H41" s="133"/>
      <c r="I41" s="95">
        <v>38</v>
      </c>
      <c r="J41" s="96" t="str">
        <f>IF(ISNONTEXT('Movimentação de Alunos'!B46)," ",'Notas 2º Bim'!L46)</f>
        <v xml:space="preserve"> </v>
      </c>
      <c r="K41" s="96" t="str">
        <f>'Notas 2º Bim'!S46</f>
        <v/>
      </c>
      <c r="L41" s="97" t="str">
        <f>IF(ISNONTEXT('Movimentação de Alunos'!B46)," ",'Notas 2º Bim'!M46)</f>
        <v xml:space="preserve"> </v>
      </c>
      <c r="M41" s="533"/>
      <c r="N41" s="533"/>
      <c r="O41" s="133"/>
      <c r="P41" s="95">
        <v>38</v>
      </c>
      <c r="Q41" s="96" t="str">
        <f>IF(ISNONTEXT('Movimentação de Alunos'!B46)," ",'Notas 3º Bim'!L46)</f>
        <v xml:space="preserve"> </v>
      </c>
      <c r="R41" s="96" t="str">
        <f>'Notas 3º Bim'!S46</f>
        <v/>
      </c>
      <c r="S41" s="97" t="str">
        <f>IF(ISNONTEXT('Movimentação de Alunos'!B46)," ",'Notas 3º Bim'!M46)</f>
        <v xml:space="preserve"> </v>
      </c>
      <c r="T41" s="533"/>
      <c r="U41" s="533"/>
      <c r="V41" s="133"/>
      <c r="W41" s="95">
        <v>38</v>
      </c>
      <c r="X41" s="96" t="str">
        <f>IF(ISNONTEXT('Movimentação de Alunos'!B46)," ",'Notas 4º Bim'!L46)</f>
        <v xml:space="preserve"> </v>
      </c>
      <c r="Y41" s="96" t="str">
        <f>'Notas 4º Bim'!S46</f>
        <v/>
      </c>
      <c r="Z41" s="97" t="str">
        <f>IF(ISNONTEXT('Movimentação de Alunos'!B46)," ",'Notas 4º Bim'!M46)</f>
        <v xml:space="preserve"> </v>
      </c>
      <c r="AA41" s="533"/>
      <c r="AB41" s="533"/>
      <c r="AC41" s="133"/>
      <c r="AD41" s="98">
        <v>38</v>
      </c>
      <c r="AE41" s="159" t="str">
        <f>IF(ISNONTEXT('Movimentação de Alunos'!B46)," ",'Apuração Final'!F43)</f>
        <v xml:space="preserve"> </v>
      </c>
      <c r="AF41" s="189" t="str">
        <f>IF(ISNONTEXT('Movimentação de Alunos'!B46)," ",'Apuração Final'!K43)</f>
        <v xml:space="preserve"> </v>
      </c>
      <c r="AG41" s="159" t="str">
        <f>IF(ISNONTEXT('Movimentação de Alunos'!B46)," ",'Apuração Final'!L43)</f>
        <v xml:space="preserve"> </v>
      </c>
      <c r="AH41" s="533"/>
      <c r="AI41" s="533"/>
      <c r="AJ41" s="133"/>
      <c r="AK41" s="98">
        <v>38</v>
      </c>
      <c r="AL41" s="96" t="str">
        <f>IF(('Apuração Final'!F43)&gt;=60," ",'Recuperação Final'!H43)</f>
        <v xml:space="preserve"> </v>
      </c>
      <c r="AM41" s="99"/>
      <c r="AN41" s="160" t="str">
        <f>IF(('Apuração Final'!F43)&gt;=60,"   ",'Recuperação Final'!I43)</f>
        <v xml:space="preserve">   </v>
      </c>
      <c r="AO41" s="533"/>
      <c r="AP41" s="533"/>
      <c r="AQ41" s="133"/>
      <c r="AR41" s="38"/>
      <c r="AS41" s="38"/>
      <c r="AT41" s="38"/>
      <c r="AU41" s="38"/>
    </row>
    <row r="42" spans="1:47" x14ac:dyDescent="0.25">
      <c r="A42" s="133"/>
      <c r="B42" s="95">
        <v>39</v>
      </c>
      <c r="C42" s="96" t="str">
        <f>IF(ISNONTEXT('Movimentação de Alunos'!B47)," ",'Notas 1º Bim'!L47)</f>
        <v xml:space="preserve"> </v>
      </c>
      <c r="D42" s="96" t="str">
        <f>'Notas 1º Bim'!S47</f>
        <v/>
      </c>
      <c r="E42" s="97" t="str">
        <f>IF(ISNONTEXT('Movimentação de Alunos'!B47)," ",'Notas 1º Bim'!M47)</f>
        <v xml:space="preserve"> </v>
      </c>
      <c r="F42" s="534"/>
      <c r="G42" s="534"/>
      <c r="H42" s="133"/>
      <c r="I42" s="95">
        <v>39</v>
      </c>
      <c r="J42" s="96" t="str">
        <f>IF(ISNONTEXT('Movimentação de Alunos'!B47)," ",'Notas 2º Bim'!L47)</f>
        <v xml:space="preserve"> </v>
      </c>
      <c r="K42" s="96" t="str">
        <f>'Notas 2º Bim'!S47</f>
        <v/>
      </c>
      <c r="L42" s="97" t="str">
        <f>IF(ISNONTEXT('Movimentação de Alunos'!B47)," ",'Notas 2º Bim'!M47)</f>
        <v xml:space="preserve"> </v>
      </c>
      <c r="M42" s="534"/>
      <c r="N42" s="534"/>
      <c r="O42" s="133"/>
      <c r="P42" s="95">
        <v>39</v>
      </c>
      <c r="Q42" s="96" t="str">
        <f>IF(ISNONTEXT('Movimentação de Alunos'!B47)," ",'Notas 3º Bim'!L47)</f>
        <v xml:space="preserve"> </v>
      </c>
      <c r="R42" s="96" t="str">
        <f>'Notas 3º Bim'!S47</f>
        <v/>
      </c>
      <c r="S42" s="97" t="str">
        <f>IF(ISNONTEXT('Movimentação de Alunos'!B47)," ",'Notas 3º Bim'!M47)</f>
        <v xml:space="preserve"> </v>
      </c>
      <c r="T42" s="534"/>
      <c r="U42" s="534"/>
      <c r="V42" s="133"/>
      <c r="W42" s="95">
        <v>39</v>
      </c>
      <c r="X42" s="96" t="str">
        <f>IF(ISNONTEXT('Movimentação de Alunos'!B47)," ",'Notas 4º Bim'!L47)</f>
        <v xml:space="preserve"> </v>
      </c>
      <c r="Y42" s="96" t="str">
        <f>'Notas 4º Bim'!S47</f>
        <v/>
      </c>
      <c r="Z42" s="97" t="str">
        <f>IF(ISNONTEXT('Movimentação de Alunos'!B47)," ",'Notas 4º Bim'!M47)</f>
        <v xml:space="preserve"> </v>
      </c>
      <c r="AA42" s="534"/>
      <c r="AB42" s="534"/>
      <c r="AC42" s="133"/>
      <c r="AD42" s="98">
        <v>39</v>
      </c>
      <c r="AE42" s="159" t="str">
        <f>IF(ISNONTEXT('Movimentação de Alunos'!B47)," ",'Apuração Final'!F44)</f>
        <v xml:space="preserve"> </v>
      </c>
      <c r="AF42" s="189" t="str">
        <f>IF(ISNONTEXT('Movimentação de Alunos'!B47)," ",'Apuração Final'!K44)</f>
        <v xml:space="preserve"> </v>
      </c>
      <c r="AG42" s="159" t="str">
        <f>IF(ISNONTEXT('Movimentação de Alunos'!B47)," ",'Apuração Final'!L44)</f>
        <v xml:space="preserve"> </v>
      </c>
      <c r="AH42" s="534"/>
      <c r="AI42" s="534"/>
      <c r="AJ42" s="133"/>
      <c r="AK42" s="98">
        <v>39</v>
      </c>
      <c r="AL42" s="96" t="str">
        <f>IF(('Apuração Final'!F44)&gt;=60," ",'Recuperação Final'!H44)</f>
        <v xml:space="preserve"> </v>
      </c>
      <c r="AM42" s="99"/>
      <c r="AN42" s="160" t="str">
        <f>IF(('Apuração Final'!F44)&gt;=60,"   ",'Recuperação Final'!I44)</f>
        <v xml:space="preserve">   </v>
      </c>
      <c r="AO42" s="534"/>
      <c r="AP42" s="534"/>
      <c r="AQ42" s="133"/>
      <c r="AR42" s="38"/>
      <c r="AS42" s="38"/>
      <c r="AT42" s="38"/>
      <c r="AU42" s="38"/>
    </row>
    <row r="43" spans="1:47" ht="15" customHeight="1" x14ac:dyDescent="0.25">
      <c r="A43" s="133"/>
      <c r="B43" s="95">
        <v>40</v>
      </c>
      <c r="C43" s="96" t="str">
        <f>IF(ISNONTEXT('Movimentação de Alunos'!B48)," ",'Notas 1º Bim'!L48)</f>
        <v xml:space="preserve"> </v>
      </c>
      <c r="D43" s="96" t="str">
        <f>'Notas 1º Bim'!S48</f>
        <v/>
      </c>
      <c r="E43" s="97" t="str">
        <f>IF(ISNONTEXT('Movimentação de Alunos'!B48)," ",'Notas 1º Bim'!M48)</f>
        <v xml:space="preserve"> </v>
      </c>
      <c r="F43" s="571" t="s">
        <v>79</v>
      </c>
      <c r="G43" s="574"/>
      <c r="H43" s="133"/>
      <c r="I43" s="95">
        <v>40</v>
      </c>
      <c r="J43" s="96" t="str">
        <f>IF(ISNONTEXT('Movimentação de Alunos'!B48)," ",'Notas 2º Bim'!L48)</f>
        <v xml:space="preserve"> </v>
      </c>
      <c r="K43" s="96" t="str">
        <f>'Notas 2º Bim'!S48</f>
        <v/>
      </c>
      <c r="L43" s="97" t="str">
        <f>IF(ISNONTEXT('Movimentação de Alunos'!B48)," ",'Notas 2º Bim'!M48)</f>
        <v xml:space="preserve"> </v>
      </c>
      <c r="M43" s="571" t="s">
        <v>79</v>
      </c>
      <c r="N43" s="574"/>
      <c r="O43" s="133"/>
      <c r="P43" s="95">
        <v>40</v>
      </c>
      <c r="Q43" s="96" t="str">
        <f>IF(ISNONTEXT('Movimentação de Alunos'!B48)," ",'Notas 3º Bim'!L48)</f>
        <v xml:space="preserve"> </v>
      </c>
      <c r="R43" s="96" t="str">
        <f>'Notas 3º Bim'!S48</f>
        <v/>
      </c>
      <c r="S43" s="97" t="str">
        <f>IF(ISNONTEXT('Movimentação de Alunos'!B48)," ",'Notas 3º Bim'!M48)</f>
        <v xml:space="preserve"> </v>
      </c>
      <c r="T43" s="571" t="s">
        <v>79</v>
      </c>
      <c r="U43" s="574"/>
      <c r="V43" s="133"/>
      <c r="W43" s="95">
        <v>40</v>
      </c>
      <c r="X43" s="96" t="str">
        <f>IF(ISNONTEXT('Movimentação de Alunos'!B48)," ",'Notas 4º Bim'!L48)</f>
        <v xml:space="preserve"> </v>
      </c>
      <c r="Y43" s="96" t="str">
        <f>'Notas 4º Bim'!S48</f>
        <v/>
      </c>
      <c r="Z43" s="97" t="str">
        <f>IF(ISNONTEXT('Movimentação de Alunos'!B48)," ",'Notas 4º Bim'!M48)</f>
        <v xml:space="preserve"> </v>
      </c>
      <c r="AA43" s="571" t="s">
        <v>79</v>
      </c>
      <c r="AB43" s="574"/>
      <c r="AC43" s="133"/>
      <c r="AD43" s="98">
        <v>40</v>
      </c>
      <c r="AE43" s="159" t="str">
        <f>IF(ISNONTEXT('Movimentação de Alunos'!B48)," ",'Apuração Final'!F45)</f>
        <v xml:space="preserve"> </v>
      </c>
      <c r="AF43" s="189" t="str">
        <f>IF(ISNONTEXT('Movimentação de Alunos'!B48)," ",'Apuração Final'!K45)</f>
        <v xml:space="preserve"> </v>
      </c>
      <c r="AG43" s="159" t="str">
        <f>IF(ISNONTEXT('Movimentação de Alunos'!B48)," ",'Apuração Final'!L45)</f>
        <v xml:space="preserve"> </v>
      </c>
      <c r="AH43" s="522" t="s">
        <v>59</v>
      </c>
      <c r="AI43" s="525"/>
      <c r="AJ43" s="133"/>
      <c r="AK43" s="98">
        <v>40</v>
      </c>
      <c r="AL43" s="96" t="str">
        <f>IF(('Apuração Final'!F45)&gt;=60," ",'Recuperação Final'!H45)</f>
        <v xml:space="preserve"> </v>
      </c>
      <c r="AM43" s="99"/>
      <c r="AN43" s="160" t="str">
        <f>IF(('Apuração Final'!F45)&gt;=60,"   ",'Recuperação Final'!I45)</f>
        <v xml:space="preserve">   </v>
      </c>
      <c r="AO43" s="522" t="s">
        <v>59</v>
      </c>
      <c r="AP43" s="525"/>
      <c r="AQ43" s="133"/>
      <c r="AR43" s="38"/>
      <c r="AS43" s="38"/>
      <c r="AT43" s="38"/>
      <c r="AU43" s="38"/>
    </row>
    <row r="44" spans="1:47" x14ac:dyDescent="0.25">
      <c r="A44" s="133"/>
      <c r="B44" s="95">
        <v>41</v>
      </c>
      <c r="C44" s="96" t="str">
        <f>IF(ISNONTEXT('Movimentação de Alunos'!B49)," ",'Notas 1º Bim'!L49)</f>
        <v xml:space="preserve"> </v>
      </c>
      <c r="D44" s="96" t="str">
        <f>'Notas 1º Bim'!S49</f>
        <v/>
      </c>
      <c r="E44" s="97" t="str">
        <f>IF(ISNONTEXT('Movimentação de Alunos'!B49)," ",'Notas 1º Bim'!M49)</f>
        <v xml:space="preserve"> </v>
      </c>
      <c r="F44" s="572"/>
      <c r="G44" s="575"/>
      <c r="H44" s="133"/>
      <c r="I44" s="95">
        <v>41</v>
      </c>
      <c r="J44" s="96" t="str">
        <f>IF(ISNONTEXT('Movimentação de Alunos'!B49)," ",'Notas 2º Bim'!L49)</f>
        <v xml:space="preserve"> </v>
      </c>
      <c r="K44" s="96" t="str">
        <f>'Notas 2º Bim'!S49</f>
        <v/>
      </c>
      <c r="L44" s="97" t="str">
        <f>IF(ISNONTEXT('Movimentação de Alunos'!B49)," ",'Notas 2º Bim'!M49)</f>
        <v xml:space="preserve"> </v>
      </c>
      <c r="M44" s="572"/>
      <c r="N44" s="575"/>
      <c r="O44" s="133"/>
      <c r="P44" s="95">
        <v>41</v>
      </c>
      <c r="Q44" s="96" t="str">
        <f>IF(ISNONTEXT('Movimentação de Alunos'!B49)," ",'Notas 3º Bim'!L49)</f>
        <v xml:space="preserve"> </v>
      </c>
      <c r="R44" s="96" t="str">
        <f>'Notas 3º Bim'!S49</f>
        <v/>
      </c>
      <c r="S44" s="97" t="str">
        <f>IF(ISNONTEXT('Movimentação de Alunos'!B49)," ",'Notas 3º Bim'!M49)</f>
        <v xml:space="preserve"> </v>
      </c>
      <c r="T44" s="572"/>
      <c r="U44" s="575"/>
      <c r="V44" s="133"/>
      <c r="W44" s="95">
        <v>41</v>
      </c>
      <c r="X44" s="96" t="str">
        <f>IF(ISNONTEXT('Movimentação de Alunos'!B49)," ",'Notas 4º Bim'!L49)</f>
        <v xml:space="preserve"> </v>
      </c>
      <c r="Y44" s="96" t="str">
        <f>'Notas 4º Bim'!S49</f>
        <v/>
      </c>
      <c r="Z44" s="97" t="str">
        <f>IF(ISNONTEXT('Movimentação de Alunos'!B49)," ",'Notas 4º Bim'!M49)</f>
        <v xml:space="preserve"> </v>
      </c>
      <c r="AA44" s="572"/>
      <c r="AB44" s="575"/>
      <c r="AC44" s="133"/>
      <c r="AD44" s="98">
        <v>41</v>
      </c>
      <c r="AE44" s="159" t="str">
        <f>IF(ISNONTEXT('Movimentação de Alunos'!B49)," ",'Apuração Final'!F46)</f>
        <v xml:space="preserve"> </v>
      </c>
      <c r="AF44" s="189" t="str">
        <f>IF(ISNONTEXT('Movimentação de Alunos'!B49)," ",'Apuração Final'!K46)</f>
        <v xml:space="preserve"> </v>
      </c>
      <c r="AG44" s="159" t="str">
        <f>IF(ISNONTEXT('Movimentação de Alunos'!B49)," ",'Apuração Final'!L46)</f>
        <v xml:space="preserve"> </v>
      </c>
      <c r="AH44" s="523"/>
      <c r="AI44" s="526"/>
      <c r="AJ44" s="133"/>
      <c r="AK44" s="98">
        <v>41</v>
      </c>
      <c r="AL44" s="96" t="str">
        <f>IF(('Apuração Final'!F46)&gt;=60," ",'Recuperação Final'!H46)</f>
        <v xml:space="preserve"> </v>
      </c>
      <c r="AM44" s="99"/>
      <c r="AN44" s="160" t="str">
        <f>IF(('Apuração Final'!F46)&gt;=60,"   ",'Recuperação Final'!I46)</f>
        <v xml:space="preserve">   </v>
      </c>
      <c r="AO44" s="523"/>
      <c r="AP44" s="526"/>
      <c r="AQ44" s="133"/>
      <c r="AR44" s="38"/>
      <c r="AS44" s="38"/>
      <c r="AT44" s="38"/>
      <c r="AU44" s="38"/>
    </row>
    <row r="45" spans="1:47" x14ac:dyDescent="0.25">
      <c r="A45" s="133"/>
      <c r="B45" s="95">
        <v>42</v>
      </c>
      <c r="C45" s="96" t="str">
        <f>IF(ISNONTEXT('Movimentação de Alunos'!B50)," ",'Notas 1º Bim'!L50)</f>
        <v xml:space="preserve"> </v>
      </c>
      <c r="D45" s="96" t="str">
        <f>'Notas 1º Bim'!S50</f>
        <v/>
      </c>
      <c r="E45" s="97" t="str">
        <f>IF(ISNONTEXT('Movimentação de Alunos'!B50)," ",'Notas 1º Bim'!M50)</f>
        <v xml:space="preserve"> </v>
      </c>
      <c r="F45" s="572"/>
      <c r="G45" s="575"/>
      <c r="H45" s="133"/>
      <c r="I45" s="95">
        <v>42</v>
      </c>
      <c r="J45" s="96" t="str">
        <f>IF(ISNONTEXT('Movimentação de Alunos'!B50)," ",'Notas 2º Bim'!L50)</f>
        <v xml:space="preserve"> </v>
      </c>
      <c r="K45" s="96" t="str">
        <f>'Notas 2º Bim'!S50</f>
        <v/>
      </c>
      <c r="L45" s="97" t="str">
        <f>IF(ISNONTEXT('Movimentação de Alunos'!B50)," ",'Notas 2º Bim'!M50)</f>
        <v xml:space="preserve"> </v>
      </c>
      <c r="M45" s="572"/>
      <c r="N45" s="575"/>
      <c r="O45" s="133"/>
      <c r="P45" s="95">
        <v>42</v>
      </c>
      <c r="Q45" s="96" t="str">
        <f>IF(ISNONTEXT('Movimentação de Alunos'!B50)," ",'Notas 3º Bim'!L50)</f>
        <v xml:space="preserve"> </v>
      </c>
      <c r="R45" s="96" t="str">
        <f>'Notas 3º Bim'!S50</f>
        <v/>
      </c>
      <c r="S45" s="97" t="str">
        <f>IF(ISNONTEXT('Movimentação de Alunos'!B50)," ",'Notas 3º Bim'!M50)</f>
        <v xml:space="preserve"> </v>
      </c>
      <c r="T45" s="572"/>
      <c r="U45" s="575"/>
      <c r="V45" s="133"/>
      <c r="W45" s="95">
        <v>42</v>
      </c>
      <c r="X45" s="96" t="str">
        <f>IF(ISNONTEXT('Movimentação de Alunos'!B50)," ",'Notas 4º Bim'!L50)</f>
        <v xml:space="preserve"> </v>
      </c>
      <c r="Y45" s="96" t="str">
        <f>'Notas 4º Bim'!S50</f>
        <v/>
      </c>
      <c r="Z45" s="97" t="str">
        <f>IF(ISNONTEXT('Movimentação de Alunos'!B50)," ",'Notas 4º Bim'!M50)</f>
        <v xml:space="preserve"> </v>
      </c>
      <c r="AA45" s="572"/>
      <c r="AB45" s="575"/>
      <c r="AC45" s="133"/>
      <c r="AD45" s="98">
        <v>42</v>
      </c>
      <c r="AE45" s="159" t="str">
        <f>IF(ISNONTEXT('Movimentação de Alunos'!B50)," ",'Apuração Final'!F47)</f>
        <v xml:space="preserve"> </v>
      </c>
      <c r="AF45" s="189" t="str">
        <f>IF(ISNONTEXT('Movimentação de Alunos'!B50)," ",'Apuração Final'!K47)</f>
        <v xml:space="preserve"> </v>
      </c>
      <c r="AG45" s="159" t="str">
        <f>IF(ISNONTEXT('Movimentação de Alunos'!B50)," ",'Apuração Final'!L47)</f>
        <v xml:space="preserve"> </v>
      </c>
      <c r="AH45" s="523"/>
      <c r="AI45" s="526"/>
      <c r="AJ45" s="133"/>
      <c r="AK45" s="98">
        <v>42</v>
      </c>
      <c r="AL45" s="96" t="str">
        <f>IF(('Apuração Final'!F47)&gt;=60," ",'Recuperação Final'!H47)</f>
        <v xml:space="preserve"> </v>
      </c>
      <c r="AM45" s="99"/>
      <c r="AN45" s="160" t="str">
        <f>IF(('Apuração Final'!F47)&gt;=60,"   ",'Recuperação Final'!I47)</f>
        <v xml:space="preserve">   </v>
      </c>
      <c r="AO45" s="523"/>
      <c r="AP45" s="526"/>
      <c r="AQ45" s="133"/>
      <c r="AR45" s="38"/>
      <c r="AS45" s="38"/>
      <c r="AT45" s="38"/>
      <c r="AU45" s="38"/>
    </row>
    <row r="46" spans="1:47" x14ac:dyDescent="0.25">
      <c r="A46" s="133"/>
      <c r="B46" s="95">
        <v>43</v>
      </c>
      <c r="C46" s="96" t="str">
        <f>IF(ISNONTEXT('Movimentação de Alunos'!B51)," ",'Notas 1º Bim'!L51)</f>
        <v xml:space="preserve"> </v>
      </c>
      <c r="D46" s="96" t="str">
        <f>'Notas 1º Bim'!S51</f>
        <v/>
      </c>
      <c r="E46" s="97" t="str">
        <f>IF(ISNONTEXT('Movimentação de Alunos'!B51)," ",'Notas 1º Bim'!M51)</f>
        <v xml:space="preserve"> </v>
      </c>
      <c r="F46" s="572"/>
      <c r="G46" s="575"/>
      <c r="H46" s="133"/>
      <c r="I46" s="95">
        <v>43</v>
      </c>
      <c r="J46" s="96" t="str">
        <f>IF(ISNONTEXT('Movimentação de Alunos'!B51)," ",'Notas 2º Bim'!L51)</f>
        <v xml:space="preserve"> </v>
      </c>
      <c r="K46" s="96" t="str">
        <f>'Notas 2º Bim'!S51</f>
        <v/>
      </c>
      <c r="L46" s="97" t="str">
        <f>IF(ISNONTEXT('Movimentação de Alunos'!B51)," ",'Notas 2º Bim'!M51)</f>
        <v xml:space="preserve"> </v>
      </c>
      <c r="M46" s="572"/>
      <c r="N46" s="575"/>
      <c r="O46" s="133"/>
      <c r="P46" s="95">
        <v>43</v>
      </c>
      <c r="Q46" s="96" t="str">
        <f>IF(ISNONTEXT('Movimentação de Alunos'!B51)," ",'Notas 3º Bim'!L51)</f>
        <v xml:space="preserve"> </v>
      </c>
      <c r="R46" s="96" t="str">
        <f>'Notas 3º Bim'!S51</f>
        <v/>
      </c>
      <c r="S46" s="97" t="str">
        <f>IF(ISNONTEXT('Movimentação de Alunos'!B51)," ",'Notas 3º Bim'!M51)</f>
        <v xml:space="preserve"> </v>
      </c>
      <c r="T46" s="572"/>
      <c r="U46" s="575"/>
      <c r="V46" s="133"/>
      <c r="W46" s="95">
        <v>43</v>
      </c>
      <c r="X46" s="96" t="str">
        <f>IF(ISNONTEXT('Movimentação de Alunos'!B51)," ",'Notas 4º Bim'!L51)</f>
        <v xml:space="preserve"> </v>
      </c>
      <c r="Y46" s="96" t="str">
        <f>'Notas 4º Bim'!S51</f>
        <v/>
      </c>
      <c r="Z46" s="97" t="str">
        <f>IF(ISNONTEXT('Movimentação de Alunos'!B51)," ",'Notas 4º Bim'!M51)</f>
        <v xml:space="preserve"> </v>
      </c>
      <c r="AA46" s="572"/>
      <c r="AB46" s="575"/>
      <c r="AC46" s="133"/>
      <c r="AD46" s="98">
        <v>43</v>
      </c>
      <c r="AE46" s="159" t="str">
        <f>IF(ISNONTEXT('Movimentação de Alunos'!B51)," ",'Apuração Final'!F48)</f>
        <v xml:space="preserve"> </v>
      </c>
      <c r="AF46" s="189" t="str">
        <f>IF(ISNONTEXT('Movimentação de Alunos'!B51)," ",'Apuração Final'!K48)</f>
        <v xml:space="preserve"> </v>
      </c>
      <c r="AG46" s="159" t="str">
        <f>IF(ISNONTEXT('Movimentação de Alunos'!B51)," ",'Apuração Final'!L48)</f>
        <v xml:space="preserve"> </v>
      </c>
      <c r="AH46" s="523"/>
      <c r="AI46" s="526"/>
      <c r="AJ46" s="133"/>
      <c r="AK46" s="98">
        <v>43</v>
      </c>
      <c r="AL46" s="96" t="str">
        <f>IF(('Apuração Final'!F48)&gt;=60," ",'Recuperação Final'!H48)</f>
        <v xml:space="preserve"> </v>
      </c>
      <c r="AM46" s="99"/>
      <c r="AN46" s="160" t="str">
        <f>IF(('Apuração Final'!F48)&gt;=60,"   ",'Recuperação Final'!I48)</f>
        <v xml:space="preserve">   </v>
      </c>
      <c r="AO46" s="523"/>
      <c r="AP46" s="526"/>
      <c r="AQ46" s="133"/>
      <c r="AR46" s="38"/>
      <c r="AS46" s="38"/>
      <c r="AT46" s="38"/>
      <c r="AU46" s="38"/>
    </row>
    <row r="47" spans="1:47" x14ac:dyDescent="0.25">
      <c r="A47" s="133"/>
      <c r="B47" s="95">
        <v>44</v>
      </c>
      <c r="C47" s="96" t="str">
        <f>IF(ISNONTEXT('Movimentação de Alunos'!B52)," ",'Notas 1º Bim'!L52)</f>
        <v xml:space="preserve"> </v>
      </c>
      <c r="D47" s="96" t="str">
        <f>'Notas 1º Bim'!S52</f>
        <v/>
      </c>
      <c r="E47" s="97" t="str">
        <f>IF(ISNONTEXT('Movimentação de Alunos'!B52)," ",'Notas 1º Bim'!M52)</f>
        <v xml:space="preserve"> </v>
      </c>
      <c r="F47" s="572"/>
      <c r="G47" s="575"/>
      <c r="H47" s="133"/>
      <c r="I47" s="95">
        <v>44</v>
      </c>
      <c r="J47" s="96" t="str">
        <f>IF(ISNONTEXT('Movimentação de Alunos'!B52)," ",'Notas 2º Bim'!L52)</f>
        <v xml:space="preserve"> </v>
      </c>
      <c r="K47" s="96" t="str">
        <f>'Notas 2º Bim'!S52</f>
        <v/>
      </c>
      <c r="L47" s="97" t="str">
        <f>IF(ISNONTEXT('Movimentação de Alunos'!B52)," ",'Notas 2º Bim'!M52)</f>
        <v xml:space="preserve"> </v>
      </c>
      <c r="M47" s="572"/>
      <c r="N47" s="575"/>
      <c r="O47" s="133"/>
      <c r="P47" s="95">
        <v>44</v>
      </c>
      <c r="Q47" s="96" t="str">
        <f>IF(ISNONTEXT('Movimentação de Alunos'!B52)," ",'Notas 3º Bim'!L52)</f>
        <v xml:space="preserve"> </v>
      </c>
      <c r="R47" s="96" t="str">
        <f>'Notas 3º Bim'!S52</f>
        <v/>
      </c>
      <c r="S47" s="97" t="str">
        <f>IF(ISNONTEXT('Movimentação de Alunos'!B52)," ",'Notas 3º Bim'!M52)</f>
        <v xml:space="preserve"> </v>
      </c>
      <c r="T47" s="572"/>
      <c r="U47" s="575"/>
      <c r="V47" s="133"/>
      <c r="W47" s="95">
        <v>44</v>
      </c>
      <c r="X47" s="96" t="str">
        <f>IF(ISNONTEXT('Movimentação de Alunos'!B52)," ",'Notas 4º Bim'!L52)</f>
        <v xml:space="preserve"> </v>
      </c>
      <c r="Y47" s="96" t="str">
        <f>'Notas 4º Bim'!S52</f>
        <v/>
      </c>
      <c r="Z47" s="97" t="str">
        <f>IF(ISNONTEXT('Movimentação de Alunos'!B52)," ",'Notas 4º Bim'!M52)</f>
        <v xml:space="preserve"> </v>
      </c>
      <c r="AA47" s="572"/>
      <c r="AB47" s="575"/>
      <c r="AC47" s="133"/>
      <c r="AD47" s="98">
        <v>44</v>
      </c>
      <c r="AE47" s="159" t="str">
        <f>IF(ISNONTEXT('Movimentação de Alunos'!B52)," ",'Apuração Final'!F49)</f>
        <v xml:space="preserve"> </v>
      </c>
      <c r="AF47" s="189" t="str">
        <f>IF(ISNONTEXT('Movimentação de Alunos'!B52)," ",'Apuração Final'!K49)</f>
        <v xml:space="preserve"> </v>
      </c>
      <c r="AG47" s="159" t="str">
        <f>IF(ISNONTEXT('Movimentação de Alunos'!B52)," ",'Apuração Final'!L49)</f>
        <v xml:space="preserve"> </v>
      </c>
      <c r="AH47" s="523"/>
      <c r="AI47" s="526"/>
      <c r="AJ47" s="133"/>
      <c r="AK47" s="98">
        <v>44</v>
      </c>
      <c r="AL47" s="96" t="str">
        <f>IF(('Apuração Final'!F49)&gt;=60," ",'Recuperação Final'!H49)</f>
        <v xml:space="preserve"> </v>
      </c>
      <c r="AM47" s="99"/>
      <c r="AN47" s="160" t="str">
        <f>IF(('Apuração Final'!F49)&gt;=60,"   ",'Recuperação Final'!I49)</f>
        <v xml:space="preserve">   </v>
      </c>
      <c r="AO47" s="523"/>
      <c r="AP47" s="526"/>
      <c r="AQ47" s="133"/>
      <c r="AR47" s="38"/>
      <c r="AS47" s="38"/>
      <c r="AT47" s="38"/>
      <c r="AU47" s="38"/>
    </row>
    <row r="48" spans="1:47" x14ac:dyDescent="0.25">
      <c r="A48" s="133"/>
      <c r="B48" s="95">
        <v>45</v>
      </c>
      <c r="C48" s="96" t="str">
        <f>IF(ISNONTEXT('Movimentação de Alunos'!B53)," ",'Notas 1º Bim'!L53)</f>
        <v xml:space="preserve"> </v>
      </c>
      <c r="D48" s="96" t="str">
        <f>'Notas 1º Bim'!S53</f>
        <v/>
      </c>
      <c r="E48" s="97" t="str">
        <f>IF(ISNONTEXT('Movimentação de Alunos'!B53)," ",'Notas 1º Bim'!M53)</f>
        <v xml:space="preserve"> </v>
      </c>
      <c r="F48" s="572"/>
      <c r="G48" s="575"/>
      <c r="H48" s="133"/>
      <c r="I48" s="95">
        <v>45</v>
      </c>
      <c r="J48" s="96" t="str">
        <f>IF(ISNONTEXT('Movimentação de Alunos'!B53)," ",'Notas 2º Bim'!L53)</f>
        <v xml:space="preserve"> </v>
      </c>
      <c r="K48" s="96" t="str">
        <f>'Notas 2º Bim'!S53</f>
        <v/>
      </c>
      <c r="L48" s="97" t="str">
        <f>IF(ISNONTEXT('Movimentação de Alunos'!B53)," ",'Notas 2º Bim'!M53)</f>
        <v xml:space="preserve"> </v>
      </c>
      <c r="M48" s="572"/>
      <c r="N48" s="575"/>
      <c r="O48" s="133"/>
      <c r="P48" s="95">
        <v>45</v>
      </c>
      <c r="Q48" s="96" t="str">
        <f>IF(ISNONTEXT('Movimentação de Alunos'!B53)," ",'Notas 3º Bim'!L53)</f>
        <v xml:space="preserve"> </v>
      </c>
      <c r="R48" s="96" t="str">
        <f>'Notas 3º Bim'!S53</f>
        <v/>
      </c>
      <c r="S48" s="97" t="str">
        <f>IF(ISNONTEXT('Movimentação de Alunos'!B53)," ",'Notas 3º Bim'!M53)</f>
        <v xml:space="preserve"> </v>
      </c>
      <c r="T48" s="572"/>
      <c r="U48" s="575"/>
      <c r="V48" s="133"/>
      <c r="W48" s="95">
        <v>45</v>
      </c>
      <c r="X48" s="96" t="str">
        <f>IF(ISNONTEXT('Movimentação de Alunos'!B53)," ",'Notas 4º Bim'!L53)</f>
        <v xml:space="preserve"> </v>
      </c>
      <c r="Y48" s="96" t="str">
        <f>'Notas 4º Bim'!S53</f>
        <v/>
      </c>
      <c r="Z48" s="97" t="str">
        <f>IF(ISNONTEXT('Movimentação de Alunos'!B53)," ",'Notas 4º Bim'!M53)</f>
        <v xml:space="preserve"> </v>
      </c>
      <c r="AA48" s="572"/>
      <c r="AB48" s="575"/>
      <c r="AC48" s="133"/>
      <c r="AD48" s="98">
        <v>45</v>
      </c>
      <c r="AE48" s="159" t="str">
        <f>IF(ISNONTEXT('Movimentação de Alunos'!B53)," ",'Apuração Final'!F50)</f>
        <v xml:space="preserve"> </v>
      </c>
      <c r="AF48" s="189" t="str">
        <f>IF(ISNONTEXT('Movimentação de Alunos'!B53)," ",'Apuração Final'!K50)</f>
        <v xml:space="preserve"> </v>
      </c>
      <c r="AG48" s="159" t="str">
        <f>IF(ISNONTEXT('Movimentação de Alunos'!B53)," ",'Apuração Final'!L50)</f>
        <v xml:space="preserve"> </v>
      </c>
      <c r="AH48" s="523"/>
      <c r="AI48" s="526"/>
      <c r="AJ48" s="133"/>
      <c r="AK48" s="98">
        <v>45</v>
      </c>
      <c r="AL48" s="96" t="str">
        <f>IF(('Apuração Final'!F50)&gt;=60," ",'Recuperação Final'!H50)</f>
        <v xml:space="preserve"> </v>
      </c>
      <c r="AM48" s="99"/>
      <c r="AN48" s="160" t="str">
        <f>IF(('Apuração Final'!F50)&gt;=60,"   ",'Recuperação Final'!I50)</f>
        <v xml:space="preserve">   </v>
      </c>
      <c r="AO48" s="523"/>
      <c r="AP48" s="526"/>
      <c r="AQ48" s="133"/>
      <c r="AR48" s="38"/>
      <c r="AS48" s="38"/>
      <c r="AT48" s="38"/>
      <c r="AU48" s="38"/>
    </row>
    <row r="49" spans="1:47" x14ac:dyDescent="0.25">
      <c r="A49" s="133"/>
      <c r="B49" s="95">
        <v>46</v>
      </c>
      <c r="C49" s="96" t="str">
        <f>IF(ISNONTEXT('Movimentação de Alunos'!B54)," ",'Notas 1º Bim'!L54)</f>
        <v xml:space="preserve"> </v>
      </c>
      <c r="D49" s="96" t="str">
        <f>'Notas 1º Bim'!S54</f>
        <v/>
      </c>
      <c r="E49" s="97" t="str">
        <f>IF(ISNONTEXT('Movimentação de Alunos'!B54)," ",'Notas 1º Bim'!M54)</f>
        <v xml:space="preserve"> </v>
      </c>
      <c r="F49" s="572"/>
      <c r="G49" s="575"/>
      <c r="H49" s="133"/>
      <c r="I49" s="95">
        <v>46</v>
      </c>
      <c r="J49" s="96" t="str">
        <f>IF(ISNONTEXT('Movimentação de Alunos'!B54)," ",'Notas 2º Bim'!L54)</f>
        <v xml:space="preserve"> </v>
      </c>
      <c r="K49" s="96" t="str">
        <f>'Notas 2º Bim'!S54</f>
        <v/>
      </c>
      <c r="L49" s="97" t="str">
        <f>IF(ISNONTEXT('Movimentação de Alunos'!B54)," ",'Notas 2º Bim'!M54)</f>
        <v xml:space="preserve"> </v>
      </c>
      <c r="M49" s="572"/>
      <c r="N49" s="575"/>
      <c r="O49" s="133"/>
      <c r="P49" s="95">
        <v>46</v>
      </c>
      <c r="Q49" s="96" t="str">
        <f>IF(ISNONTEXT('Movimentação de Alunos'!B54)," ",'Notas 3º Bim'!L54)</f>
        <v xml:space="preserve"> </v>
      </c>
      <c r="R49" s="96" t="str">
        <f>'Notas 3º Bim'!S54</f>
        <v/>
      </c>
      <c r="S49" s="97" t="str">
        <f>IF(ISNONTEXT('Movimentação de Alunos'!B54)," ",'Notas 3º Bim'!M54)</f>
        <v xml:space="preserve"> </v>
      </c>
      <c r="T49" s="572"/>
      <c r="U49" s="575"/>
      <c r="V49" s="133"/>
      <c r="W49" s="95">
        <v>46</v>
      </c>
      <c r="X49" s="96" t="str">
        <f>IF(ISNONTEXT('Movimentação de Alunos'!B54)," ",'Notas 4º Bim'!L54)</f>
        <v xml:space="preserve"> </v>
      </c>
      <c r="Y49" s="96" t="str">
        <f>'Notas 4º Bim'!S54</f>
        <v/>
      </c>
      <c r="Z49" s="97" t="str">
        <f>IF(ISNONTEXT('Movimentação de Alunos'!B54)," ",'Notas 4º Bim'!M54)</f>
        <v xml:space="preserve"> </v>
      </c>
      <c r="AA49" s="572"/>
      <c r="AB49" s="575"/>
      <c r="AC49" s="133"/>
      <c r="AD49" s="98">
        <v>46</v>
      </c>
      <c r="AE49" s="159" t="str">
        <f>IF(ISNONTEXT('Movimentação de Alunos'!B54)," ",'Apuração Final'!F51)</f>
        <v xml:space="preserve"> </v>
      </c>
      <c r="AF49" s="189" t="str">
        <f>IF(ISNONTEXT('Movimentação de Alunos'!B54)," ",'Apuração Final'!K51)</f>
        <v xml:space="preserve"> </v>
      </c>
      <c r="AG49" s="159" t="str">
        <f>IF(ISNONTEXT('Movimentação de Alunos'!B54)," ",'Apuração Final'!L51)</f>
        <v xml:space="preserve"> </v>
      </c>
      <c r="AH49" s="523"/>
      <c r="AI49" s="526"/>
      <c r="AJ49" s="133"/>
      <c r="AK49" s="98">
        <v>46</v>
      </c>
      <c r="AL49" s="96" t="str">
        <f>IF(('Apuração Final'!F51)&gt;=60," ",'Recuperação Final'!H51)</f>
        <v xml:space="preserve"> </v>
      </c>
      <c r="AM49" s="99"/>
      <c r="AN49" s="160" t="str">
        <f>IF(('Apuração Final'!F51)&gt;=60,"   ",'Recuperação Final'!I51)</f>
        <v xml:space="preserve">   </v>
      </c>
      <c r="AO49" s="523"/>
      <c r="AP49" s="526"/>
      <c r="AQ49" s="133"/>
      <c r="AR49" s="38"/>
      <c r="AS49" s="38"/>
      <c r="AT49" s="38"/>
      <c r="AU49" s="38"/>
    </row>
    <row r="50" spans="1:47" x14ac:dyDescent="0.25">
      <c r="A50" s="133"/>
      <c r="B50" s="95">
        <v>47</v>
      </c>
      <c r="C50" s="96" t="str">
        <f>IF(ISNONTEXT('Movimentação de Alunos'!B55)," ",'Notas 1º Bim'!L55)</f>
        <v xml:space="preserve"> </v>
      </c>
      <c r="D50" s="96" t="str">
        <f>'Notas 1º Bim'!S55</f>
        <v/>
      </c>
      <c r="E50" s="97" t="str">
        <f>IF(ISNONTEXT('Movimentação de Alunos'!B55)," ",'Notas 1º Bim'!M55)</f>
        <v xml:space="preserve"> </v>
      </c>
      <c r="F50" s="572"/>
      <c r="G50" s="575"/>
      <c r="H50" s="133"/>
      <c r="I50" s="95">
        <v>47</v>
      </c>
      <c r="J50" s="96" t="str">
        <f>IF(ISNONTEXT('Movimentação de Alunos'!B55)," ",'Notas 2º Bim'!L55)</f>
        <v xml:space="preserve"> </v>
      </c>
      <c r="K50" s="96" t="str">
        <f>'Notas 2º Bim'!S55</f>
        <v/>
      </c>
      <c r="L50" s="97" t="str">
        <f>IF(ISNONTEXT('Movimentação de Alunos'!B55)," ",'Notas 2º Bim'!M55)</f>
        <v xml:space="preserve"> </v>
      </c>
      <c r="M50" s="572"/>
      <c r="N50" s="575"/>
      <c r="O50" s="133"/>
      <c r="P50" s="95">
        <v>47</v>
      </c>
      <c r="Q50" s="96" t="str">
        <f>IF(ISNONTEXT('Movimentação de Alunos'!B55)," ",'Notas 3º Bim'!L55)</f>
        <v xml:space="preserve"> </v>
      </c>
      <c r="R50" s="96" t="str">
        <f>'Notas 3º Bim'!S55</f>
        <v/>
      </c>
      <c r="S50" s="97" t="str">
        <f>IF(ISNONTEXT('Movimentação de Alunos'!B55)," ",'Notas 3º Bim'!M55)</f>
        <v xml:space="preserve"> </v>
      </c>
      <c r="T50" s="572"/>
      <c r="U50" s="575"/>
      <c r="V50" s="133"/>
      <c r="W50" s="95">
        <v>47</v>
      </c>
      <c r="X50" s="96" t="str">
        <f>IF(ISNONTEXT('Movimentação de Alunos'!B55)," ",'Notas 4º Bim'!L55)</f>
        <v xml:space="preserve"> </v>
      </c>
      <c r="Y50" s="96" t="str">
        <f>'Notas 4º Bim'!S55</f>
        <v/>
      </c>
      <c r="Z50" s="97" t="str">
        <f>IF(ISNONTEXT('Movimentação de Alunos'!B55)," ",'Notas 4º Bim'!M55)</f>
        <v xml:space="preserve"> </v>
      </c>
      <c r="AA50" s="572"/>
      <c r="AB50" s="575"/>
      <c r="AC50" s="133"/>
      <c r="AD50" s="98">
        <v>47</v>
      </c>
      <c r="AE50" s="159" t="str">
        <f>IF(ISNONTEXT('Movimentação de Alunos'!B55)," ",'Apuração Final'!F52)</f>
        <v xml:space="preserve"> </v>
      </c>
      <c r="AF50" s="189" t="str">
        <f>IF(ISNONTEXT('Movimentação de Alunos'!B55)," ",'Apuração Final'!K52)</f>
        <v xml:space="preserve"> </v>
      </c>
      <c r="AG50" s="159" t="str">
        <f>IF(ISNONTEXT('Movimentação de Alunos'!B55)," ",'Apuração Final'!L52)</f>
        <v xml:space="preserve"> </v>
      </c>
      <c r="AH50" s="523"/>
      <c r="AI50" s="526"/>
      <c r="AJ50" s="133"/>
      <c r="AK50" s="98">
        <v>47</v>
      </c>
      <c r="AL50" s="96" t="str">
        <f>IF(('Apuração Final'!F52)&gt;=60," ",'Recuperação Final'!H52)</f>
        <v xml:space="preserve"> </v>
      </c>
      <c r="AM50" s="99"/>
      <c r="AN50" s="160" t="str">
        <f>IF(('Apuração Final'!F52)&gt;=60,"   ",'Recuperação Final'!I52)</f>
        <v xml:space="preserve">   </v>
      </c>
      <c r="AO50" s="523"/>
      <c r="AP50" s="526"/>
      <c r="AQ50" s="133"/>
      <c r="AR50" s="38"/>
      <c r="AS50" s="38"/>
      <c r="AT50" s="38"/>
      <c r="AU50" s="38"/>
    </row>
    <row r="51" spans="1:47" x14ac:dyDescent="0.25">
      <c r="A51" s="133"/>
      <c r="B51" s="95">
        <v>48</v>
      </c>
      <c r="C51" s="96" t="str">
        <f>IF(ISNONTEXT('Movimentação de Alunos'!B56)," ",'Notas 1º Bim'!L56)</f>
        <v xml:space="preserve"> </v>
      </c>
      <c r="D51" s="96" t="str">
        <f>'Notas 1º Bim'!S56</f>
        <v/>
      </c>
      <c r="E51" s="97" t="str">
        <f>IF(ISNONTEXT('Movimentação de Alunos'!B56)," ",'Notas 1º Bim'!M56)</f>
        <v xml:space="preserve"> </v>
      </c>
      <c r="F51" s="572"/>
      <c r="G51" s="575"/>
      <c r="H51" s="133"/>
      <c r="I51" s="95">
        <v>48</v>
      </c>
      <c r="J51" s="96" t="str">
        <f>IF(ISNONTEXT('Movimentação de Alunos'!B56)," ",'Notas 2º Bim'!L56)</f>
        <v xml:space="preserve"> </v>
      </c>
      <c r="K51" s="96" t="str">
        <f>'Notas 2º Bim'!S56</f>
        <v/>
      </c>
      <c r="L51" s="97" t="str">
        <f>IF(ISNONTEXT('Movimentação de Alunos'!B56)," ",'Notas 2º Bim'!M56)</f>
        <v xml:space="preserve"> </v>
      </c>
      <c r="M51" s="572"/>
      <c r="N51" s="575"/>
      <c r="O51" s="133"/>
      <c r="P51" s="95">
        <v>48</v>
      </c>
      <c r="Q51" s="96" t="str">
        <f>IF(ISNONTEXT('Movimentação de Alunos'!B56)," ",'Notas 3º Bim'!L56)</f>
        <v xml:space="preserve"> </v>
      </c>
      <c r="R51" s="96" t="str">
        <f>'Notas 3º Bim'!S56</f>
        <v/>
      </c>
      <c r="S51" s="97" t="str">
        <f>IF(ISNONTEXT('Movimentação de Alunos'!B56)," ",'Notas 3º Bim'!M56)</f>
        <v xml:space="preserve"> </v>
      </c>
      <c r="T51" s="572"/>
      <c r="U51" s="575"/>
      <c r="V51" s="133"/>
      <c r="W51" s="95">
        <v>48</v>
      </c>
      <c r="X51" s="96" t="str">
        <f>IF(ISNONTEXT('Movimentação de Alunos'!B56)," ",'Notas 4º Bim'!L56)</f>
        <v xml:space="preserve"> </v>
      </c>
      <c r="Y51" s="96" t="str">
        <f>'Notas 4º Bim'!S56</f>
        <v/>
      </c>
      <c r="Z51" s="97" t="str">
        <f>IF(ISNONTEXT('Movimentação de Alunos'!B56)," ",'Notas 4º Bim'!M56)</f>
        <v xml:space="preserve"> </v>
      </c>
      <c r="AA51" s="572"/>
      <c r="AB51" s="575"/>
      <c r="AC51" s="133"/>
      <c r="AD51" s="98">
        <v>48</v>
      </c>
      <c r="AE51" s="159" t="str">
        <f>IF(ISNONTEXT('Movimentação de Alunos'!B56)," ",'Apuração Final'!F53)</f>
        <v xml:space="preserve"> </v>
      </c>
      <c r="AF51" s="189" t="str">
        <f>IF(ISNONTEXT('Movimentação de Alunos'!B56)," ",'Apuração Final'!K53)</f>
        <v xml:space="preserve"> </v>
      </c>
      <c r="AG51" s="159" t="str">
        <f>IF(ISNONTEXT('Movimentação de Alunos'!B56)," ",'Apuração Final'!L53)</f>
        <v xml:space="preserve"> </v>
      </c>
      <c r="AH51" s="523"/>
      <c r="AI51" s="526"/>
      <c r="AJ51" s="133"/>
      <c r="AK51" s="98">
        <v>48</v>
      </c>
      <c r="AL51" s="96" t="str">
        <f>IF(('Apuração Final'!F53)&gt;=60," ",'Recuperação Final'!H53)</f>
        <v xml:space="preserve"> </v>
      </c>
      <c r="AM51" s="99"/>
      <c r="AN51" s="160" t="str">
        <f>IF(('Apuração Final'!F53)&gt;=60,"   ",'Recuperação Final'!I53)</f>
        <v xml:space="preserve">   </v>
      </c>
      <c r="AO51" s="523"/>
      <c r="AP51" s="526"/>
      <c r="AQ51" s="133"/>
      <c r="AR51" s="38"/>
      <c r="AS51" s="38"/>
      <c r="AT51" s="38"/>
      <c r="AU51" s="38"/>
    </row>
    <row r="52" spans="1:47" x14ac:dyDescent="0.25">
      <c r="A52" s="133"/>
      <c r="B52" s="95">
        <v>49</v>
      </c>
      <c r="C52" s="96" t="str">
        <f>IF(ISNONTEXT('Movimentação de Alunos'!B57)," ",'Notas 1º Bim'!L57)</f>
        <v xml:space="preserve"> </v>
      </c>
      <c r="D52" s="96" t="str">
        <f>'Notas 1º Bim'!S57</f>
        <v/>
      </c>
      <c r="E52" s="97" t="str">
        <f>IF(ISNONTEXT('Movimentação de Alunos'!B57)," ",'Notas 1º Bim'!M57)</f>
        <v xml:space="preserve"> </v>
      </c>
      <c r="F52" s="572"/>
      <c r="G52" s="575"/>
      <c r="H52" s="133"/>
      <c r="I52" s="95">
        <v>49</v>
      </c>
      <c r="J52" s="96" t="str">
        <f>IF(ISNONTEXT('Movimentação de Alunos'!B57)," ",'Notas 2º Bim'!L57)</f>
        <v xml:space="preserve"> </v>
      </c>
      <c r="K52" s="96" t="str">
        <f>'Notas 2º Bim'!S57</f>
        <v/>
      </c>
      <c r="L52" s="97" t="str">
        <f>IF(ISNONTEXT('Movimentação de Alunos'!B57)," ",'Notas 2º Bim'!M57)</f>
        <v xml:space="preserve"> </v>
      </c>
      <c r="M52" s="572"/>
      <c r="N52" s="575"/>
      <c r="O52" s="133"/>
      <c r="P52" s="95">
        <v>49</v>
      </c>
      <c r="Q52" s="96" t="str">
        <f>IF(ISNONTEXT('Movimentação de Alunos'!B57)," ",'Notas 3º Bim'!L57)</f>
        <v xml:space="preserve"> </v>
      </c>
      <c r="R52" s="96" t="str">
        <f>'Notas 3º Bim'!S57</f>
        <v/>
      </c>
      <c r="S52" s="97" t="str">
        <f>IF(ISNONTEXT('Movimentação de Alunos'!B57)," ",'Notas 3º Bim'!M57)</f>
        <v xml:space="preserve"> </v>
      </c>
      <c r="T52" s="572"/>
      <c r="U52" s="575"/>
      <c r="V52" s="133"/>
      <c r="W52" s="95">
        <v>49</v>
      </c>
      <c r="X52" s="96" t="str">
        <f>IF(ISNONTEXT('Movimentação de Alunos'!B57)," ",'Notas 4º Bim'!L57)</f>
        <v xml:space="preserve"> </v>
      </c>
      <c r="Y52" s="96" t="str">
        <f>'Notas 4º Bim'!S57</f>
        <v/>
      </c>
      <c r="Z52" s="97" t="str">
        <f>IF(ISNONTEXT('Movimentação de Alunos'!B57)," ",'Notas 4º Bim'!M57)</f>
        <v xml:space="preserve"> </v>
      </c>
      <c r="AA52" s="572"/>
      <c r="AB52" s="575"/>
      <c r="AC52" s="133"/>
      <c r="AD52" s="98">
        <v>49</v>
      </c>
      <c r="AE52" s="159" t="str">
        <f>IF(ISNONTEXT('Movimentação de Alunos'!B57)," ",'Apuração Final'!F54)</f>
        <v xml:space="preserve"> </v>
      </c>
      <c r="AF52" s="189" t="str">
        <f>IF(ISNONTEXT('Movimentação de Alunos'!B57)," ",'Apuração Final'!K54)</f>
        <v xml:space="preserve"> </v>
      </c>
      <c r="AG52" s="159" t="str">
        <f>IF(ISNONTEXT('Movimentação de Alunos'!B57)," ",'Apuração Final'!L54)</f>
        <v xml:space="preserve"> </v>
      </c>
      <c r="AH52" s="523"/>
      <c r="AI52" s="526"/>
      <c r="AJ52" s="133"/>
      <c r="AK52" s="98">
        <v>49</v>
      </c>
      <c r="AL52" s="96" t="str">
        <f>IF(('Apuração Final'!F54)&gt;=60," ",'Recuperação Final'!H54)</f>
        <v xml:space="preserve"> </v>
      </c>
      <c r="AM52" s="99"/>
      <c r="AN52" s="160" t="str">
        <f>IF(('Apuração Final'!F54)&gt;=60,"   ",'Recuperação Final'!I54)</f>
        <v xml:space="preserve">   </v>
      </c>
      <c r="AO52" s="523"/>
      <c r="AP52" s="526"/>
      <c r="AQ52" s="133"/>
      <c r="AR52" s="38"/>
      <c r="AS52" s="38"/>
      <c r="AT52" s="38"/>
      <c r="AU52" s="38"/>
    </row>
    <row r="53" spans="1:47" x14ac:dyDescent="0.25">
      <c r="A53" s="133"/>
      <c r="B53" s="95">
        <v>50</v>
      </c>
      <c r="C53" s="96" t="str">
        <f>IF(ISNONTEXT('Movimentação de Alunos'!B58)," ",'Notas 1º Bim'!L58)</f>
        <v xml:space="preserve"> </v>
      </c>
      <c r="D53" s="96" t="str">
        <f>'Notas 1º Bim'!S58</f>
        <v/>
      </c>
      <c r="E53" s="97" t="str">
        <f>IF(ISNONTEXT('Movimentação de Alunos'!B58)," ",'Notas 1º Bim'!M58)</f>
        <v xml:space="preserve"> </v>
      </c>
      <c r="F53" s="572"/>
      <c r="G53" s="575"/>
      <c r="H53" s="133"/>
      <c r="I53" s="95">
        <v>50</v>
      </c>
      <c r="J53" s="96" t="str">
        <f>IF(ISNONTEXT('Movimentação de Alunos'!B58)," ",'Notas 2º Bim'!L58)</f>
        <v xml:space="preserve"> </v>
      </c>
      <c r="K53" s="96" t="str">
        <f>'Notas 2º Bim'!S58</f>
        <v/>
      </c>
      <c r="L53" s="97" t="str">
        <f>IF(ISNONTEXT('Movimentação de Alunos'!B58)," ",'Notas 2º Bim'!M58)</f>
        <v xml:space="preserve"> </v>
      </c>
      <c r="M53" s="572"/>
      <c r="N53" s="575"/>
      <c r="O53" s="133"/>
      <c r="P53" s="95">
        <v>50</v>
      </c>
      <c r="Q53" s="96" t="str">
        <f>IF(ISNONTEXT('Movimentação de Alunos'!B58)," ",'Notas 3º Bim'!L58)</f>
        <v xml:space="preserve"> </v>
      </c>
      <c r="R53" s="96" t="str">
        <f>'Notas 3º Bim'!S58</f>
        <v/>
      </c>
      <c r="S53" s="97" t="str">
        <f>IF(ISNONTEXT('Movimentação de Alunos'!B58)," ",'Notas 3º Bim'!M58)</f>
        <v xml:space="preserve"> </v>
      </c>
      <c r="T53" s="572"/>
      <c r="U53" s="575"/>
      <c r="V53" s="133"/>
      <c r="W53" s="95">
        <v>50</v>
      </c>
      <c r="X53" s="96" t="str">
        <f>IF(ISNONTEXT('Movimentação de Alunos'!B58)," ",'Notas 4º Bim'!L58)</f>
        <v xml:space="preserve"> </v>
      </c>
      <c r="Y53" s="96" t="str">
        <f>'Notas 4º Bim'!S58</f>
        <v/>
      </c>
      <c r="Z53" s="97" t="str">
        <f>IF(ISNONTEXT('Movimentação de Alunos'!B58)," ",'Notas 4º Bim'!M58)</f>
        <v xml:space="preserve"> </v>
      </c>
      <c r="AA53" s="572"/>
      <c r="AB53" s="575"/>
      <c r="AC53" s="133"/>
      <c r="AD53" s="98">
        <v>50</v>
      </c>
      <c r="AE53" s="159" t="str">
        <f>IF(ISNONTEXT('Movimentação de Alunos'!B58)," ",'Apuração Final'!F55)</f>
        <v xml:space="preserve"> </v>
      </c>
      <c r="AF53" s="189" t="str">
        <f>IF(ISNONTEXT('Movimentação de Alunos'!B58)," ",'Apuração Final'!K55)</f>
        <v xml:space="preserve"> </v>
      </c>
      <c r="AG53" s="159" t="str">
        <f>IF(ISNONTEXT('Movimentação de Alunos'!B58)," ",'Apuração Final'!L55)</f>
        <v xml:space="preserve"> </v>
      </c>
      <c r="AH53" s="523"/>
      <c r="AI53" s="526"/>
      <c r="AJ53" s="133"/>
      <c r="AK53" s="98">
        <v>50</v>
      </c>
      <c r="AL53" s="96" t="str">
        <f>IF(('Apuração Final'!F55)&gt;=60," ",'Recuperação Final'!H55)</f>
        <v xml:space="preserve"> </v>
      </c>
      <c r="AM53" s="99"/>
      <c r="AN53" s="160" t="str">
        <f>IF(('Apuração Final'!F55)&gt;=60,"   ",'Recuperação Final'!I55)</f>
        <v xml:space="preserve">   </v>
      </c>
      <c r="AO53" s="523"/>
      <c r="AP53" s="526"/>
      <c r="AQ53" s="133"/>
      <c r="AR53" s="38"/>
      <c r="AS53" s="38"/>
      <c r="AT53" s="38"/>
      <c r="AU53" s="38"/>
    </row>
    <row r="54" spans="1:47" x14ac:dyDescent="0.25">
      <c r="A54" s="133"/>
      <c r="B54" s="95">
        <v>51</v>
      </c>
      <c r="C54" s="96" t="str">
        <f>IF(ISNONTEXT('Movimentação de Alunos'!B59)," ",'Notas 1º Bim'!L59)</f>
        <v xml:space="preserve"> </v>
      </c>
      <c r="D54" s="96" t="str">
        <f>'Notas 1º Bim'!S59</f>
        <v/>
      </c>
      <c r="E54" s="97" t="str">
        <f>IF(ISNONTEXT('Movimentação de Alunos'!B59)," ",'Notas 1º Bim'!M59)</f>
        <v xml:space="preserve"> </v>
      </c>
      <c r="F54" s="572"/>
      <c r="G54" s="575"/>
      <c r="H54" s="133"/>
      <c r="I54" s="95">
        <v>51</v>
      </c>
      <c r="J54" s="96" t="str">
        <f>IF(ISNONTEXT('Movimentação de Alunos'!B59)," ",'Notas 2º Bim'!L59)</f>
        <v xml:space="preserve"> </v>
      </c>
      <c r="K54" s="96" t="str">
        <f>'Notas 2º Bim'!S59</f>
        <v/>
      </c>
      <c r="L54" s="97" t="str">
        <f>IF(ISNONTEXT('Movimentação de Alunos'!B59)," ",'Notas 2º Bim'!M59)</f>
        <v xml:space="preserve"> </v>
      </c>
      <c r="M54" s="572"/>
      <c r="N54" s="575"/>
      <c r="O54" s="133"/>
      <c r="P54" s="95">
        <v>51</v>
      </c>
      <c r="Q54" s="96" t="str">
        <f>IF(ISNONTEXT('Movimentação de Alunos'!B59)," ",'Notas 3º Bim'!L59)</f>
        <v xml:space="preserve"> </v>
      </c>
      <c r="R54" s="96" t="str">
        <f>'Notas 3º Bim'!S59</f>
        <v/>
      </c>
      <c r="S54" s="97" t="str">
        <f>IF(ISNONTEXT('Movimentação de Alunos'!B59)," ",'Notas 3º Bim'!M59)</f>
        <v xml:space="preserve"> </v>
      </c>
      <c r="T54" s="572"/>
      <c r="U54" s="575"/>
      <c r="V54" s="133"/>
      <c r="W54" s="95">
        <v>51</v>
      </c>
      <c r="X54" s="96" t="str">
        <f>IF(ISNONTEXT('Movimentação de Alunos'!B59)," ",'Notas 4º Bim'!L59)</f>
        <v xml:space="preserve"> </v>
      </c>
      <c r="Y54" s="96" t="str">
        <f>'Notas 4º Bim'!S59</f>
        <v/>
      </c>
      <c r="Z54" s="97" t="str">
        <f>IF(ISNONTEXT('Movimentação de Alunos'!B59)," ",'Notas 4º Bim'!M59)</f>
        <v xml:space="preserve"> </v>
      </c>
      <c r="AA54" s="572"/>
      <c r="AB54" s="575"/>
      <c r="AC54" s="133"/>
      <c r="AD54" s="98">
        <v>51</v>
      </c>
      <c r="AE54" s="159" t="str">
        <f>IF(ISNONTEXT('Movimentação de Alunos'!B59)," ",'Apuração Final'!F56)</f>
        <v xml:space="preserve"> </v>
      </c>
      <c r="AF54" s="189" t="str">
        <f>IF(ISNONTEXT('Movimentação de Alunos'!B59)," ",'Apuração Final'!K56)</f>
        <v xml:space="preserve"> </v>
      </c>
      <c r="AG54" s="159" t="str">
        <f>IF(ISNONTEXT('Movimentação de Alunos'!B59)," ",'Apuração Final'!L56)</f>
        <v xml:space="preserve"> </v>
      </c>
      <c r="AH54" s="523"/>
      <c r="AI54" s="526"/>
      <c r="AJ54" s="133"/>
      <c r="AK54" s="98">
        <v>51</v>
      </c>
      <c r="AL54" s="96" t="str">
        <f>IF(('Apuração Final'!F56)&gt;=60," ",'Recuperação Final'!H56)</f>
        <v xml:space="preserve"> </v>
      </c>
      <c r="AM54" s="99"/>
      <c r="AN54" s="160" t="str">
        <f>IF(('Apuração Final'!F56)&gt;=60,"   ",'Recuperação Final'!I56)</f>
        <v xml:space="preserve">   </v>
      </c>
      <c r="AO54" s="523"/>
      <c r="AP54" s="526"/>
      <c r="AQ54" s="133"/>
      <c r="AR54" s="38"/>
      <c r="AS54" s="38"/>
      <c r="AT54" s="38"/>
      <c r="AU54" s="38"/>
    </row>
    <row r="55" spans="1:47" x14ac:dyDescent="0.25">
      <c r="A55" s="133"/>
      <c r="B55" s="95">
        <v>52</v>
      </c>
      <c r="C55" s="96" t="str">
        <f>IF(ISNONTEXT('Movimentação de Alunos'!B60)," ",'Notas 1º Bim'!L60)</f>
        <v xml:space="preserve"> </v>
      </c>
      <c r="D55" s="96" t="str">
        <f>'Notas 1º Bim'!S60</f>
        <v/>
      </c>
      <c r="E55" s="97" t="str">
        <f>IF(ISNONTEXT('Movimentação de Alunos'!B60)," ",'Notas 1º Bim'!M60)</f>
        <v xml:space="preserve"> </v>
      </c>
      <c r="F55" s="572"/>
      <c r="G55" s="575"/>
      <c r="H55" s="133"/>
      <c r="I55" s="95">
        <v>52</v>
      </c>
      <c r="J55" s="96" t="str">
        <f>IF(ISNONTEXT('Movimentação de Alunos'!B60)," ",'Notas 2º Bim'!L60)</f>
        <v xml:space="preserve"> </v>
      </c>
      <c r="K55" s="96" t="str">
        <f>'Notas 2º Bim'!S60</f>
        <v/>
      </c>
      <c r="L55" s="97" t="str">
        <f>IF(ISNONTEXT('Movimentação de Alunos'!B60)," ",'Notas 2º Bim'!M60)</f>
        <v xml:space="preserve"> </v>
      </c>
      <c r="M55" s="572"/>
      <c r="N55" s="575"/>
      <c r="O55" s="133"/>
      <c r="P55" s="95">
        <v>52</v>
      </c>
      <c r="Q55" s="96" t="str">
        <f>IF(ISNONTEXT('Movimentação de Alunos'!B60)," ",'Notas 3º Bim'!L60)</f>
        <v xml:space="preserve"> </v>
      </c>
      <c r="R55" s="96" t="str">
        <f>'Notas 3º Bim'!S60</f>
        <v/>
      </c>
      <c r="S55" s="97" t="str">
        <f>IF(ISNONTEXT('Movimentação de Alunos'!B60)," ",'Notas 3º Bim'!M60)</f>
        <v xml:space="preserve"> </v>
      </c>
      <c r="T55" s="572"/>
      <c r="U55" s="575"/>
      <c r="V55" s="133"/>
      <c r="W55" s="95">
        <v>52</v>
      </c>
      <c r="X55" s="96" t="str">
        <f>IF(ISNONTEXT('Movimentação de Alunos'!B60)," ",'Notas 4º Bim'!L60)</f>
        <v xml:space="preserve"> </v>
      </c>
      <c r="Y55" s="96" t="str">
        <f>'Notas 4º Bim'!S60</f>
        <v/>
      </c>
      <c r="Z55" s="97" t="str">
        <f>IF(ISNONTEXT('Movimentação de Alunos'!B60)," ",'Notas 4º Bim'!M60)</f>
        <v xml:space="preserve"> </v>
      </c>
      <c r="AA55" s="572"/>
      <c r="AB55" s="575"/>
      <c r="AC55" s="133"/>
      <c r="AD55" s="98">
        <v>52</v>
      </c>
      <c r="AE55" s="159" t="str">
        <f>IF(ISNONTEXT('Movimentação de Alunos'!B60)," ",'Apuração Final'!F57)</f>
        <v xml:space="preserve"> </v>
      </c>
      <c r="AF55" s="189" t="str">
        <f>IF(ISNONTEXT('Movimentação de Alunos'!B60)," ",'Apuração Final'!K57)</f>
        <v xml:space="preserve"> </v>
      </c>
      <c r="AG55" s="159" t="str">
        <f>IF(ISNONTEXT('Movimentação de Alunos'!B60)," ",'Apuração Final'!L57)</f>
        <v xml:space="preserve"> </v>
      </c>
      <c r="AH55" s="523"/>
      <c r="AI55" s="526"/>
      <c r="AJ55" s="133"/>
      <c r="AK55" s="98">
        <v>52</v>
      </c>
      <c r="AL55" s="96" t="str">
        <f>IF(('Apuração Final'!F57)&gt;=60," ",'Recuperação Final'!H57)</f>
        <v xml:space="preserve"> </v>
      </c>
      <c r="AM55" s="99"/>
      <c r="AN55" s="160" t="str">
        <f>IF(('Apuração Final'!F57)&gt;=60,"   ",'Recuperação Final'!I57)</f>
        <v xml:space="preserve">   </v>
      </c>
      <c r="AO55" s="523"/>
      <c r="AP55" s="526"/>
      <c r="AQ55" s="133"/>
      <c r="AR55" s="38"/>
      <c r="AS55" s="38"/>
      <c r="AT55" s="38"/>
      <c r="AU55" s="38"/>
    </row>
    <row r="56" spans="1:47" x14ac:dyDescent="0.25">
      <c r="A56" s="133"/>
      <c r="B56" s="95">
        <v>53</v>
      </c>
      <c r="C56" s="96" t="str">
        <f>IF(ISNONTEXT('Movimentação de Alunos'!B61)," ",'Notas 1º Bim'!L61)</f>
        <v xml:space="preserve"> </v>
      </c>
      <c r="D56" s="96" t="str">
        <f>'Notas 1º Bim'!S61</f>
        <v/>
      </c>
      <c r="E56" s="97" t="str">
        <f>IF(ISNONTEXT('Movimentação de Alunos'!B61)," ",'Notas 1º Bim'!M61)</f>
        <v xml:space="preserve"> </v>
      </c>
      <c r="F56" s="572"/>
      <c r="G56" s="575"/>
      <c r="H56" s="133"/>
      <c r="I56" s="95">
        <v>53</v>
      </c>
      <c r="J56" s="96" t="str">
        <f>IF(ISNONTEXT('Movimentação de Alunos'!B61)," ",'Notas 2º Bim'!L61)</f>
        <v xml:space="preserve"> </v>
      </c>
      <c r="K56" s="96" t="str">
        <f>'Notas 2º Bim'!S61</f>
        <v/>
      </c>
      <c r="L56" s="97" t="str">
        <f>IF(ISNONTEXT('Movimentação de Alunos'!B61)," ",'Notas 2º Bim'!M61)</f>
        <v xml:space="preserve"> </v>
      </c>
      <c r="M56" s="572"/>
      <c r="N56" s="575"/>
      <c r="O56" s="133"/>
      <c r="P56" s="95">
        <v>53</v>
      </c>
      <c r="Q56" s="96" t="str">
        <f>IF(ISNONTEXT('Movimentação de Alunos'!B61)," ",'Notas 3º Bim'!L61)</f>
        <v xml:space="preserve"> </v>
      </c>
      <c r="R56" s="96" t="str">
        <f>'Notas 3º Bim'!S61</f>
        <v/>
      </c>
      <c r="S56" s="97" t="str">
        <f>IF(ISNONTEXT('Movimentação de Alunos'!B61)," ",'Notas 3º Bim'!M61)</f>
        <v xml:space="preserve"> </v>
      </c>
      <c r="T56" s="572"/>
      <c r="U56" s="575"/>
      <c r="V56" s="133"/>
      <c r="W56" s="95">
        <v>53</v>
      </c>
      <c r="X56" s="96" t="str">
        <f>IF(ISNONTEXT('Movimentação de Alunos'!B61)," ",'Notas 4º Bim'!L61)</f>
        <v xml:space="preserve"> </v>
      </c>
      <c r="Y56" s="96" t="str">
        <f>'Notas 4º Bim'!S61</f>
        <v/>
      </c>
      <c r="Z56" s="97" t="str">
        <f>IF(ISNONTEXT('Movimentação de Alunos'!B61)," ",'Notas 4º Bim'!M61)</f>
        <v xml:space="preserve"> </v>
      </c>
      <c r="AA56" s="572"/>
      <c r="AB56" s="575"/>
      <c r="AC56" s="133"/>
      <c r="AD56" s="98">
        <v>53</v>
      </c>
      <c r="AE56" s="159" t="str">
        <f>IF(ISNONTEXT('Movimentação de Alunos'!B61)," ",'Apuração Final'!F58)</f>
        <v xml:space="preserve"> </v>
      </c>
      <c r="AF56" s="189" t="str">
        <f>IF(ISNONTEXT('Movimentação de Alunos'!B61)," ",'Apuração Final'!K58)</f>
        <v xml:space="preserve"> </v>
      </c>
      <c r="AG56" s="159" t="str">
        <f>IF(ISNONTEXT('Movimentação de Alunos'!B61)," ",'Apuração Final'!L58)</f>
        <v xml:space="preserve"> </v>
      </c>
      <c r="AH56" s="523"/>
      <c r="AI56" s="526"/>
      <c r="AJ56" s="133"/>
      <c r="AK56" s="98">
        <v>53</v>
      </c>
      <c r="AL56" s="96" t="str">
        <f>IF(('Apuração Final'!F58)&gt;=60," ",'Recuperação Final'!H58)</f>
        <v xml:space="preserve"> </v>
      </c>
      <c r="AM56" s="99"/>
      <c r="AN56" s="160" t="str">
        <f>IF(('Apuração Final'!F58)&gt;=60,"   ",'Recuperação Final'!I58)</f>
        <v xml:space="preserve">   </v>
      </c>
      <c r="AO56" s="523"/>
      <c r="AP56" s="526"/>
      <c r="AQ56" s="133"/>
      <c r="AR56" s="38"/>
      <c r="AS56" s="38"/>
      <c r="AT56" s="38"/>
      <c r="AU56" s="38"/>
    </row>
    <row r="57" spans="1:47" x14ac:dyDescent="0.25">
      <c r="A57" s="133"/>
      <c r="B57" s="95">
        <v>54</v>
      </c>
      <c r="C57" s="96" t="str">
        <f>IF(ISNONTEXT('Movimentação de Alunos'!B62)," ",'Notas 1º Bim'!L62)</f>
        <v xml:space="preserve"> </v>
      </c>
      <c r="D57" s="96" t="str">
        <f>'Notas 1º Bim'!S62</f>
        <v/>
      </c>
      <c r="E57" s="97" t="str">
        <f>IF(ISNONTEXT('Movimentação de Alunos'!B62)," ",'Notas 1º Bim'!M62)</f>
        <v xml:space="preserve"> </v>
      </c>
      <c r="F57" s="572"/>
      <c r="G57" s="575"/>
      <c r="H57" s="133"/>
      <c r="I57" s="95">
        <v>54</v>
      </c>
      <c r="J57" s="96" t="str">
        <f>IF(ISNONTEXT('Movimentação de Alunos'!B62)," ",'Notas 2º Bim'!L62)</f>
        <v xml:space="preserve"> </v>
      </c>
      <c r="K57" s="96" t="str">
        <f>'Notas 2º Bim'!S62</f>
        <v/>
      </c>
      <c r="L57" s="97" t="str">
        <f>IF(ISNONTEXT('Movimentação de Alunos'!B62)," ",'Notas 2º Bim'!M62)</f>
        <v xml:space="preserve"> </v>
      </c>
      <c r="M57" s="572"/>
      <c r="N57" s="575"/>
      <c r="O57" s="133"/>
      <c r="P57" s="95">
        <v>54</v>
      </c>
      <c r="Q57" s="96" t="str">
        <f>IF(ISNONTEXT('Movimentação de Alunos'!B62)," ",'Notas 3º Bim'!L62)</f>
        <v xml:space="preserve"> </v>
      </c>
      <c r="R57" s="96" t="str">
        <f>'Notas 3º Bim'!S62</f>
        <v/>
      </c>
      <c r="S57" s="97" t="str">
        <f>IF(ISNONTEXT('Movimentação de Alunos'!B62)," ",'Notas 3º Bim'!M62)</f>
        <v xml:space="preserve"> </v>
      </c>
      <c r="T57" s="572"/>
      <c r="U57" s="575"/>
      <c r="V57" s="133"/>
      <c r="W57" s="95">
        <v>54</v>
      </c>
      <c r="X57" s="96" t="str">
        <f>IF(ISNONTEXT('Movimentação de Alunos'!B62)," ",'Notas 4º Bim'!L62)</f>
        <v xml:space="preserve"> </v>
      </c>
      <c r="Y57" s="96" t="str">
        <f>'Notas 4º Bim'!S62</f>
        <v/>
      </c>
      <c r="Z57" s="97" t="str">
        <f>IF(ISNONTEXT('Movimentação de Alunos'!B62)," ",'Notas 4º Bim'!M62)</f>
        <v xml:space="preserve"> </v>
      </c>
      <c r="AA57" s="572"/>
      <c r="AB57" s="575"/>
      <c r="AC57" s="133"/>
      <c r="AD57" s="98">
        <v>54</v>
      </c>
      <c r="AE57" s="159" t="str">
        <f>IF(ISNONTEXT('Movimentação de Alunos'!B62)," ",'Apuração Final'!F59)</f>
        <v xml:space="preserve"> </v>
      </c>
      <c r="AF57" s="189" t="str">
        <f>IF(ISNONTEXT('Movimentação de Alunos'!B62)," ",'Apuração Final'!K59)</f>
        <v xml:space="preserve"> </v>
      </c>
      <c r="AG57" s="159" t="str">
        <f>IF(ISNONTEXT('Movimentação de Alunos'!B62)," ",'Apuração Final'!L59)</f>
        <v xml:space="preserve"> </v>
      </c>
      <c r="AH57" s="523"/>
      <c r="AI57" s="526"/>
      <c r="AJ57" s="133"/>
      <c r="AK57" s="98">
        <v>54</v>
      </c>
      <c r="AL57" s="96" t="str">
        <f>IF(('Apuração Final'!F59)&gt;=60," ",'Recuperação Final'!H59)</f>
        <v xml:space="preserve"> </v>
      </c>
      <c r="AM57" s="99"/>
      <c r="AN57" s="160" t="str">
        <f>IF(('Apuração Final'!F59)&gt;=60,"   ",'Recuperação Final'!I59)</f>
        <v xml:space="preserve">   </v>
      </c>
      <c r="AO57" s="523"/>
      <c r="AP57" s="526"/>
      <c r="AQ57" s="133"/>
      <c r="AR57" s="38"/>
      <c r="AS57" s="38"/>
      <c r="AT57" s="38"/>
      <c r="AU57" s="38"/>
    </row>
    <row r="58" spans="1:47" x14ac:dyDescent="0.25">
      <c r="A58" s="133"/>
      <c r="B58" s="95">
        <v>55</v>
      </c>
      <c r="C58" s="96" t="str">
        <f>IF(ISNONTEXT('Movimentação de Alunos'!B63)," ",'Notas 1º Bim'!L63)</f>
        <v xml:space="preserve"> </v>
      </c>
      <c r="D58" s="96" t="str">
        <f>'Notas 1º Bim'!S63</f>
        <v/>
      </c>
      <c r="E58" s="97" t="str">
        <f>IF(ISNONTEXT('Movimentação de Alunos'!B63)," ",'Notas 1º Bim'!M63)</f>
        <v xml:space="preserve"> </v>
      </c>
      <c r="F58" s="572"/>
      <c r="G58" s="575"/>
      <c r="H58" s="133"/>
      <c r="I58" s="95">
        <v>55</v>
      </c>
      <c r="J58" s="96" t="str">
        <f>IF(ISNONTEXT('Movimentação de Alunos'!B63)," ",'Notas 2º Bim'!L63)</f>
        <v xml:space="preserve"> </v>
      </c>
      <c r="K58" s="96" t="str">
        <f>'Notas 2º Bim'!S63</f>
        <v/>
      </c>
      <c r="L58" s="97" t="str">
        <f>IF(ISNONTEXT('Movimentação de Alunos'!B63)," ",'Notas 2º Bim'!M63)</f>
        <v xml:space="preserve"> </v>
      </c>
      <c r="M58" s="572"/>
      <c r="N58" s="575"/>
      <c r="O58" s="133"/>
      <c r="P58" s="95">
        <v>55</v>
      </c>
      <c r="Q58" s="96" t="str">
        <f>IF(ISNONTEXT('Movimentação de Alunos'!B63)," ",'Notas 3º Bim'!L63)</f>
        <v xml:space="preserve"> </v>
      </c>
      <c r="R58" s="96" t="str">
        <f>'Notas 3º Bim'!S63</f>
        <v/>
      </c>
      <c r="S58" s="97" t="str">
        <f>IF(ISNONTEXT('Movimentação de Alunos'!B63)," ",'Notas 3º Bim'!M63)</f>
        <v xml:space="preserve"> </v>
      </c>
      <c r="T58" s="572"/>
      <c r="U58" s="575"/>
      <c r="V58" s="133"/>
      <c r="W58" s="95">
        <v>55</v>
      </c>
      <c r="X58" s="96" t="str">
        <f>IF(ISNONTEXT('Movimentação de Alunos'!B63)," ",'Notas 4º Bim'!L63)</f>
        <v xml:space="preserve"> </v>
      </c>
      <c r="Y58" s="96" t="str">
        <f>'Notas 4º Bim'!S63</f>
        <v/>
      </c>
      <c r="Z58" s="97" t="str">
        <f>IF(ISNONTEXT('Movimentação de Alunos'!B63)," ",'Notas 4º Bim'!M63)</f>
        <v xml:space="preserve"> </v>
      </c>
      <c r="AA58" s="572"/>
      <c r="AB58" s="575"/>
      <c r="AC58" s="133"/>
      <c r="AD58" s="98">
        <v>55</v>
      </c>
      <c r="AE58" s="159" t="str">
        <f>IF(ISNONTEXT('Movimentação de Alunos'!B63)," ",'Apuração Final'!F60)</f>
        <v xml:space="preserve"> </v>
      </c>
      <c r="AF58" s="189" t="str">
        <f>IF(ISNONTEXT('Movimentação de Alunos'!B63)," ",'Apuração Final'!K60)</f>
        <v xml:space="preserve"> </v>
      </c>
      <c r="AG58" s="159" t="str">
        <f>IF(ISNONTEXT('Movimentação de Alunos'!B63)," ",'Apuração Final'!L60)</f>
        <v xml:space="preserve"> </v>
      </c>
      <c r="AH58" s="523"/>
      <c r="AI58" s="526"/>
      <c r="AJ58" s="133"/>
      <c r="AK58" s="98">
        <v>55</v>
      </c>
      <c r="AL58" s="96" t="str">
        <f>IF(('Apuração Final'!F60)&gt;=60," ",'Recuperação Final'!H60)</f>
        <v xml:space="preserve"> </v>
      </c>
      <c r="AM58" s="99"/>
      <c r="AN58" s="160" t="str">
        <f>IF(('Apuração Final'!F60)&gt;=60,"   ",'Recuperação Final'!I60)</f>
        <v xml:space="preserve">   </v>
      </c>
      <c r="AO58" s="523"/>
      <c r="AP58" s="526"/>
      <c r="AQ58" s="133"/>
      <c r="AR58" s="38"/>
      <c r="AS58" s="38"/>
      <c r="AT58" s="38"/>
      <c r="AU58" s="38"/>
    </row>
    <row r="59" spans="1:47" x14ac:dyDescent="0.25">
      <c r="A59" s="133"/>
      <c r="B59" s="95">
        <v>56</v>
      </c>
      <c r="C59" s="96" t="str">
        <f>IF(ISNONTEXT('Movimentação de Alunos'!B64)," ",'Notas 1º Bim'!L64)</f>
        <v xml:space="preserve"> </v>
      </c>
      <c r="D59" s="96" t="str">
        <f>'Notas 1º Bim'!S64</f>
        <v/>
      </c>
      <c r="E59" s="97" t="str">
        <f>IF(ISNONTEXT('Movimentação de Alunos'!B64)," ",'Notas 1º Bim'!M64)</f>
        <v xml:space="preserve"> </v>
      </c>
      <c r="F59" s="572"/>
      <c r="G59" s="575"/>
      <c r="H59" s="133"/>
      <c r="I59" s="95">
        <v>56</v>
      </c>
      <c r="J59" s="96" t="str">
        <f>IF(ISNONTEXT('Movimentação de Alunos'!B64)," ",'Notas 2º Bim'!L64)</f>
        <v xml:space="preserve"> </v>
      </c>
      <c r="K59" s="96" t="str">
        <f>'Notas 2º Bim'!S64</f>
        <v/>
      </c>
      <c r="L59" s="97" t="str">
        <f>IF(ISNONTEXT('Movimentação de Alunos'!B64)," ",'Notas 2º Bim'!M64)</f>
        <v xml:space="preserve"> </v>
      </c>
      <c r="M59" s="572"/>
      <c r="N59" s="575"/>
      <c r="O59" s="133"/>
      <c r="P59" s="95">
        <v>56</v>
      </c>
      <c r="Q59" s="96" t="str">
        <f>IF(ISNONTEXT('Movimentação de Alunos'!B64)," ",'Notas 3º Bim'!L64)</f>
        <v xml:space="preserve"> </v>
      </c>
      <c r="R59" s="96" t="str">
        <f>'Notas 3º Bim'!S64</f>
        <v/>
      </c>
      <c r="S59" s="97" t="str">
        <f>IF(ISNONTEXT('Movimentação de Alunos'!B64)," ",'Notas 3º Bim'!M64)</f>
        <v xml:space="preserve"> </v>
      </c>
      <c r="T59" s="572"/>
      <c r="U59" s="575"/>
      <c r="V59" s="133"/>
      <c r="W59" s="95">
        <v>56</v>
      </c>
      <c r="X59" s="96" t="str">
        <f>IF(ISNONTEXT('Movimentação de Alunos'!B64)," ",'Notas 4º Bim'!L64)</f>
        <v xml:space="preserve"> </v>
      </c>
      <c r="Y59" s="96" t="str">
        <f>'Notas 4º Bim'!S64</f>
        <v/>
      </c>
      <c r="Z59" s="97" t="str">
        <f>IF(ISNONTEXT('Movimentação de Alunos'!B64)," ",'Notas 4º Bim'!M64)</f>
        <v xml:space="preserve"> </v>
      </c>
      <c r="AA59" s="572"/>
      <c r="AB59" s="575"/>
      <c r="AC59" s="133"/>
      <c r="AD59" s="98">
        <v>56</v>
      </c>
      <c r="AE59" s="159" t="str">
        <f>IF(ISNONTEXT('Movimentação de Alunos'!B64)," ",'Apuração Final'!F61)</f>
        <v xml:space="preserve"> </v>
      </c>
      <c r="AF59" s="189" t="str">
        <f>IF(ISNONTEXT('Movimentação de Alunos'!B64)," ",'Apuração Final'!K61)</f>
        <v xml:space="preserve"> </v>
      </c>
      <c r="AG59" s="159" t="str">
        <f>IF(ISNONTEXT('Movimentação de Alunos'!B64)," ",'Apuração Final'!L61)</f>
        <v xml:space="preserve"> </v>
      </c>
      <c r="AH59" s="523"/>
      <c r="AI59" s="526"/>
      <c r="AJ59" s="133"/>
      <c r="AK59" s="98">
        <v>56</v>
      </c>
      <c r="AL59" s="96" t="str">
        <f>IF(('Apuração Final'!F61)&gt;=60," ",'Recuperação Final'!H61)</f>
        <v xml:space="preserve"> </v>
      </c>
      <c r="AM59" s="99"/>
      <c r="AN59" s="160" t="str">
        <f>IF(('Apuração Final'!F61)&gt;=60,"   ",'Recuperação Final'!I61)</f>
        <v xml:space="preserve">   </v>
      </c>
      <c r="AO59" s="523"/>
      <c r="AP59" s="526"/>
      <c r="AQ59" s="133"/>
      <c r="AR59" s="38"/>
      <c r="AS59" s="38"/>
      <c r="AT59" s="38"/>
      <c r="AU59" s="38"/>
    </row>
    <row r="60" spans="1:47" x14ac:dyDescent="0.25">
      <c r="A60" s="133"/>
      <c r="B60" s="95">
        <v>57</v>
      </c>
      <c r="C60" s="96" t="str">
        <f>IF(ISNONTEXT('Movimentação de Alunos'!B65)," ",'Notas 1º Bim'!L65)</f>
        <v xml:space="preserve"> </v>
      </c>
      <c r="D60" s="96" t="str">
        <f>'Notas 1º Bim'!S65</f>
        <v/>
      </c>
      <c r="E60" s="97" t="str">
        <f>IF(ISNONTEXT('Movimentação de Alunos'!B65)," ",'Notas 1º Bim'!M65)</f>
        <v xml:space="preserve"> </v>
      </c>
      <c r="F60" s="572"/>
      <c r="G60" s="575"/>
      <c r="H60" s="133"/>
      <c r="I60" s="95">
        <v>57</v>
      </c>
      <c r="J60" s="96" t="str">
        <f>IF(ISNONTEXT('Movimentação de Alunos'!B65)," ",'Notas 2º Bim'!L65)</f>
        <v xml:space="preserve"> </v>
      </c>
      <c r="K60" s="96" t="str">
        <f>'Notas 2º Bim'!S65</f>
        <v/>
      </c>
      <c r="L60" s="97" t="str">
        <f>IF(ISNONTEXT('Movimentação de Alunos'!B65)," ",'Notas 2º Bim'!M65)</f>
        <v xml:space="preserve"> </v>
      </c>
      <c r="M60" s="572"/>
      <c r="N60" s="575"/>
      <c r="O60" s="133"/>
      <c r="P60" s="95">
        <v>57</v>
      </c>
      <c r="Q60" s="96" t="str">
        <f>IF(ISNONTEXT('Movimentação de Alunos'!B65)," ",'Notas 3º Bim'!L65)</f>
        <v xml:space="preserve"> </v>
      </c>
      <c r="R60" s="96" t="str">
        <f>'Notas 3º Bim'!S65</f>
        <v/>
      </c>
      <c r="S60" s="97" t="str">
        <f>IF(ISNONTEXT('Movimentação de Alunos'!B65)," ",'Notas 3º Bim'!M65)</f>
        <v xml:space="preserve"> </v>
      </c>
      <c r="T60" s="572"/>
      <c r="U60" s="575"/>
      <c r="V60" s="133"/>
      <c r="W60" s="95">
        <v>57</v>
      </c>
      <c r="X60" s="96" t="str">
        <f>IF(ISNONTEXT('Movimentação de Alunos'!B65)," ",'Notas 4º Bim'!L65)</f>
        <v xml:space="preserve"> </v>
      </c>
      <c r="Y60" s="96" t="str">
        <f>'Notas 4º Bim'!S65</f>
        <v/>
      </c>
      <c r="Z60" s="97" t="str">
        <f>IF(ISNONTEXT('Movimentação de Alunos'!B65)," ",'Notas 4º Bim'!M65)</f>
        <v xml:space="preserve"> </v>
      </c>
      <c r="AA60" s="572"/>
      <c r="AB60" s="575"/>
      <c r="AC60" s="133"/>
      <c r="AD60" s="98">
        <v>57</v>
      </c>
      <c r="AE60" s="159" t="str">
        <f>IF(ISNONTEXT('Movimentação de Alunos'!B65)," ",'Apuração Final'!F62)</f>
        <v xml:space="preserve"> </v>
      </c>
      <c r="AF60" s="189" t="str">
        <f>IF(ISNONTEXT('Movimentação de Alunos'!B65)," ",'Apuração Final'!K62)</f>
        <v xml:space="preserve"> </v>
      </c>
      <c r="AG60" s="159" t="str">
        <f>IF(ISNONTEXT('Movimentação de Alunos'!B65)," ",'Apuração Final'!L62)</f>
        <v xml:space="preserve"> </v>
      </c>
      <c r="AH60" s="523"/>
      <c r="AI60" s="526"/>
      <c r="AJ60" s="133"/>
      <c r="AK60" s="98">
        <v>57</v>
      </c>
      <c r="AL60" s="96" t="str">
        <f>IF(('Apuração Final'!F62)&gt;=60," ",'Recuperação Final'!H62)</f>
        <v xml:space="preserve"> </v>
      </c>
      <c r="AM60" s="99"/>
      <c r="AN60" s="160" t="str">
        <f>IF(('Apuração Final'!F62)&gt;=60,"   ",'Recuperação Final'!I62)</f>
        <v xml:space="preserve">   </v>
      </c>
      <c r="AO60" s="523"/>
      <c r="AP60" s="526"/>
      <c r="AQ60" s="133"/>
      <c r="AR60" s="38"/>
      <c r="AS60" s="38"/>
      <c r="AT60" s="38"/>
      <c r="AU60" s="38"/>
    </row>
    <row r="61" spans="1:47" x14ac:dyDescent="0.25">
      <c r="A61" s="133"/>
      <c r="B61" s="95">
        <v>58</v>
      </c>
      <c r="C61" s="96" t="str">
        <f>IF(ISNONTEXT('Movimentação de Alunos'!B66)," ",'Notas 1º Bim'!L66)</f>
        <v xml:space="preserve"> </v>
      </c>
      <c r="D61" s="96" t="str">
        <f>'Notas 1º Bim'!S66</f>
        <v/>
      </c>
      <c r="E61" s="97" t="str">
        <f>IF(ISNONTEXT('Movimentação de Alunos'!B66)," ",'Notas 1º Bim'!M66)</f>
        <v xml:space="preserve"> </v>
      </c>
      <c r="F61" s="572"/>
      <c r="G61" s="575"/>
      <c r="H61" s="133"/>
      <c r="I61" s="95">
        <v>58</v>
      </c>
      <c r="J61" s="96" t="str">
        <f>IF(ISNONTEXT('Movimentação de Alunos'!B66)," ",'Notas 2º Bim'!L66)</f>
        <v xml:space="preserve"> </v>
      </c>
      <c r="K61" s="96" t="str">
        <f>'Notas 2º Bim'!S66</f>
        <v/>
      </c>
      <c r="L61" s="97" t="str">
        <f>IF(ISNONTEXT('Movimentação de Alunos'!B66)," ",'Notas 2º Bim'!M66)</f>
        <v xml:space="preserve"> </v>
      </c>
      <c r="M61" s="572"/>
      <c r="N61" s="575"/>
      <c r="O61" s="133"/>
      <c r="P61" s="95">
        <v>58</v>
      </c>
      <c r="Q61" s="96" t="str">
        <f>IF(ISNONTEXT('Movimentação de Alunos'!B66)," ",'Notas 3º Bim'!L66)</f>
        <v xml:space="preserve"> </v>
      </c>
      <c r="R61" s="96" t="str">
        <f>'Notas 3º Bim'!S66</f>
        <v/>
      </c>
      <c r="S61" s="97" t="str">
        <f>IF(ISNONTEXT('Movimentação de Alunos'!B66)," ",'Notas 3º Bim'!M66)</f>
        <v xml:space="preserve"> </v>
      </c>
      <c r="T61" s="572"/>
      <c r="U61" s="575"/>
      <c r="V61" s="133"/>
      <c r="W61" s="95">
        <v>58</v>
      </c>
      <c r="X61" s="96" t="str">
        <f>IF(ISNONTEXT('Movimentação de Alunos'!B66)," ",'Notas 4º Bim'!L66)</f>
        <v xml:space="preserve"> </v>
      </c>
      <c r="Y61" s="96" t="str">
        <f>'Notas 4º Bim'!S66</f>
        <v/>
      </c>
      <c r="Z61" s="97" t="str">
        <f>IF(ISNONTEXT('Movimentação de Alunos'!B66)," ",'Notas 4º Bim'!M66)</f>
        <v xml:space="preserve"> </v>
      </c>
      <c r="AA61" s="572"/>
      <c r="AB61" s="575"/>
      <c r="AC61" s="133"/>
      <c r="AD61" s="98">
        <v>58</v>
      </c>
      <c r="AE61" s="159" t="str">
        <f>IF(ISNONTEXT('Movimentação de Alunos'!B66)," ",'Apuração Final'!F63)</f>
        <v xml:space="preserve"> </v>
      </c>
      <c r="AF61" s="189" t="str">
        <f>IF(ISNONTEXT('Movimentação de Alunos'!B66)," ",'Apuração Final'!K63)</f>
        <v xml:space="preserve"> </v>
      </c>
      <c r="AG61" s="159" t="str">
        <f>IF(ISNONTEXT('Movimentação de Alunos'!B66)," ",'Apuração Final'!L63)</f>
        <v xml:space="preserve"> </v>
      </c>
      <c r="AH61" s="523"/>
      <c r="AI61" s="526"/>
      <c r="AJ61" s="133"/>
      <c r="AK61" s="98">
        <v>58</v>
      </c>
      <c r="AL61" s="96" t="str">
        <f>IF(('Apuração Final'!F63)&gt;=60," ",'Recuperação Final'!H63)</f>
        <v xml:space="preserve"> </v>
      </c>
      <c r="AM61" s="99"/>
      <c r="AN61" s="160" t="str">
        <f>IF(('Apuração Final'!F63)&gt;=60,"   ",'Recuperação Final'!I63)</f>
        <v xml:space="preserve">   </v>
      </c>
      <c r="AO61" s="523"/>
      <c r="AP61" s="526"/>
      <c r="AQ61" s="133"/>
      <c r="AR61" s="38"/>
      <c r="AS61" s="38"/>
      <c r="AT61" s="38"/>
      <c r="AU61" s="38"/>
    </row>
    <row r="62" spans="1:47" x14ac:dyDescent="0.25">
      <c r="A62" s="133"/>
      <c r="B62" s="95">
        <v>59</v>
      </c>
      <c r="C62" s="96" t="str">
        <f>IF(ISNONTEXT('Movimentação de Alunos'!B67)," ",'Notas 1º Bim'!L67)</f>
        <v xml:space="preserve"> </v>
      </c>
      <c r="D62" s="96" t="str">
        <f>'Notas 1º Bim'!S67</f>
        <v/>
      </c>
      <c r="E62" s="97" t="str">
        <f>IF(ISNONTEXT('Movimentação de Alunos'!B67)," ",'Notas 1º Bim'!M67)</f>
        <v xml:space="preserve"> </v>
      </c>
      <c r="F62" s="572"/>
      <c r="G62" s="575"/>
      <c r="H62" s="133"/>
      <c r="I62" s="95">
        <v>59</v>
      </c>
      <c r="J62" s="96" t="str">
        <f>IF(ISNONTEXT('Movimentação de Alunos'!B67)," ",'Notas 2º Bim'!L67)</f>
        <v xml:space="preserve"> </v>
      </c>
      <c r="K62" s="96" t="str">
        <f>'Notas 2º Bim'!S67</f>
        <v/>
      </c>
      <c r="L62" s="97" t="str">
        <f>IF(ISNONTEXT('Movimentação de Alunos'!B67)," ",'Notas 2º Bim'!M67)</f>
        <v xml:space="preserve"> </v>
      </c>
      <c r="M62" s="572"/>
      <c r="N62" s="575"/>
      <c r="O62" s="133"/>
      <c r="P62" s="95">
        <v>59</v>
      </c>
      <c r="Q62" s="96" t="str">
        <f>IF(ISNONTEXT('Movimentação de Alunos'!B67)," ",'Notas 3º Bim'!L67)</f>
        <v xml:space="preserve"> </v>
      </c>
      <c r="R62" s="96" t="str">
        <f>'Notas 3º Bim'!S67</f>
        <v/>
      </c>
      <c r="S62" s="97" t="str">
        <f>IF(ISNONTEXT('Movimentação de Alunos'!B67)," ",'Notas 3º Bim'!M67)</f>
        <v xml:space="preserve"> </v>
      </c>
      <c r="T62" s="572"/>
      <c r="U62" s="575"/>
      <c r="V62" s="133"/>
      <c r="W62" s="95">
        <v>59</v>
      </c>
      <c r="X62" s="96" t="str">
        <f>IF(ISNONTEXT('Movimentação de Alunos'!B67)," ",'Notas 4º Bim'!L67)</f>
        <v xml:space="preserve"> </v>
      </c>
      <c r="Y62" s="96" t="str">
        <f>'Notas 4º Bim'!S67</f>
        <v/>
      </c>
      <c r="Z62" s="97" t="str">
        <f>IF(ISNONTEXT('Movimentação de Alunos'!B67)," ",'Notas 4º Bim'!M67)</f>
        <v xml:space="preserve"> </v>
      </c>
      <c r="AA62" s="572"/>
      <c r="AB62" s="575"/>
      <c r="AC62" s="133"/>
      <c r="AD62" s="98">
        <v>59</v>
      </c>
      <c r="AE62" s="159" t="str">
        <f>IF(ISNONTEXT('Movimentação de Alunos'!B67)," ",'Apuração Final'!F64)</f>
        <v xml:space="preserve"> </v>
      </c>
      <c r="AF62" s="189" t="str">
        <f>IF(ISNONTEXT('Movimentação de Alunos'!B67)," ",'Apuração Final'!K64)</f>
        <v xml:space="preserve"> </v>
      </c>
      <c r="AG62" s="159" t="str">
        <f>IF(ISNONTEXT('Movimentação de Alunos'!B67)," ",'Apuração Final'!L64)</f>
        <v xml:space="preserve"> </v>
      </c>
      <c r="AH62" s="523"/>
      <c r="AI62" s="526"/>
      <c r="AJ62" s="133"/>
      <c r="AK62" s="98">
        <v>59</v>
      </c>
      <c r="AL62" s="96" t="str">
        <f>IF(('Apuração Final'!F64)&gt;=60," ",'Recuperação Final'!H64)</f>
        <v xml:space="preserve"> </v>
      </c>
      <c r="AM62" s="99"/>
      <c r="AN62" s="160" t="str">
        <f>IF(('Apuração Final'!F64)&gt;=60,"   ",'Recuperação Final'!I64)</f>
        <v xml:space="preserve">   </v>
      </c>
      <c r="AO62" s="523"/>
      <c r="AP62" s="526"/>
      <c r="AQ62" s="133"/>
      <c r="AR62" s="38"/>
      <c r="AS62" s="38"/>
      <c r="AT62" s="38"/>
      <c r="AU62" s="38"/>
    </row>
    <row r="63" spans="1:47" x14ac:dyDescent="0.25">
      <c r="A63" s="133"/>
      <c r="B63" s="95">
        <v>60</v>
      </c>
      <c r="C63" s="96" t="str">
        <f>IF(ISNONTEXT('Movimentação de Alunos'!B68)," ",'Notas 1º Bim'!L68)</f>
        <v xml:space="preserve"> </v>
      </c>
      <c r="D63" s="96" t="str">
        <f>'Notas 1º Bim'!S68</f>
        <v/>
      </c>
      <c r="E63" s="97" t="str">
        <f>IF(ISNONTEXT('Movimentação de Alunos'!B68)," ",'Notas 1º Bim'!M68)</f>
        <v xml:space="preserve"> </v>
      </c>
      <c r="F63" s="573"/>
      <c r="G63" s="576"/>
      <c r="H63" s="133"/>
      <c r="I63" s="95">
        <v>60</v>
      </c>
      <c r="J63" s="96" t="str">
        <f>IF(ISNONTEXT('Movimentação de Alunos'!B68)," ",'Notas 2º Bim'!L68)</f>
        <v xml:space="preserve"> </v>
      </c>
      <c r="K63" s="96" t="str">
        <f>'Notas 2º Bim'!S68</f>
        <v/>
      </c>
      <c r="L63" s="97" t="str">
        <f>IF(ISNONTEXT('Movimentação de Alunos'!B68)," ",'Notas 2º Bim'!M68)</f>
        <v xml:space="preserve"> </v>
      </c>
      <c r="M63" s="573"/>
      <c r="N63" s="576"/>
      <c r="O63" s="133"/>
      <c r="P63" s="95">
        <v>60</v>
      </c>
      <c r="Q63" s="96" t="str">
        <f>IF(ISNONTEXT('Movimentação de Alunos'!B68)," ",'Notas 3º Bim'!L68)</f>
        <v xml:space="preserve"> </v>
      </c>
      <c r="R63" s="96" t="str">
        <f>'Notas 3º Bim'!S68</f>
        <v/>
      </c>
      <c r="S63" s="97" t="str">
        <f>IF(ISNONTEXT('Movimentação de Alunos'!B68)," ",'Notas 3º Bim'!M68)</f>
        <v xml:space="preserve"> </v>
      </c>
      <c r="T63" s="573"/>
      <c r="U63" s="576"/>
      <c r="V63" s="133"/>
      <c r="W63" s="95">
        <v>60</v>
      </c>
      <c r="X63" s="96" t="str">
        <f>IF(ISNONTEXT('Movimentação de Alunos'!B68)," ",'Notas 4º Bim'!L68)</f>
        <v xml:space="preserve"> </v>
      </c>
      <c r="Y63" s="96" t="str">
        <f>'Notas 4º Bim'!S68</f>
        <v/>
      </c>
      <c r="Z63" s="97" t="str">
        <f>IF(ISNONTEXT('Movimentação de Alunos'!B68)," ",'Notas 4º Bim'!M68)</f>
        <v xml:space="preserve"> </v>
      </c>
      <c r="AA63" s="573"/>
      <c r="AB63" s="576"/>
      <c r="AC63" s="133"/>
      <c r="AD63" s="98">
        <v>60</v>
      </c>
      <c r="AE63" s="159" t="str">
        <f>IF(ISNONTEXT('Movimentação de Alunos'!B68)," ",'Apuração Final'!F65)</f>
        <v xml:space="preserve"> </v>
      </c>
      <c r="AF63" s="189" t="str">
        <f>IF(ISNONTEXT('Movimentação de Alunos'!B68)," ",'Apuração Final'!K65)</f>
        <v xml:space="preserve"> </v>
      </c>
      <c r="AG63" s="159" t="str">
        <f>IF(ISNONTEXT('Movimentação de Alunos'!B68)," ",'Apuração Final'!L65)</f>
        <v xml:space="preserve"> </v>
      </c>
      <c r="AH63" s="524"/>
      <c r="AI63" s="526"/>
      <c r="AJ63" s="133"/>
      <c r="AK63" s="98">
        <v>60</v>
      </c>
      <c r="AL63" s="96" t="str">
        <f>IF(('Apuração Final'!F65)&gt;=60," ",'Recuperação Final'!H65)</f>
        <v xml:space="preserve"> </v>
      </c>
      <c r="AM63" s="99"/>
      <c r="AN63" s="160" t="str">
        <f>IF(('Apuração Final'!F65)&gt;=60,"   ",'Recuperação Final'!I65)</f>
        <v xml:space="preserve">   </v>
      </c>
      <c r="AO63" s="524"/>
      <c r="AP63" s="526"/>
      <c r="AQ63" s="133"/>
      <c r="AR63" s="38"/>
      <c r="AS63" s="38"/>
      <c r="AT63" s="38"/>
      <c r="AU63" s="38"/>
    </row>
    <row r="64" spans="1:47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</row>
    <row r="65" spans="1:47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</row>
    <row r="66" spans="1:47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</row>
    <row r="67" spans="1:47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</row>
    <row r="68" spans="1:47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</row>
    <row r="69" spans="1:47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</row>
    <row r="70" spans="1:47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</row>
    <row r="71" spans="1:47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</row>
    <row r="72" spans="1:47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</row>
    <row r="73" spans="1:47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</row>
  </sheetData>
  <sheetProtection algorithmName="SHA-512" hashValue="opiZOo8bLB5D6C41DpIttQAs70VRhZuW3ffdk2BAXC3kPI0Lv29desnXK4bvlp8BYUy+C/Fjuowj791yhSYCtQ==" saltValue="9IxTo8Tkwu5MN+rwv6G4iw==" spinCount="100000" sheet="1" objects="1" scenarios="1"/>
  <mergeCells count="105">
    <mergeCell ref="B1:G2"/>
    <mergeCell ref="I1:N2"/>
    <mergeCell ref="P1:U2"/>
    <mergeCell ref="W1:AB2"/>
    <mergeCell ref="F3:F11"/>
    <mergeCell ref="G3:G11"/>
    <mergeCell ref="M3:M11"/>
    <mergeCell ref="N3:N11"/>
    <mergeCell ref="T3:T11"/>
    <mergeCell ref="U3:U11"/>
    <mergeCell ref="AA3:AA11"/>
    <mergeCell ref="AB3:AB11"/>
    <mergeCell ref="F12:F19"/>
    <mergeCell ref="G12:G19"/>
    <mergeCell ref="M12:M19"/>
    <mergeCell ref="N12:N19"/>
    <mergeCell ref="T12:T19"/>
    <mergeCell ref="U12:U19"/>
    <mergeCell ref="AA12:AA19"/>
    <mergeCell ref="AB12:AB19"/>
    <mergeCell ref="F25:F27"/>
    <mergeCell ref="G25:G27"/>
    <mergeCell ref="M25:M27"/>
    <mergeCell ref="N25:N27"/>
    <mergeCell ref="T25:T27"/>
    <mergeCell ref="U25:U27"/>
    <mergeCell ref="AA25:AA27"/>
    <mergeCell ref="AB25:AB27"/>
    <mergeCell ref="F20:F24"/>
    <mergeCell ref="G20:G24"/>
    <mergeCell ref="U20:U24"/>
    <mergeCell ref="T20:T24"/>
    <mergeCell ref="N20:N24"/>
    <mergeCell ref="M20:M24"/>
    <mergeCell ref="AA20:AA24"/>
    <mergeCell ref="AB20:AB24"/>
    <mergeCell ref="F34:F36"/>
    <mergeCell ref="G34:G36"/>
    <mergeCell ref="M34:M36"/>
    <mergeCell ref="N34:N36"/>
    <mergeCell ref="T34:T36"/>
    <mergeCell ref="U34:U36"/>
    <mergeCell ref="AA34:AA36"/>
    <mergeCell ref="AB34:AB36"/>
    <mergeCell ref="F28:F33"/>
    <mergeCell ref="G28:G33"/>
    <mergeCell ref="AA28:AA33"/>
    <mergeCell ref="AB28:AB33"/>
    <mergeCell ref="U28:U33"/>
    <mergeCell ref="T28:T33"/>
    <mergeCell ref="N28:N33"/>
    <mergeCell ref="M28:M33"/>
    <mergeCell ref="F43:F63"/>
    <mergeCell ref="G43:G63"/>
    <mergeCell ref="M43:M63"/>
    <mergeCell ref="N43:N63"/>
    <mergeCell ref="T43:T63"/>
    <mergeCell ref="U43:U63"/>
    <mergeCell ref="AA43:AA63"/>
    <mergeCell ref="AB43:AB63"/>
    <mergeCell ref="F37:F42"/>
    <mergeCell ref="G37:G42"/>
    <mergeCell ref="U37:U42"/>
    <mergeCell ref="T37:T42"/>
    <mergeCell ref="N37:N42"/>
    <mergeCell ref="AA37:AA42"/>
    <mergeCell ref="AB37:AB42"/>
    <mergeCell ref="M37:M42"/>
    <mergeCell ref="AI12:AI19"/>
    <mergeCell ref="AO12:AO19"/>
    <mergeCell ref="AP12:AP19"/>
    <mergeCell ref="AH20:AH24"/>
    <mergeCell ref="AI20:AI24"/>
    <mergeCell ref="AO20:AO24"/>
    <mergeCell ref="AP20:AP24"/>
    <mergeCell ref="AD1:AI2"/>
    <mergeCell ref="AK1:AP2"/>
    <mergeCell ref="AH3:AH11"/>
    <mergeCell ref="AI3:AI11"/>
    <mergeCell ref="AO3:AO11"/>
    <mergeCell ref="AP3:AP11"/>
    <mergeCell ref="AR9:AT11"/>
    <mergeCell ref="AR13:AT15"/>
    <mergeCell ref="AR3:AT7"/>
    <mergeCell ref="AO43:AO63"/>
    <mergeCell ref="AP43:AP63"/>
    <mergeCell ref="AH25:AH27"/>
    <mergeCell ref="AI25:AI27"/>
    <mergeCell ref="AH28:AH33"/>
    <mergeCell ref="AI28:AI33"/>
    <mergeCell ref="AH34:AH36"/>
    <mergeCell ref="AI34:AI36"/>
    <mergeCell ref="AH37:AH42"/>
    <mergeCell ref="AI37:AI42"/>
    <mergeCell ref="AH43:AH63"/>
    <mergeCell ref="AI43:AI63"/>
    <mergeCell ref="AO37:AO42"/>
    <mergeCell ref="AP37:AP42"/>
    <mergeCell ref="AO25:AO27"/>
    <mergeCell ref="AP25:AP27"/>
    <mergeCell ref="AO28:AO33"/>
    <mergeCell ref="AP28:AP33"/>
    <mergeCell ref="AO34:AO36"/>
    <mergeCell ref="AP34:AP36"/>
    <mergeCell ref="AH12:AH19"/>
  </mergeCells>
  <conditionalFormatting sqref="C3:D3">
    <cfRule type="cellIs" dxfId="26" priority="139" operator="between">
      <formula>0</formula>
      <formula>17.9</formula>
    </cfRule>
  </conditionalFormatting>
  <conditionalFormatting sqref="J3:K3">
    <cfRule type="cellIs" dxfId="25" priority="135" operator="between">
      <formula>0</formula>
      <formula>17.9</formula>
    </cfRule>
  </conditionalFormatting>
  <conditionalFormatting sqref="X3:Y3">
    <cfRule type="cellIs" dxfId="24" priority="127" operator="between">
      <formula>0</formula>
      <formula>17.9</formula>
    </cfRule>
  </conditionalFormatting>
  <conditionalFormatting sqref="AI37:AI42">
    <cfRule type="cellIs" dxfId="23" priority="124" stopIfTrue="1" operator="equal">
      <formula>0</formula>
    </cfRule>
  </conditionalFormatting>
  <conditionalFormatting sqref="AP25 AP34:AP42">
    <cfRule type="cellIs" dxfId="22" priority="123" stopIfTrue="1" operator="equal">
      <formula>0</formula>
    </cfRule>
  </conditionalFormatting>
  <conditionalFormatting sqref="AN4:AN63">
    <cfRule type="cellIs" dxfId="21" priority="117" operator="equal">
      <formula>$BG$4</formula>
    </cfRule>
  </conditionalFormatting>
  <conditionalFormatting sqref="AN5:AN63">
    <cfRule type="cellIs" dxfId="20" priority="116" operator="equal">
      <formula>$BG$4</formula>
    </cfRule>
  </conditionalFormatting>
  <conditionalFormatting sqref="AN5:AN63">
    <cfRule type="cellIs" dxfId="19" priority="114" operator="equal">
      <formula>$BG$4</formula>
    </cfRule>
  </conditionalFormatting>
  <conditionalFormatting sqref="Q3:R3">
    <cfRule type="cellIs" dxfId="18" priority="108" operator="between">
      <formula>0</formula>
      <formula>17.9</formula>
    </cfRule>
  </conditionalFormatting>
  <conditionalFormatting sqref="AP34:AP42 AP25">
    <cfRule type="cellIs" dxfId="17" priority="93" stopIfTrue="1" operator="equal">
      <formula>0</formula>
    </cfRule>
  </conditionalFormatting>
  <conditionalFormatting sqref="AP25 AP34">
    <cfRule type="cellIs" dxfId="16" priority="92" stopIfTrue="1" operator="equal">
      <formula>0</formula>
    </cfRule>
  </conditionalFormatting>
  <conditionalFormatting sqref="AN4:AN63">
    <cfRule type="cellIs" dxfId="15" priority="44" operator="lessThan">
      <formula>60</formula>
    </cfRule>
  </conditionalFormatting>
  <conditionalFormatting sqref="AN4:AN63">
    <cfRule type="cellIs" dxfId="14" priority="43" operator="equal">
      <formula>0</formula>
    </cfRule>
  </conditionalFormatting>
  <conditionalFormatting sqref="AN5:AN63">
    <cfRule type="cellIs" dxfId="13" priority="41" operator="equal">
      <formula>$BG$4</formula>
    </cfRule>
  </conditionalFormatting>
  <conditionalFormatting sqref="AN5:AN63">
    <cfRule type="cellIs" dxfId="12" priority="40" operator="lessThan">
      <formula>60</formula>
    </cfRule>
  </conditionalFormatting>
  <conditionalFormatting sqref="AN5:AN63">
    <cfRule type="cellIs" dxfId="11" priority="39" operator="equal">
      <formula>0</formula>
    </cfRule>
  </conditionalFormatting>
  <conditionalFormatting sqref="AE4">
    <cfRule type="cellIs" dxfId="10" priority="14" operator="lessThan">
      <formula>15</formula>
    </cfRule>
  </conditionalFormatting>
  <conditionalFormatting sqref="AE5:AE63">
    <cfRule type="cellIs" dxfId="9" priority="13" operator="lessThan">
      <formula>15</formula>
    </cfRule>
  </conditionalFormatting>
  <conditionalFormatting sqref="AG4">
    <cfRule type="cellIs" dxfId="8" priority="10" operator="lessThan">
      <formula>15</formula>
    </cfRule>
  </conditionalFormatting>
  <conditionalFormatting sqref="AG5:AG63">
    <cfRule type="cellIs" dxfId="7" priority="9" operator="lessThan">
      <formula>15</formula>
    </cfRule>
  </conditionalFormatting>
  <conditionalFormatting sqref="AL4:AL63">
    <cfRule type="cellIs" dxfId="6" priority="8" operator="lessThan">
      <formula>15</formula>
    </cfRule>
  </conditionalFormatting>
  <conditionalFormatting sqref="AL5:AL63">
    <cfRule type="cellIs" dxfId="5" priority="7" operator="lessThan">
      <formula>15</formula>
    </cfRule>
  </conditionalFormatting>
  <conditionalFormatting sqref="AE4:AE63">
    <cfRule type="cellIs" dxfId="4" priority="6" operator="lessThan">
      <formula>60</formula>
    </cfRule>
  </conditionalFormatting>
  <conditionalFormatting sqref="C4:D63">
    <cfRule type="cellIs" dxfId="3" priority="4" operator="lessThan">
      <formula>12</formula>
    </cfRule>
  </conditionalFormatting>
  <conditionalFormatting sqref="J4:K63">
    <cfRule type="cellIs" dxfId="2" priority="3" operator="lessThan">
      <formula>12</formula>
    </cfRule>
  </conditionalFormatting>
  <conditionalFormatting sqref="Q4:R63">
    <cfRule type="cellIs" dxfId="1" priority="2" operator="lessThan">
      <formula>18</formula>
    </cfRule>
  </conditionalFormatting>
  <conditionalFormatting sqref="X4:Y63">
    <cfRule type="cellIs" dxfId="0" priority="1" operator="lessThan">
      <formula>18</formula>
    </cfRule>
  </conditionalFormatting>
  <hyperlinks>
    <hyperlink ref="AR3:AT7" location="Iniciar!A1" display="Iniciar!A1"/>
    <hyperlink ref="AR9:AT11" location="'Apuração Final'!A1" display="'Apuração Final'!A1"/>
    <hyperlink ref="AR13:AT15" location="'Recuperação Final'!A1" display="'Recuperação Final'!A1"/>
  </hyperlinks>
  <pageMargins left="0.511811024" right="0.511811024" top="0.78740157499999996" bottom="0.78740157499999996" header="0.31496062000000002" footer="0.31496062000000002"/>
  <pageSetup paperSize="9" scale="77" fitToWidth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theme="7" tint="0.39997558519241921"/>
  </sheetPr>
  <dimension ref="A1:U68"/>
  <sheetViews>
    <sheetView workbookViewId="0">
      <selection activeCell="Q4" sqref="Q4:S8"/>
    </sheetView>
  </sheetViews>
  <sheetFormatPr defaultRowHeight="15" x14ac:dyDescent="0.25"/>
  <sheetData>
    <row r="1" spans="1:21" ht="39" customHeight="1" x14ac:dyDescent="0.3">
      <c r="A1" s="101"/>
      <c r="B1" s="101"/>
      <c r="C1" s="101"/>
      <c r="D1" s="101"/>
      <c r="E1" s="101"/>
      <c r="F1" s="326">
        <v>2014</v>
      </c>
      <c r="G1" s="326"/>
      <c r="H1" s="326"/>
      <c r="I1" s="326"/>
      <c r="J1" s="326"/>
      <c r="K1" s="102"/>
      <c r="L1" s="102"/>
      <c r="M1" s="103"/>
      <c r="N1" s="103"/>
      <c r="O1" s="103"/>
      <c r="P1" s="38"/>
      <c r="Q1" s="38"/>
      <c r="R1" s="38"/>
      <c r="S1" s="38"/>
      <c r="T1" s="38"/>
      <c r="U1" s="38"/>
    </row>
    <row r="2" spans="1:21" ht="16.5" x14ac:dyDescent="0.3">
      <c r="A2" s="101"/>
      <c r="B2" s="101"/>
      <c r="C2" s="101"/>
      <c r="D2" s="101"/>
      <c r="E2" s="101"/>
      <c r="F2" s="326"/>
      <c r="G2" s="326"/>
      <c r="H2" s="326"/>
      <c r="I2" s="326"/>
      <c r="J2" s="326"/>
      <c r="K2" s="102"/>
      <c r="L2" s="102"/>
      <c r="M2" s="327" t="s">
        <v>113</v>
      </c>
      <c r="N2" s="327"/>
      <c r="O2" s="327"/>
      <c r="P2" s="38"/>
      <c r="Q2" s="38"/>
      <c r="R2" s="38"/>
      <c r="S2" s="38"/>
      <c r="T2" s="38"/>
      <c r="U2" s="38"/>
    </row>
    <row r="3" spans="1:21" ht="16.5" thickBot="1" x14ac:dyDescent="0.3">
      <c r="A3" s="324" t="s">
        <v>114</v>
      </c>
      <c r="B3" s="324"/>
      <c r="C3" s="324"/>
      <c r="D3" s="324"/>
      <c r="E3" s="324"/>
      <c r="F3" s="324"/>
      <c r="G3" s="324"/>
      <c r="H3" s="104"/>
      <c r="I3" s="325" t="s">
        <v>115</v>
      </c>
      <c r="J3" s="325"/>
      <c r="K3" s="325"/>
      <c r="L3" s="325"/>
      <c r="M3" s="325"/>
      <c r="N3" s="325"/>
      <c r="O3" s="325"/>
      <c r="P3" s="38"/>
      <c r="Q3" s="38"/>
      <c r="R3" s="38"/>
      <c r="S3" s="38"/>
      <c r="T3" s="38"/>
      <c r="U3" s="38"/>
    </row>
    <row r="4" spans="1:21" ht="15.75" thickTop="1" x14ac:dyDescent="0.25">
      <c r="A4" s="105" t="s">
        <v>116</v>
      </c>
      <c r="B4" s="106" t="s">
        <v>117</v>
      </c>
      <c r="C4" s="106" t="s">
        <v>118</v>
      </c>
      <c r="D4" s="106" t="s">
        <v>119</v>
      </c>
      <c r="E4" s="106" t="s">
        <v>120</v>
      </c>
      <c r="F4" s="106" t="s">
        <v>121</v>
      </c>
      <c r="G4" s="106" t="s">
        <v>122</v>
      </c>
      <c r="H4" s="107"/>
      <c r="I4" s="105" t="s">
        <v>116</v>
      </c>
      <c r="J4" s="106" t="s">
        <v>117</v>
      </c>
      <c r="K4" s="106" t="s">
        <v>118</v>
      </c>
      <c r="L4" s="106" t="s">
        <v>119</v>
      </c>
      <c r="M4" s="106" t="s">
        <v>120</v>
      </c>
      <c r="N4" s="106" t="s">
        <v>121</v>
      </c>
      <c r="O4" s="106" t="s">
        <v>122</v>
      </c>
      <c r="P4" s="38"/>
      <c r="Q4" s="309" t="s">
        <v>108</v>
      </c>
      <c r="R4" s="310"/>
      <c r="S4" s="311"/>
      <c r="T4" s="38"/>
      <c r="U4" s="38"/>
    </row>
    <row r="5" spans="1:21" x14ac:dyDescent="0.25">
      <c r="A5" s="108">
        <v>0</v>
      </c>
      <c r="B5" s="109">
        <v>0</v>
      </c>
      <c r="C5" s="109">
        <v>0</v>
      </c>
      <c r="D5" s="109">
        <v>1</v>
      </c>
      <c r="E5" s="109">
        <v>2</v>
      </c>
      <c r="F5" s="109">
        <v>3</v>
      </c>
      <c r="G5" s="109">
        <v>4</v>
      </c>
      <c r="H5" s="109"/>
      <c r="I5" s="108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1</v>
      </c>
      <c r="P5" s="38"/>
      <c r="Q5" s="312"/>
      <c r="R5" s="313"/>
      <c r="S5" s="314"/>
      <c r="T5" s="38"/>
      <c r="U5" s="38"/>
    </row>
    <row r="6" spans="1:21" x14ac:dyDescent="0.25">
      <c r="A6" s="108">
        <v>5</v>
      </c>
      <c r="B6" s="109">
        <v>6</v>
      </c>
      <c r="C6" s="109">
        <v>7</v>
      </c>
      <c r="D6" s="109">
        <v>8</v>
      </c>
      <c r="E6" s="109">
        <v>9</v>
      </c>
      <c r="F6" s="109">
        <v>10</v>
      </c>
      <c r="G6" s="109">
        <v>11</v>
      </c>
      <c r="H6" s="110"/>
      <c r="I6" s="108">
        <v>2</v>
      </c>
      <c r="J6" s="109">
        <v>3</v>
      </c>
      <c r="K6" s="109">
        <v>4</v>
      </c>
      <c r="L6" s="109">
        <v>5</v>
      </c>
      <c r="M6" s="109">
        <v>6</v>
      </c>
      <c r="N6" s="109">
        <v>7</v>
      </c>
      <c r="O6" s="109">
        <v>8</v>
      </c>
      <c r="P6" s="38"/>
      <c r="Q6" s="312"/>
      <c r="R6" s="313"/>
      <c r="S6" s="314"/>
      <c r="T6" s="38"/>
      <c r="U6" s="38"/>
    </row>
    <row r="7" spans="1:21" x14ac:dyDescent="0.25">
      <c r="A7" s="108">
        <v>12</v>
      </c>
      <c r="B7" s="109">
        <v>13</v>
      </c>
      <c r="C7" s="109">
        <v>14</v>
      </c>
      <c r="D7" s="109">
        <v>15</v>
      </c>
      <c r="E7" s="109">
        <v>16</v>
      </c>
      <c r="F7" s="109">
        <v>17</v>
      </c>
      <c r="G7" s="109">
        <v>18</v>
      </c>
      <c r="H7" s="109"/>
      <c r="I7" s="108">
        <v>9</v>
      </c>
      <c r="J7" s="109">
        <v>10</v>
      </c>
      <c r="K7" s="109">
        <v>11</v>
      </c>
      <c r="L7" s="109">
        <v>12</v>
      </c>
      <c r="M7" s="109">
        <v>13</v>
      </c>
      <c r="N7" s="109">
        <v>14</v>
      </c>
      <c r="O7" s="109">
        <v>15</v>
      </c>
      <c r="P7" s="38"/>
      <c r="Q7" s="312"/>
      <c r="R7" s="313"/>
      <c r="S7" s="314"/>
      <c r="T7" s="38"/>
      <c r="U7" s="38"/>
    </row>
    <row r="8" spans="1:21" ht="15.75" thickBot="1" x14ac:dyDescent="0.3">
      <c r="A8" s="108">
        <v>19</v>
      </c>
      <c r="B8" s="109">
        <v>20</v>
      </c>
      <c r="C8" s="109">
        <v>21</v>
      </c>
      <c r="D8" s="109">
        <v>22</v>
      </c>
      <c r="E8" s="109">
        <v>23</v>
      </c>
      <c r="F8" s="109">
        <v>24</v>
      </c>
      <c r="G8" s="109">
        <v>25</v>
      </c>
      <c r="H8" s="109"/>
      <c r="I8" s="108">
        <v>16</v>
      </c>
      <c r="J8" s="109">
        <v>17</v>
      </c>
      <c r="K8" s="109">
        <v>18</v>
      </c>
      <c r="L8" s="109">
        <v>19</v>
      </c>
      <c r="M8" s="109">
        <v>20</v>
      </c>
      <c r="N8" s="109">
        <v>21</v>
      </c>
      <c r="O8" s="109">
        <v>22</v>
      </c>
      <c r="P8" s="38"/>
      <c r="Q8" s="315"/>
      <c r="R8" s="316"/>
      <c r="S8" s="317"/>
      <c r="T8" s="38"/>
      <c r="U8" s="38"/>
    </row>
    <row r="9" spans="1:21" ht="16.5" thickTop="1" thickBot="1" x14ac:dyDescent="0.3">
      <c r="A9" s="108">
        <v>26</v>
      </c>
      <c r="B9" s="109">
        <v>27</v>
      </c>
      <c r="C9" s="109">
        <v>28</v>
      </c>
      <c r="D9" s="109">
        <v>29</v>
      </c>
      <c r="E9" s="109">
        <v>30</v>
      </c>
      <c r="F9" s="109">
        <v>31</v>
      </c>
      <c r="G9" s="109">
        <v>0</v>
      </c>
      <c r="H9" s="109"/>
      <c r="I9" s="108">
        <v>23</v>
      </c>
      <c r="J9" s="109">
        <v>24</v>
      </c>
      <c r="K9" s="109">
        <v>25</v>
      </c>
      <c r="L9" s="109">
        <v>26</v>
      </c>
      <c r="M9" s="109">
        <v>27</v>
      </c>
      <c r="N9" s="109">
        <v>28</v>
      </c>
      <c r="O9" s="109">
        <v>0</v>
      </c>
      <c r="P9" s="38"/>
      <c r="Q9" s="38"/>
      <c r="R9" s="38"/>
      <c r="S9" s="38"/>
      <c r="T9" s="38"/>
      <c r="U9" s="38"/>
    </row>
    <row r="10" spans="1:21" ht="15" customHeight="1" thickTop="1" x14ac:dyDescent="0.25">
      <c r="A10" s="108">
        <v>0</v>
      </c>
      <c r="B10" s="109">
        <v>0</v>
      </c>
      <c r="C10" s="109">
        <v>0</v>
      </c>
      <c r="D10" s="109">
        <v>0</v>
      </c>
      <c r="E10" s="111">
        <v>1</v>
      </c>
      <c r="F10" s="112" t="s">
        <v>123</v>
      </c>
      <c r="G10" s="113"/>
      <c r="H10" s="114"/>
      <c r="I10" s="108"/>
      <c r="J10" s="109"/>
      <c r="K10" s="109"/>
      <c r="L10" s="109"/>
      <c r="M10" s="111" t="s">
        <v>124</v>
      </c>
      <c r="N10" s="112" t="s">
        <v>124</v>
      </c>
      <c r="O10" s="115"/>
      <c r="P10" s="38"/>
      <c r="Q10" s="318" t="s">
        <v>103</v>
      </c>
      <c r="R10" s="319"/>
      <c r="S10" s="38"/>
      <c r="T10" s="38"/>
      <c r="U10" s="38"/>
    </row>
    <row r="11" spans="1:21" ht="15" customHeight="1" x14ac:dyDescent="0.25">
      <c r="A11" s="116"/>
      <c r="B11" s="116"/>
      <c r="C11" s="116"/>
      <c r="D11" s="116"/>
      <c r="E11" s="117"/>
      <c r="F11" s="118"/>
      <c r="G11" s="113"/>
      <c r="H11" s="116"/>
      <c r="I11" s="116"/>
      <c r="J11" s="116"/>
      <c r="K11" s="116"/>
      <c r="L11" s="116"/>
      <c r="M11" s="117"/>
      <c r="N11" s="118"/>
      <c r="O11" s="115"/>
      <c r="P11" s="38"/>
      <c r="Q11" s="320"/>
      <c r="R11" s="321"/>
      <c r="S11" s="38"/>
      <c r="T11" s="38"/>
      <c r="U11" s="38"/>
    </row>
    <row r="12" spans="1:21" ht="15.75" customHeight="1" thickBot="1" x14ac:dyDescent="0.3">
      <c r="A12" s="324" t="s">
        <v>125</v>
      </c>
      <c r="B12" s="324"/>
      <c r="C12" s="324"/>
      <c r="D12" s="324"/>
      <c r="E12" s="324"/>
      <c r="F12" s="324"/>
      <c r="G12" s="324"/>
      <c r="H12" s="104"/>
      <c r="I12" s="324" t="s">
        <v>126</v>
      </c>
      <c r="J12" s="324"/>
      <c r="K12" s="324"/>
      <c r="L12" s="324"/>
      <c r="M12" s="324"/>
      <c r="N12" s="324"/>
      <c r="O12" s="324"/>
      <c r="P12" s="38"/>
      <c r="Q12" s="322"/>
      <c r="R12" s="323"/>
      <c r="S12" s="38"/>
      <c r="T12" s="38"/>
      <c r="U12" s="38"/>
    </row>
    <row r="13" spans="1:21" ht="16.5" thickTop="1" thickBot="1" x14ac:dyDescent="0.3">
      <c r="A13" s="105" t="s">
        <v>116</v>
      </c>
      <c r="B13" s="106" t="s">
        <v>117</v>
      </c>
      <c r="C13" s="106" t="s">
        <v>118</v>
      </c>
      <c r="D13" s="106" t="s">
        <v>119</v>
      </c>
      <c r="E13" s="106" t="s">
        <v>120</v>
      </c>
      <c r="F13" s="106" t="s">
        <v>121</v>
      </c>
      <c r="G13" s="106" t="s">
        <v>122</v>
      </c>
      <c r="H13" s="107"/>
      <c r="I13" s="105" t="s">
        <v>116</v>
      </c>
      <c r="J13" s="106" t="s">
        <v>117</v>
      </c>
      <c r="K13" s="106" t="s">
        <v>118</v>
      </c>
      <c r="L13" s="106" t="s">
        <v>119</v>
      </c>
      <c r="M13" s="106" t="s">
        <v>120</v>
      </c>
      <c r="N13" s="106" t="s">
        <v>121</v>
      </c>
      <c r="O13" s="106" t="s">
        <v>122</v>
      </c>
      <c r="P13" s="38"/>
      <c r="Q13" s="38"/>
      <c r="R13" s="38"/>
      <c r="S13" s="38"/>
      <c r="T13" s="38"/>
      <c r="U13" s="38"/>
    </row>
    <row r="14" spans="1:21" ht="15" customHeight="1" thickTop="1" x14ac:dyDescent="0.25">
      <c r="A14" s="108">
        <v>0</v>
      </c>
      <c r="B14" s="109">
        <v>0</v>
      </c>
      <c r="C14" s="109">
        <v>0</v>
      </c>
      <c r="D14" s="109">
        <v>0</v>
      </c>
      <c r="E14" s="109">
        <v>0</v>
      </c>
      <c r="F14" s="109">
        <v>0</v>
      </c>
      <c r="G14" s="109">
        <v>1</v>
      </c>
      <c r="H14" s="109"/>
      <c r="I14" s="108">
        <v>0</v>
      </c>
      <c r="J14" s="109">
        <v>0</v>
      </c>
      <c r="K14" s="109">
        <v>1</v>
      </c>
      <c r="L14" s="109">
        <v>2</v>
      </c>
      <c r="M14" s="109">
        <v>3</v>
      </c>
      <c r="N14" s="109">
        <v>4</v>
      </c>
      <c r="O14" s="109">
        <v>5</v>
      </c>
      <c r="P14" s="38"/>
      <c r="Q14" s="192" t="s">
        <v>104</v>
      </c>
      <c r="R14" s="193"/>
      <c r="S14" s="38"/>
      <c r="T14" s="38"/>
      <c r="U14" s="38"/>
    </row>
    <row r="15" spans="1:21" ht="15" customHeight="1" x14ac:dyDescent="0.25">
      <c r="A15" s="108">
        <v>2</v>
      </c>
      <c r="B15" s="109">
        <v>3</v>
      </c>
      <c r="C15" s="109">
        <v>4</v>
      </c>
      <c r="D15" s="109">
        <v>5</v>
      </c>
      <c r="E15" s="109">
        <v>6</v>
      </c>
      <c r="F15" s="109">
        <v>7</v>
      </c>
      <c r="G15" s="109">
        <v>8</v>
      </c>
      <c r="H15" s="109"/>
      <c r="I15" s="108">
        <v>6</v>
      </c>
      <c r="J15" s="109">
        <v>7</v>
      </c>
      <c r="K15" s="109">
        <v>8</v>
      </c>
      <c r="L15" s="109">
        <v>9</v>
      </c>
      <c r="M15" s="109">
        <v>10</v>
      </c>
      <c r="N15" s="109">
        <v>11</v>
      </c>
      <c r="O15" s="109">
        <v>12</v>
      </c>
      <c r="P15" s="38"/>
      <c r="Q15" s="194"/>
      <c r="R15" s="195"/>
      <c r="S15" s="38"/>
      <c r="T15" s="38"/>
      <c r="U15" s="38"/>
    </row>
    <row r="16" spans="1:21" ht="15" customHeight="1" thickBot="1" x14ac:dyDescent="0.3">
      <c r="A16" s="108">
        <v>9</v>
      </c>
      <c r="B16" s="109">
        <v>10</v>
      </c>
      <c r="C16" s="109">
        <v>11</v>
      </c>
      <c r="D16" s="109">
        <v>12</v>
      </c>
      <c r="E16" s="109">
        <v>13</v>
      </c>
      <c r="F16" s="109">
        <v>14</v>
      </c>
      <c r="G16" s="109">
        <v>15</v>
      </c>
      <c r="H16" s="109"/>
      <c r="I16" s="108">
        <v>13</v>
      </c>
      <c r="J16" s="109">
        <v>14</v>
      </c>
      <c r="K16" s="109">
        <v>15</v>
      </c>
      <c r="L16" s="109">
        <v>16</v>
      </c>
      <c r="M16" s="109">
        <v>17</v>
      </c>
      <c r="N16" s="109">
        <v>18</v>
      </c>
      <c r="O16" s="109">
        <v>19</v>
      </c>
      <c r="P16" s="38"/>
      <c r="Q16" s="196"/>
      <c r="R16" s="197"/>
      <c r="S16" s="38"/>
      <c r="T16" s="38"/>
      <c r="U16" s="38"/>
    </row>
    <row r="17" spans="1:21" ht="16.5" thickTop="1" thickBot="1" x14ac:dyDescent="0.3">
      <c r="A17" s="108">
        <v>16</v>
      </c>
      <c r="B17" s="109">
        <v>17</v>
      </c>
      <c r="C17" s="109">
        <v>18</v>
      </c>
      <c r="D17" s="109">
        <v>19</v>
      </c>
      <c r="E17" s="109">
        <v>20</v>
      </c>
      <c r="F17" s="109">
        <v>21</v>
      </c>
      <c r="G17" s="109">
        <v>22</v>
      </c>
      <c r="H17" s="110"/>
      <c r="I17" s="108">
        <v>20</v>
      </c>
      <c r="J17" s="109">
        <v>21</v>
      </c>
      <c r="K17" s="109">
        <v>22</v>
      </c>
      <c r="L17" s="109">
        <v>23</v>
      </c>
      <c r="M17" s="109">
        <v>24</v>
      </c>
      <c r="N17" s="109">
        <v>25</v>
      </c>
      <c r="O17" s="109">
        <v>26</v>
      </c>
      <c r="P17" s="38"/>
      <c r="Q17" s="38"/>
      <c r="R17" s="38"/>
      <c r="S17" s="38"/>
      <c r="T17" s="38"/>
      <c r="U17" s="38"/>
    </row>
    <row r="18" spans="1:21" ht="15" customHeight="1" thickTop="1" x14ac:dyDescent="0.25">
      <c r="A18" s="108">
        <v>23</v>
      </c>
      <c r="B18" s="109">
        <v>24</v>
      </c>
      <c r="C18" s="109">
        <v>25</v>
      </c>
      <c r="D18" s="109">
        <v>26</v>
      </c>
      <c r="E18" s="109">
        <v>27</v>
      </c>
      <c r="F18" s="109">
        <v>28</v>
      </c>
      <c r="G18" s="109">
        <v>29</v>
      </c>
      <c r="H18" s="109"/>
      <c r="I18" s="108">
        <v>27</v>
      </c>
      <c r="J18" s="109">
        <v>28</v>
      </c>
      <c r="K18" s="109">
        <v>29</v>
      </c>
      <c r="L18" s="109">
        <v>30</v>
      </c>
      <c r="M18" s="109">
        <v>0</v>
      </c>
      <c r="N18" s="109">
        <v>0</v>
      </c>
      <c r="O18" s="109">
        <v>0</v>
      </c>
      <c r="P18" s="38"/>
      <c r="Q18" s="204" t="s">
        <v>105</v>
      </c>
      <c r="R18" s="205"/>
      <c r="S18" s="38"/>
      <c r="T18" s="38"/>
      <c r="U18" s="38"/>
    </row>
    <row r="19" spans="1:21" ht="15" customHeight="1" x14ac:dyDescent="0.25">
      <c r="A19" s="108">
        <v>30</v>
      </c>
      <c r="B19" s="109">
        <v>31</v>
      </c>
      <c r="C19" s="109">
        <v>0</v>
      </c>
      <c r="D19" s="109">
        <v>0</v>
      </c>
      <c r="E19" s="111">
        <v>4</v>
      </c>
      <c r="F19" s="112" t="s">
        <v>127</v>
      </c>
      <c r="G19" s="119"/>
      <c r="H19" s="114"/>
      <c r="I19" s="108">
        <v>0</v>
      </c>
      <c r="J19" s="109">
        <v>0</v>
      </c>
      <c r="K19" s="109">
        <v>0</v>
      </c>
      <c r="L19" s="109">
        <v>0</v>
      </c>
      <c r="M19" s="111">
        <v>18</v>
      </c>
      <c r="N19" s="112" t="s">
        <v>128</v>
      </c>
      <c r="O19" s="119"/>
      <c r="P19" s="38"/>
      <c r="Q19" s="206"/>
      <c r="R19" s="207"/>
      <c r="S19" s="38"/>
      <c r="T19" s="38"/>
      <c r="U19" s="38"/>
    </row>
    <row r="20" spans="1:21" ht="15" customHeight="1" thickBot="1" x14ac:dyDescent="0.3">
      <c r="A20" s="114"/>
      <c r="B20" s="114"/>
      <c r="C20" s="114"/>
      <c r="D20" s="114"/>
      <c r="E20" s="111" t="s">
        <v>124</v>
      </c>
      <c r="F20" s="112" t="s">
        <v>124</v>
      </c>
      <c r="G20" s="119"/>
      <c r="H20" s="114"/>
      <c r="I20" s="114"/>
      <c r="J20" s="114"/>
      <c r="K20" s="114"/>
      <c r="L20" s="114"/>
      <c r="M20" s="120">
        <v>21</v>
      </c>
      <c r="N20" s="121" t="s">
        <v>129</v>
      </c>
      <c r="O20" s="115"/>
      <c r="P20" s="38"/>
      <c r="Q20" s="208"/>
      <c r="R20" s="209"/>
      <c r="S20" s="38"/>
      <c r="T20" s="38"/>
      <c r="U20" s="38"/>
    </row>
    <row r="21" spans="1:21" ht="17.25" thickTop="1" thickBot="1" x14ac:dyDescent="0.3">
      <c r="A21" s="324" t="s">
        <v>130</v>
      </c>
      <c r="B21" s="324"/>
      <c r="C21" s="324"/>
      <c r="D21" s="324"/>
      <c r="E21" s="324"/>
      <c r="F21" s="324"/>
      <c r="G21" s="324"/>
      <c r="H21" s="114"/>
      <c r="I21" s="324" t="s">
        <v>131</v>
      </c>
      <c r="J21" s="324"/>
      <c r="K21" s="324"/>
      <c r="L21" s="324"/>
      <c r="M21" s="324"/>
      <c r="N21" s="324"/>
      <c r="O21" s="324"/>
      <c r="P21" s="38"/>
      <c r="Q21" s="38"/>
      <c r="R21" s="38"/>
      <c r="S21" s="38"/>
      <c r="T21" s="38"/>
      <c r="U21" s="38"/>
    </row>
    <row r="22" spans="1:21" ht="15" customHeight="1" thickTop="1" x14ac:dyDescent="0.25">
      <c r="A22" s="105" t="s">
        <v>116</v>
      </c>
      <c r="B22" s="106" t="s">
        <v>117</v>
      </c>
      <c r="C22" s="106" t="s">
        <v>118</v>
      </c>
      <c r="D22" s="106" t="s">
        <v>119</v>
      </c>
      <c r="E22" s="106" t="s">
        <v>120</v>
      </c>
      <c r="F22" s="106" t="s">
        <v>121</v>
      </c>
      <c r="G22" s="106" t="s">
        <v>122</v>
      </c>
      <c r="H22" s="122"/>
      <c r="I22" s="105" t="s">
        <v>116</v>
      </c>
      <c r="J22" s="106" t="s">
        <v>117</v>
      </c>
      <c r="K22" s="106" t="s">
        <v>118</v>
      </c>
      <c r="L22" s="106" t="s">
        <v>119</v>
      </c>
      <c r="M22" s="106" t="s">
        <v>120</v>
      </c>
      <c r="N22" s="106" t="s">
        <v>121</v>
      </c>
      <c r="O22" s="106" t="s">
        <v>122</v>
      </c>
      <c r="P22" s="38"/>
      <c r="Q22" s="218" t="s">
        <v>106</v>
      </c>
      <c r="R22" s="219"/>
      <c r="S22" s="38"/>
      <c r="T22" s="38"/>
      <c r="U22" s="38"/>
    </row>
    <row r="23" spans="1:21" ht="15" customHeight="1" x14ac:dyDescent="0.25">
      <c r="A23" s="108">
        <v>0</v>
      </c>
      <c r="B23" s="109">
        <v>0</v>
      </c>
      <c r="C23" s="109">
        <v>0</v>
      </c>
      <c r="D23" s="109">
        <v>0</v>
      </c>
      <c r="E23" s="109">
        <v>1</v>
      </c>
      <c r="F23" s="109">
        <v>2</v>
      </c>
      <c r="G23" s="109">
        <v>3</v>
      </c>
      <c r="H23" s="109"/>
      <c r="I23" s="108">
        <v>1</v>
      </c>
      <c r="J23" s="109">
        <v>2</v>
      </c>
      <c r="K23" s="109">
        <v>3</v>
      </c>
      <c r="L23" s="109">
        <v>4</v>
      </c>
      <c r="M23" s="109">
        <v>5</v>
      </c>
      <c r="N23" s="109">
        <v>6</v>
      </c>
      <c r="O23" s="109">
        <v>7</v>
      </c>
      <c r="P23" s="38"/>
      <c r="Q23" s="220"/>
      <c r="R23" s="221"/>
      <c r="S23" s="38"/>
      <c r="T23" s="38"/>
      <c r="U23" s="38"/>
    </row>
    <row r="24" spans="1:21" ht="15" customHeight="1" thickBot="1" x14ac:dyDescent="0.3">
      <c r="A24" s="108">
        <v>4</v>
      </c>
      <c r="B24" s="109">
        <v>5</v>
      </c>
      <c r="C24" s="109">
        <v>6</v>
      </c>
      <c r="D24" s="109">
        <v>7</v>
      </c>
      <c r="E24" s="109">
        <v>8</v>
      </c>
      <c r="F24" s="109">
        <v>9</v>
      </c>
      <c r="G24" s="109">
        <v>10</v>
      </c>
      <c r="H24" s="109"/>
      <c r="I24" s="108">
        <v>8</v>
      </c>
      <c r="J24" s="109">
        <v>9</v>
      </c>
      <c r="K24" s="109">
        <v>10</v>
      </c>
      <c r="L24" s="109">
        <v>11</v>
      </c>
      <c r="M24" s="109">
        <v>12</v>
      </c>
      <c r="N24" s="109">
        <v>13</v>
      </c>
      <c r="O24" s="109">
        <v>14</v>
      </c>
      <c r="P24" s="38"/>
      <c r="Q24" s="222"/>
      <c r="R24" s="223"/>
      <c r="S24" s="38"/>
      <c r="T24" s="38"/>
      <c r="U24" s="38"/>
    </row>
    <row r="25" spans="1:21" ht="15.75" thickTop="1" x14ac:dyDescent="0.25">
      <c r="A25" s="108">
        <v>11</v>
      </c>
      <c r="B25" s="109">
        <v>12</v>
      </c>
      <c r="C25" s="109">
        <v>13</v>
      </c>
      <c r="D25" s="109">
        <v>14</v>
      </c>
      <c r="E25" s="109">
        <v>15</v>
      </c>
      <c r="F25" s="109">
        <v>16</v>
      </c>
      <c r="G25" s="109">
        <v>17</v>
      </c>
      <c r="H25" s="109"/>
      <c r="I25" s="108">
        <v>15</v>
      </c>
      <c r="J25" s="109">
        <v>16</v>
      </c>
      <c r="K25" s="109">
        <v>17</v>
      </c>
      <c r="L25" s="109">
        <v>18</v>
      </c>
      <c r="M25" s="109">
        <v>19</v>
      </c>
      <c r="N25" s="109">
        <v>20</v>
      </c>
      <c r="O25" s="109">
        <v>21</v>
      </c>
      <c r="P25" s="38"/>
      <c r="Q25" s="38"/>
      <c r="R25" s="38"/>
      <c r="S25" s="38"/>
      <c r="T25" s="38"/>
      <c r="U25" s="38"/>
    </row>
    <row r="26" spans="1:21" x14ac:dyDescent="0.25">
      <c r="A26" s="108">
        <v>18</v>
      </c>
      <c r="B26" s="109">
        <v>19</v>
      </c>
      <c r="C26" s="109">
        <v>20</v>
      </c>
      <c r="D26" s="109">
        <v>21</v>
      </c>
      <c r="E26" s="109">
        <v>22</v>
      </c>
      <c r="F26" s="109">
        <v>23</v>
      </c>
      <c r="G26" s="109">
        <v>24</v>
      </c>
      <c r="H26" s="109"/>
      <c r="I26" s="108">
        <v>22</v>
      </c>
      <c r="J26" s="109">
        <v>23</v>
      </c>
      <c r="K26" s="109">
        <v>24</v>
      </c>
      <c r="L26" s="109">
        <v>25</v>
      </c>
      <c r="M26" s="109">
        <v>26</v>
      </c>
      <c r="N26" s="109">
        <v>27</v>
      </c>
      <c r="O26" s="109">
        <v>28</v>
      </c>
      <c r="P26" s="38"/>
      <c r="Q26" s="38"/>
      <c r="R26" s="38"/>
      <c r="S26" s="38"/>
      <c r="T26" s="38"/>
      <c r="U26" s="38"/>
    </row>
    <row r="27" spans="1:21" x14ac:dyDescent="0.25">
      <c r="A27" s="108">
        <v>25</v>
      </c>
      <c r="B27" s="109">
        <v>26</v>
      </c>
      <c r="C27" s="109">
        <v>27</v>
      </c>
      <c r="D27" s="109">
        <v>28</v>
      </c>
      <c r="E27" s="109">
        <v>29</v>
      </c>
      <c r="F27" s="109">
        <v>30</v>
      </c>
      <c r="G27" s="109">
        <v>31</v>
      </c>
      <c r="H27" s="109"/>
      <c r="I27" s="108">
        <v>29</v>
      </c>
      <c r="J27" s="109">
        <v>30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38"/>
      <c r="Q27" s="38"/>
      <c r="R27" s="38"/>
      <c r="S27" s="38"/>
      <c r="T27" s="38"/>
      <c r="U27" s="38"/>
    </row>
    <row r="28" spans="1:21" x14ac:dyDescent="0.25">
      <c r="A28" s="108">
        <v>0</v>
      </c>
      <c r="B28" s="109">
        <v>0</v>
      </c>
      <c r="C28" s="109">
        <v>0</v>
      </c>
      <c r="D28" s="109">
        <v>0</v>
      </c>
      <c r="E28" s="123">
        <v>1</v>
      </c>
      <c r="F28" s="112" t="s">
        <v>132</v>
      </c>
      <c r="G28" s="119"/>
      <c r="H28" s="114"/>
      <c r="I28" s="108">
        <v>0</v>
      </c>
      <c r="J28" s="109">
        <v>0</v>
      </c>
      <c r="K28" s="109">
        <v>0</v>
      </c>
      <c r="L28" s="109">
        <v>0</v>
      </c>
      <c r="M28" s="123">
        <v>19</v>
      </c>
      <c r="N28" s="123" t="s">
        <v>133</v>
      </c>
      <c r="O28" s="119"/>
      <c r="P28" s="38"/>
      <c r="Q28" s="38"/>
      <c r="R28" s="38"/>
      <c r="S28" s="38"/>
      <c r="T28" s="38"/>
      <c r="U28" s="38"/>
    </row>
    <row r="29" spans="1:21" x14ac:dyDescent="0.25">
      <c r="A29" s="114"/>
      <c r="B29" s="114"/>
      <c r="C29" s="114"/>
      <c r="D29" s="114"/>
      <c r="E29" s="124" t="s">
        <v>124</v>
      </c>
      <c r="F29" s="121" t="s">
        <v>124</v>
      </c>
      <c r="G29" s="119"/>
      <c r="H29" s="114"/>
      <c r="I29" s="114"/>
      <c r="J29" s="114"/>
      <c r="K29" s="114"/>
      <c r="L29" s="114"/>
      <c r="M29" s="125"/>
      <c r="N29" s="126"/>
      <c r="O29" s="119"/>
      <c r="P29" s="38"/>
      <c r="Q29" s="38"/>
      <c r="R29" s="38"/>
      <c r="S29" s="38"/>
      <c r="T29" s="38"/>
      <c r="U29" s="38"/>
    </row>
    <row r="30" spans="1:21" ht="15.75" x14ac:dyDescent="0.25">
      <c r="A30" s="324" t="s">
        <v>134</v>
      </c>
      <c r="B30" s="324"/>
      <c r="C30" s="324"/>
      <c r="D30" s="324"/>
      <c r="E30" s="324"/>
      <c r="F30" s="324"/>
      <c r="G30" s="324"/>
      <c r="H30" s="114"/>
      <c r="I30" s="324" t="s">
        <v>135</v>
      </c>
      <c r="J30" s="324"/>
      <c r="K30" s="324"/>
      <c r="L30" s="324"/>
      <c r="M30" s="324"/>
      <c r="N30" s="324"/>
      <c r="O30" s="324"/>
      <c r="P30" s="38"/>
      <c r="Q30" s="38"/>
      <c r="R30" s="38"/>
      <c r="S30" s="38"/>
      <c r="T30" s="38"/>
      <c r="U30" s="38"/>
    </row>
    <row r="31" spans="1:21" x14ac:dyDescent="0.25">
      <c r="A31" s="105" t="s">
        <v>116</v>
      </c>
      <c r="B31" s="106" t="s">
        <v>117</v>
      </c>
      <c r="C31" s="106" t="s">
        <v>118</v>
      </c>
      <c r="D31" s="106" t="s">
        <v>119</v>
      </c>
      <c r="E31" s="106" t="s">
        <v>120</v>
      </c>
      <c r="F31" s="106" t="s">
        <v>121</v>
      </c>
      <c r="G31" s="106" t="s">
        <v>122</v>
      </c>
      <c r="H31" s="107"/>
      <c r="I31" s="105" t="s">
        <v>116</v>
      </c>
      <c r="J31" s="106" t="s">
        <v>117</v>
      </c>
      <c r="K31" s="106" t="s">
        <v>118</v>
      </c>
      <c r="L31" s="106" t="s">
        <v>119</v>
      </c>
      <c r="M31" s="106" t="s">
        <v>120</v>
      </c>
      <c r="N31" s="106" t="s">
        <v>121</v>
      </c>
      <c r="O31" s="106" t="s">
        <v>122</v>
      </c>
      <c r="P31" s="38"/>
      <c r="Q31" s="38"/>
      <c r="R31" s="38"/>
      <c r="S31" s="38"/>
      <c r="T31" s="38"/>
      <c r="U31" s="38"/>
    </row>
    <row r="32" spans="1:21" x14ac:dyDescent="0.25">
      <c r="A32" s="108">
        <v>0</v>
      </c>
      <c r="B32" s="109">
        <v>0</v>
      </c>
      <c r="C32" s="109">
        <v>1</v>
      </c>
      <c r="D32" s="109">
        <v>2</v>
      </c>
      <c r="E32" s="109">
        <v>3</v>
      </c>
      <c r="F32" s="109">
        <v>4</v>
      </c>
      <c r="G32" s="109">
        <v>5</v>
      </c>
      <c r="H32" s="109"/>
      <c r="I32" s="108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1</v>
      </c>
      <c r="O32" s="109">
        <v>2</v>
      </c>
      <c r="P32" s="38"/>
      <c r="Q32" s="38"/>
      <c r="R32" s="38"/>
      <c r="S32" s="38"/>
      <c r="T32" s="38"/>
      <c r="U32" s="38"/>
    </row>
    <row r="33" spans="1:21" x14ac:dyDescent="0.25">
      <c r="A33" s="108">
        <v>6</v>
      </c>
      <c r="B33" s="109">
        <v>7</v>
      </c>
      <c r="C33" s="109">
        <v>8</v>
      </c>
      <c r="D33" s="109">
        <v>9</v>
      </c>
      <c r="E33" s="109">
        <v>10</v>
      </c>
      <c r="F33" s="109">
        <v>11</v>
      </c>
      <c r="G33" s="109">
        <v>12</v>
      </c>
      <c r="H33" s="110"/>
      <c r="I33" s="108">
        <v>3</v>
      </c>
      <c r="J33" s="109">
        <v>4</v>
      </c>
      <c r="K33" s="109">
        <v>5</v>
      </c>
      <c r="L33" s="109">
        <v>6</v>
      </c>
      <c r="M33" s="109">
        <v>7</v>
      </c>
      <c r="N33" s="109">
        <v>8</v>
      </c>
      <c r="O33" s="109">
        <v>9</v>
      </c>
      <c r="P33" s="38"/>
      <c r="Q33" s="38"/>
      <c r="R33" s="38"/>
      <c r="S33" s="38"/>
      <c r="T33" s="38"/>
      <c r="U33" s="38"/>
    </row>
    <row r="34" spans="1:21" x14ac:dyDescent="0.25">
      <c r="A34" s="127">
        <v>13</v>
      </c>
      <c r="B34" s="109">
        <v>14</v>
      </c>
      <c r="C34" s="109">
        <v>15</v>
      </c>
      <c r="D34" s="109">
        <v>16</v>
      </c>
      <c r="E34" s="109">
        <v>17</v>
      </c>
      <c r="F34" s="109">
        <v>18</v>
      </c>
      <c r="G34" s="109">
        <v>19</v>
      </c>
      <c r="H34" s="109"/>
      <c r="I34" s="108">
        <v>10</v>
      </c>
      <c r="J34" s="109">
        <v>11</v>
      </c>
      <c r="K34" s="109">
        <v>12</v>
      </c>
      <c r="L34" s="109">
        <v>13</v>
      </c>
      <c r="M34" s="109">
        <v>14</v>
      </c>
      <c r="N34" s="109">
        <v>15</v>
      </c>
      <c r="O34" s="109">
        <v>16</v>
      </c>
      <c r="P34" s="38"/>
      <c r="Q34" s="38"/>
      <c r="R34" s="38"/>
      <c r="S34" s="38"/>
      <c r="T34" s="38"/>
      <c r="U34" s="38"/>
    </row>
    <row r="35" spans="1:21" x14ac:dyDescent="0.25">
      <c r="A35" s="127">
        <v>20</v>
      </c>
      <c r="B35" s="109">
        <v>21</v>
      </c>
      <c r="C35" s="109">
        <v>22</v>
      </c>
      <c r="D35" s="109">
        <v>23</v>
      </c>
      <c r="E35" s="109">
        <v>24</v>
      </c>
      <c r="F35" s="109">
        <v>25</v>
      </c>
      <c r="G35" s="109">
        <v>26</v>
      </c>
      <c r="H35" s="109"/>
      <c r="I35" s="108">
        <v>17</v>
      </c>
      <c r="J35" s="109">
        <v>18</v>
      </c>
      <c r="K35" s="109">
        <v>19</v>
      </c>
      <c r="L35" s="109">
        <v>20</v>
      </c>
      <c r="M35" s="109">
        <v>21</v>
      </c>
      <c r="N35" s="109">
        <v>22</v>
      </c>
      <c r="O35" s="109">
        <v>23</v>
      </c>
      <c r="P35" s="38"/>
      <c r="Q35" s="38"/>
      <c r="R35" s="38"/>
      <c r="S35" s="38"/>
      <c r="T35" s="38"/>
      <c r="U35" s="38"/>
    </row>
    <row r="36" spans="1:21" x14ac:dyDescent="0.25">
      <c r="A36" s="108">
        <v>27</v>
      </c>
      <c r="B36" s="109">
        <v>28</v>
      </c>
      <c r="C36" s="109">
        <v>29</v>
      </c>
      <c r="D36" s="109">
        <v>30</v>
      </c>
      <c r="E36" s="109">
        <v>31</v>
      </c>
      <c r="F36" s="109">
        <v>0</v>
      </c>
      <c r="G36" s="109">
        <v>0</v>
      </c>
      <c r="H36" s="109"/>
      <c r="I36" s="108">
        <v>24</v>
      </c>
      <c r="J36" s="109">
        <v>25</v>
      </c>
      <c r="K36" s="109">
        <v>26</v>
      </c>
      <c r="L36" s="109">
        <v>27</v>
      </c>
      <c r="M36" s="109">
        <v>28</v>
      </c>
      <c r="N36" s="109">
        <v>29</v>
      </c>
      <c r="O36" s="109">
        <v>30</v>
      </c>
      <c r="P36" s="38"/>
      <c r="Q36" s="38"/>
      <c r="R36" s="38"/>
      <c r="S36" s="38"/>
      <c r="T36" s="38"/>
      <c r="U36" s="38"/>
    </row>
    <row r="37" spans="1:21" x14ac:dyDescent="0.25">
      <c r="A37" s="108">
        <v>0</v>
      </c>
      <c r="B37" s="109">
        <v>0</v>
      </c>
      <c r="C37" s="109">
        <v>0</v>
      </c>
      <c r="D37" s="109">
        <v>0</v>
      </c>
      <c r="E37" s="109">
        <v>0</v>
      </c>
      <c r="F37" s="109">
        <v>0</v>
      </c>
      <c r="G37" s="109">
        <v>0</v>
      </c>
      <c r="H37" s="128"/>
      <c r="I37" s="108">
        <v>31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38"/>
      <c r="Q37" s="38"/>
      <c r="R37" s="38"/>
      <c r="S37" s="38"/>
      <c r="T37" s="38"/>
      <c r="U37" s="38"/>
    </row>
    <row r="38" spans="1:21" x14ac:dyDescent="0.25">
      <c r="A38" s="114"/>
      <c r="B38" s="114"/>
      <c r="C38" s="114"/>
      <c r="D38" s="114"/>
      <c r="E38" s="114"/>
      <c r="F38" s="114"/>
      <c r="G38" s="114"/>
      <c r="H38" s="104"/>
      <c r="I38" s="114"/>
      <c r="J38" s="114"/>
      <c r="K38" s="114"/>
      <c r="L38" s="114"/>
      <c r="M38" s="114"/>
      <c r="N38" s="114"/>
      <c r="O38" s="114"/>
      <c r="P38" s="38"/>
      <c r="Q38" s="38"/>
      <c r="R38" s="38"/>
      <c r="S38" s="38"/>
      <c r="T38" s="38"/>
      <c r="U38" s="38"/>
    </row>
    <row r="39" spans="1:21" ht="15.75" x14ac:dyDescent="0.25">
      <c r="A39" s="324" t="s">
        <v>136</v>
      </c>
      <c r="B39" s="324"/>
      <c r="C39" s="324"/>
      <c r="D39" s="324"/>
      <c r="E39" s="324"/>
      <c r="F39" s="324"/>
      <c r="G39" s="324"/>
      <c r="H39" s="114"/>
      <c r="I39" s="324" t="s">
        <v>137</v>
      </c>
      <c r="J39" s="324"/>
      <c r="K39" s="324"/>
      <c r="L39" s="324"/>
      <c r="M39" s="324"/>
      <c r="N39" s="324"/>
      <c r="O39" s="324"/>
      <c r="P39" s="38"/>
      <c r="Q39" s="38"/>
      <c r="R39" s="38"/>
      <c r="S39" s="38"/>
      <c r="T39" s="38"/>
      <c r="U39" s="38"/>
    </row>
    <row r="40" spans="1:21" x14ac:dyDescent="0.25">
      <c r="A40" s="105" t="s">
        <v>116</v>
      </c>
      <c r="B40" s="106" t="s">
        <v>117</v>
      </c>
      <c r="C40" s="106" t="s">
        <v>118</v>
      </c>
      <c r="D40" s="106" t="s">
        <v>119</v>
      </c>
      <c r="E40" s="106" t="s">
        <v>120</v>
      </c>
      <c r="F40" s="106" t="s">
        <v>121</v>
      </c>
      <c r="G40" s="106" t="s">
        <v>122</v>
      </c>
      <c r="H40" s="107"/>
      <c r="I40" s="105" t="s">
        <v>116</v>
      </c>
      <c r="J40" s="106" t="s">
        <v>117</v>
      </c>
      <c r="K40" s="106" t="s">
        <v>118</v>
      </c>
      <c r="L40" s="106" t="s">
        <v>119</v>
      </c>
      <c r="M40" s="106" t="s">
        <v>120</v>
      </c>
      <c r="N40" s="106" t="s">
        <v>121</v>
      </c>
      <c r="O40" s="106" t="s">
        <v>122</v>
      </c>
      <c r="P40" s="38"/>
      <c r="Q40" s="38"/>
      <c r="R40" s="38"/>
      <c r="S40" s="38"/>
      <c r="T40" s="38"/>
      <c r="U40" s="38"/>
    </row>
    <row r="41" spans="1:21" x14ac:dyDescent="0.25">
      <c r="A41" s="108">
        <v>0</v>
      </c>
      <c r="B41" s="109">
        <v>1</v>
      </c>
      <c r="C41" s="109">
        <v>2</v>
      </c>
      <c r="D41" s="109">
        <v>3</v>
      </c>
      <c r="E41" s="109">
        <v>4</v>
      </c>
      <c r="F41" s="109">
        <v>5</v>
      </c>
      <c r="G41" s="109">
        <v>6</v>
      </c>
      <c r="H41" s="109"/>
      <c r="I41" s="108">
        <v>0</v>
      </c>
      <c r="J41" s="109">
        <v>0</v>
      </c>
      <c r="K41" s="109">
        <v>0</v>
      </c>
      <c r="L41" s="109">
        <v>1</v>
      </c>
      <c r="M41" s="109">
        <v>2</v>
      </c>
      <c r="N41" s="109">
        <v>3</v>
      </c>
      <c r="O41" s="109">
        <v>4</v>
      </c>
      <c r="P41" s="38"/>
      <c r="Q41" s="38"/>
      <c r="R41" s="38"/>
      <c r="S41" s="38"/>
      <c r="T41" s="38"/>
      <c r="U41" s="38"/>
    </row>
    <row r="42" spans="1:21" x14ac:dyDescent="0.25">
      <c r="A42" s="108">
        <v>7</v>
      </c>
      <c r="B42" s="109">
        <v>8</v>
      </c>
      <c r="C42" s="109">
        <v>9</v>
      </c>
      <c r="D42" s="109">
        <v>10</v>
      </c>
      <c r="E42" s="109">
        <v>11</v>
      </c>
      <c r="F42" s="109">
        <v>12</v>
      </c>
      <c r="G42" s="109">
        <v>13</v>
      </c>
      <c r="H42" s="109"/>
      <c r="I42" s="108">
        <v>5</v>
      </c>
      <c r="J42" s="109">
        <v>6</v>
      </c>
      <c r="K42" s="109">
        <v>7</v>
      </c>
      <c r="L42" s="109">
        <v>8</v>
      </c>
      <c r="M42" s="109">
        <v>9</v>
      </c>
      <c r="N42" s="109">
        <v>10</v>
      </c>
      <c r="O42" s="109">
        <v>11</v>
      </c>
      <c r="P42" s="38"/>
      <c r="Q42" s="38"/>
      <c r="R42" s="38"/>
      <c r="S42" s="38"/>
      <c r="T42" s="38"/>
      <c r="U42" s="38"/>
    </row>
    <row r="43" spans="1:21" x14ac:dyDescent="0.25">
      <c r="A43" s="108">
        <v>14</v>
      </c>
      <c r="B43" s="109">
        <v>15</v>
      </c>
      <c r="C43" s="109">
        <v>16</v>
      </c>
      <c r="D43" s="109">
        <v>17</v>
      </c>
      <c r="E43" s="109">
        <v>18</v>
      </c>
      <c r="F43" s="109">
        <v>19</v>
      </c>
      <c r="G43" s="109">
        <v>20</v>
      </c>
      <c r="H43" s="110"/>
      <c r="I43" s="108">
        <v>12</v>
      </c>
      <c r="J43" s="109">
        <v>13</v>
      </c>
      <c r="K43" s="109">
        <v>14</v>
      </c>
      <c r="L43" s="109">
        <v>15</v>
      </c>
      <c r="M43" s="109">
        <v>16</v>
      </c>
      <c r="N43" s="109">
        <v>17</v>
      </c>
      <c r="O43" s="109">
        <v>18</v>
      </c>
      <c r="P43" s="38"/>
      <c r="Q43" s="38"/>
      <c r="R43" s="38"/>
      <c r="S43" s="38"/>
      <c r="T43" s="38"/>
      <c r="U43" s="38"/>
    </row>
    <row r="44" spans="1:21" x14ac:dyDescent="0.25">
      <c r="A44" s="108">
        <v>21</v>
      </c>
      <c r="B44" s="109">
        <v>22</v>
      </c>
      <c r="C44" s="109">
        <v>23</v>
      </c>
      <c r="D44" s="109">
        <v>24</v>
      </c>
      <c r="E44" s="109">
        <v>25</v>
      </c>
      <c r="F44" s="109">
        <v>26</v>
      </c>
      <c r="G44" s="109">
        <v>27</v>
      </c>
      <c r="H44" s="110"/>
      <c r="I44" s="108">
        <v>19</v>
      </c>
      <c r="J44" s="109">
        <v>20</v>
      </c>
      <c r="K44" s="109">
        <v>21</v>
      </c>
      <c r="L44" s="109">
        <v>22</v>
      </c>
      <c r="M44" s="109">
        <v>23</v>
      </c>
      <c r="N44" s="109">
        <v>24</v>
      </c>
      <c r="O44" s="109">
        <v>25</v>
      </c>
      <c r="P44" s="38"/>
      <c r="Q44" s="38"/>
      <c r="R44" s="38"/>
      <c r="S44" s="38"/>
      <c r="T44" s="38"/>
      <c r="U44" s="38"/>
    </row>
    <row r="45" spans="1:21" x14ac:dyDescent="0.25">
      <c r="A45" s="108">
        <v>28</v>
      </c>
      <c r="B45" s="109">
        <v>29</v>
      </c>
      <c r="C45" s="109">
        <v>30</v>
      </c>
      <c r="D45" s="109">
        <v>0</v>
      </c>
      <c r="E45" s="109">
        <v>0</v>
      </c>
      <c r="F45" s="109">
        <v>0</v>
      </c>
      <c r="G45" s="109">
        <v>0</v>
      </c>
      <c r="H45" s="129"/>
      <c r="I45" s="108">
        <v>26</v>
      </c>
      <c r="J45" s="109">
        <v>27</v>
      </c>
      <c r="K45" s="109">
        <v>28</v>
      </c>
      <c r="L45" s="109">
        <v>29</v>
      </c>
      <c r="M45" s="109">
        <v>30</v>
      </c>
      <c r="N45" s="109">
        <v>31</v>
      </c>
      <c r="O45" s="109">
        <v>0</v>
      </c>
      <c r="P45" s="38"/>
      <c r="Q45" s="38"/>
      <c r="R45" s="38"/>
      <c r="S45" s="38"/>
      <c r="T45" s="38"/>
      <c r="U45" s="38"/>
    </row>
    <row r="46" spans="1:21" x14ac:dyDescent="0.25">
      <c r="A46" s="108">
        <v>0</v>
      </c>
      <c r="B46" s="109">
        <v>0</v>
      </c>
      <c r="C46" s="109">
        <v>0</v>
      </c>
      <c r="D46" s="109">
        <v>0</v>
      </c>
      <c r="E46" s="111">
        <v>7</v>
      </c>
      <c r="F46" s="112" t="s">
        <v>138</v>
      </c>
      <c r="G46" s="119"/>
      <c r="H46" s="129"/>
      <c r="I46" s="108">
        <v>0</v>
      </c>
      <c r="J46" s="109">
        <v>0</v>
      </c>
      <c r="K46" s="109">
        <v>0</v>
      </c>
      <c r="L46" s="109"/>
      <c r="M46" s="111">
        <v>12</v>
      </c>
      <c r="N46" s="112" t="s">
        <v>139</v>
      </c>
      <c r="O46" s="119"/>
      <c r="P46" s="38"/>
      <c r="Q46" s="38"/>
      <c r="R46" s="38"/>
      <c r="S46" s="38"/>
      <c r="T46" s="38"/>
      <c r="U46" s="38"/>
    </row>
    <row r="47" spans="1:21" x14ac:dyDescent="0.25">
      <c r="A47" s="114"/>
      <c r="B47" s="114"/>
      <c r="C47" s="114"/>
      <c r="D47" s="114"/>
      <c r="E47" s="130"/>
      <c r="F47" s="130"/>
      <c r="G47" s="119"/>
      <c r="H47" s="129"/>
      <c r="I47" s="114"/>
      <c r="J47" s="114"/>
      <c r="K47" s="114"/>
      <c r="L47" s="114"/>
      <c r="M47" s="130"/>
      <c r="N47" s="130"/>
      <c r="O47" s="119"/>
      <c r="P47" s="38"/>
      <c r="Q47" s="38"/>
      <c r="R47" s="38"/>
      <c r="S47" s="38"/>
      <c r="T47" s="38"/>
      <c r="U47" s="38"/>
    </row>
    <row r="48" spans="1:21" ht="15.75" x14ac:dyDescent="0.25">
      <c r="A48" s="324" t="s">
        <v>140</v>
      </c>
      <c r="B48" s="324"/>
      <c r="C48" s="324"/>
      <c r="D48" s="324"/>
      <c r="E48" s="324"/>
      <c r="F48" s="324"/>
      <c r="G48" s="324"/>
      <c r="H48" s="129"/>
      <c r="I48" s="324" t="s">
        <v>141</v>
      </c>
      <c r="J48" s="324"/>
      <c r="K48" s="324"/>
      <c r="L48" s="324"/>
      <c r="M48" s="324"/>
      <c r="N48" s="324"/>
      <c r="O48" s="324"/>
      <c r="P48" s="38"/>
      <c r="Q48" s="38"/>
      <c r="R48" s="38"/>
      <c r="S48" s="38"/>
      <c r="T48" s="38"/>
      <c r="U48" s="38"/>
    </row>
    <row r="49" spans="1:21" x14ac:dyDescent="0.25">
      <c r="A49" s="105" t="s">
        <v>116</v>
      </c>
      <c r="B49" s="106" t="s">
        <v>117</v>
      </c>
      <c r="C49" s="106" t="s">
        <v>118</v>
      </c>
      <c r="D49" s="106" t="s">
        <v>119</v>
      </c>
      <c r="E49" s="106" t="s">
        <v>120</v>
      </c>
      <c r="F49" s="106" t="s">
        <v>121</v>
      </c>
      <c r="G49" s="106" t="s">
        <v>122</v>
      </c>
      <c r="H49" s="131"/>
      <c r="I49" s="105" t="s">
        <v>116</v>
      </c>
      <c r="J49" s="106" t="s">
        <v>117</v>
      </c>
      <c r="K49" s="106" t="s">
        <v>118</v>
      </c>
      <c r="L49" s="106" t="s">
        <v>119</v>
      </c>
      <c r="M49" s="106" t="s">
        <v>120</v>
      </c>
      <c r="N49" s="106" t="s">
        <v>121</v>
      </c>
      <c r="O49" s="106" t="s">
        <v>122</v>
      </c>
      <c r="P49" s="38"/>
      <c r="Q49" s="38"/>
      <c r="R49" s="38"/>
      <c r="S49" s="38"/>
      <c r="T49" s="38"/>
      <c r="U49" s="38"/>
    </row>
    <row r="50" spans="1:21" x14ac:dyDescent="0.25">
      <c r="A50" s="108">
        <v>0</v>
      </c>
      <c r="B50" s="109">
        <v>0</v>
      </c>
      <c r="C50" s="109">
        <v>0</v>
      </c>
      <c r="D50" s="109">
        <v>0</v>
      </c>
      <c r="E50" s="109">
        <v>0</v>
      </c>
      <c r="F50" s="109">
        <v>0</v>
      </c>
      <c r="G50" s="109">
        <v>1</v>
      </c>
      <c r="H50" s="129"/>
      <c r="I50" s="108">
        <v>0</v>
      </c>
      <c r="J50" s="109">
        <v>1</v>
      </c>
      <c r="K50" s="109">
        <v>2</v>
      </c>
      <c r="L50" s="109">
        <v>3</v>
      </c>
      <c r="M50" s="109">
        <v>4</v>
      </c>
      <c r="N50" s="109">
        <v>5</v>
      </c>
      <c r="O50" s="109">
        <v>6</v>
      </c>
      <c r="P50" s="38"/>
      <c r="Q50" s="38"/>
      <c r="R50" s="38"/>
      <c r="S50" s="38"/>
      <c r="T50" s="38"/>
      <c r="U50" s="38"/>
    </row>
    <row r="51" spans="1:21" x14ac:dyDescent="0.25">
      <c r="A51" s="108">
        <v>2</v>
      </c>
      <c r="B51" s="109">
        <v>3</v>
      </c>
      <c r="C51" s="109">
        <v>4</v>
      </c>
      <c r="D51" s="109">
        <v>5</v>
      </c>
      <c r="E51" s="109">
        <v>6</v>
      </c>
      <c r="F51" s="109">
        <v>7</v>
      </c>
      <c r="G51" s="109">
        <v>8</v>
      </c>
      <c r="H51" s="129"/>
      <c r="I51" s="108">
        <v>7</v>
      </c>
      <c r="J51" s="109">
        <v>8</v>
      </c>
      <c r="K51" s="109">
        <v>9</v>
      </c>
      <c r="L51" s="109">
        <v>10</v>
      </c>
      <c r="M51" s="109">
        <v>11</v>
      </c>
      <c r="N51" s="109">
        <v>12</v>
      </c>
      <c r="O51" s="109">
        <v>13</v>
      </c>
      <c r="P51" s="38"/>
      <c r="Q51" s="38"/>
      <c r="R51" s="38"/>
      <c r="S51" s="38"/>
      <c r="T51" s="38"/>
      <c r="U51" s="38"/>
    </row>
    <row r="52" spans="1:21" x14ac:dyDescent="0.25">
      <c r="A52" s="108">
        <v>9</v>
      </c>
      <c r="B52" s="109">
        <v>10</v>
      </c>
      <c r="C52" s="109">
        <v>11</v>
      </c>
      <c r="D52" s="109">
        <v>12</v>
      </c>
      <c r="E52" s="109">
        <v>13</v>
      </c>
      <c r="F52" s="109">
        <v>14</v>
      </c>
      <c r="G52" s="109">
        <v>15</v>
      </c>
      <c r="H52" s="129"/>
      <c r="I52" s="108">
        <v>14</v>
      </c>
      <c r="J52" s="109">
        <v>15</v>
      </c>
      <c r="K52" s="109">
        <v>16</v>
      </c>
      <c r="L52" s="109">
        <v>17</v>
      </c>
      <c r="M52" s="109">
        <v>18</v>
      </c>
      <c r="N52" s="109">
        <v>19</v>
      </c>
      <c r="O52" s="109">
        <v>20</v>
      </c>
      <c r="P52" s="38"/>
      <c r="Q52" s="38"/>
      <c r="R52" s="38"/>
      <c r="S52" s="38"/>
      <c r="T52" s="38"/>
      <c r="U52" s="38"/>
    </row>
    <row r="53" spans="1:21" x14ac:dyDescent="0.25">
      <c r="A53" s="108">
        <v>16</v>
      </c>
      <c r="B53" s="109">
        <v>17</v>
      </c>
      <c r="C53" s="109">
        <v>18</v>
      </c>
      <c r="D53" s="109">
        <v>19</v>
      </c>
      <c r="E53" s="109">
        <v>20</v>
      </c>
      <c r="F53" s="109">
        <v>21</v>
      </c>
      <c r="G53" s="109">
        <v>22</v>
      </c>
      <c r="H53" s="129"/>
      <c r="I53" s="108">
        <v>21</v>
      </c>
      <c r="J53" s="109">
        <v>22</v>
      </c>
      <c r="K53" s="109">
        <v>23</v>
      </c>
      <c r="L53" s="109">
        <v>24</v>
      </c>
      <c r="M53" s="109">
        <v>25</v>
      </c>
      <c r="N53" s="109">
        <v>26</v>
      </c>
      <c r="O53" s="109">
        <v>27</v>
      </c>
      <c r="P53" s="38"/>
      <c r="Q53" s="38"/>
      <c r="R53" s="38"/>
      <c r="S53" s="38"/>
      <c r="T53" s="38"/>
      <c r="U53" s="38"/>
    </row>
    <row r="54" spans="1:21" x14ac:dyDescent="0.25">
      <c r="A54" s="108">
        <v>23</v>
      </c>
      <c r="B54" s="109">
        <v>24</v>
      </c>
      <c r="C54" s="109">
        <v>25</v>
      </c>
      <c r="D54" s="109">
        <v>26</v>
      </c>
      <c r="E54" s="109">
        <v>27</v>
      </c>
      <c r="F54" s="109">
        <v>28</v>
      </c>
      <c r="G54" s="109">
        <v>29</v>
      </c>
      <c r="H54" s="129"/>
      <c r="I54" s="108">
        <v>28</v>
      </c>
      <c r="J54" s="109">
        <v>29</v>
      </c>
      <c r="K54" s="109">
        <v>30</v>
      </c>
      <c r="L54" s="109">
        <v>31</v>
      </c>
      <c r="M54" s="109">
        <v>0</v>
      </c>
      <c r="N54" s="109">
        <v>0</v>
      </c>
      <c r="O54" s="109">
        <v>0</v>
      </c>
      <c r="P54" s="38"/>
      <c r="Q54" s="38"/>
      <c r="R54" s="38"/>
      <c r="S54" s="38"/>
      <c r="T54" s="38"/>
      <c r="U54" s="38"/>
    </row>
    <row r="55" spans="1:21" x14ac:dyDescent="0.25">
      <c r="A55" s="108">
        <v>30</v>
      </c>
      <c r="B55" s="109">
        <v>0</v>
      </c>
      <c r="C55" s="109">
        <v>0</v>
      </c>
      <c r="D55" s="109">
        <v>0</v>
      </c>
      <c r="E55" s="111">
        <v>2</v>
      </c>
      <c r="F55" s="112" t="s">
        <v>142</v>
      </c>
      <c r="G55" s="119"/>
      <c r="H55" s="129"/>
      <c r="I55" s="108">
        <v>0</v>
      </c>
      <c r="J55" s="109">
        <v>0</v>
      </c>
      <c r="K55" s="109">
        <v>0</v>
      </c>
      <c r="L55" s="109">
        <v>0</v>
      </c>
      <c r="M55" s="111">
        <v>25</v>
      </c>
      <c r="N55" s="112" t="s">
        <v>143</v>
      </c>
      <c r="O55" s="119"/>
      <c r="P55" s="38"/>
      <c r="Q55" s="38"/>
      <c r="R55" s="38"/>
      <c r="S55" s="38"/>
      <c r="T55" s="38"/>
      <c r="U55" s="38"/>
    </row>
    <row r="56" spans="1:21" x14ac:dyDescent="0.25">
      <c r="A56" s="129"/>
      <c r="B56" s="129"/>
      <c r="C56" s="129"/>
      <c r="D56" s="129"/>
      <c r="E56" s="120">
        <v>15</v>
      </c>
      <c r="F56" s="121" t="s">
        <v>144</v>
      </c>
      <c r="G56" s="132"/>
      <c r="H56" s="129"/>
      <c r="I56" s="129"/>
      <c r="J56" s="129"/>
      <c r="K56" s="129"/>
      <c r="L56" s="129"/>
      <c r="M56" s="130"/>
      <c r="N56" s="130"/>
      <c r="O56" s="132"/>
      <c r="P56" s="38"/>
      <c r="Q56" s="38"/>
      <c r="R56" s="38"/>
      <c r="S56" s="38"/>
      <c r="T56" s="38"/>
      <c r="U56" s="38"/>
    </row>
    <row r="57" spans="1:21" x14ac:dyDescent="0.25">
      <c r="A57" s="102"/>
      <c r="B57" s="102"/>
      <c r="C57" s="102"/>
      <c r="D57" s="102"/>
      <c r="E57" s="120">
        <v>20</v>
      </c>
      <c r="F57" s="121" t="s">
        <v>145</v>
      </c>
      <c r="G57" s="102"/>
      <c r="H57" s="102"/>
      <c r="I57" s="102"/>
      <c r="J57" s="102"/>
      <c r="K57" s="102"/>
      <c r="L57" s="102"/>
      <c r="M57" s="102"/>
      <c r="N57" s="102"/>
      <c r="O57" s="102"/>
      <c r="P57" s="38"/>
      <c r="Q57" s="38"/>
      <c r="R57" s="38"/>
      <c r="S57" s="38"/>
      <c r="T57" s="38"/>
      <c r="U57" s="38"/>
    </row>
    <row r="58" spans="1:21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</row>
    <row r="59" spans="1:21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</row>
    <row r="60" spans="1:21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</row>
    <row r="61" spans="1:21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</row>
    <row r="62" spans="1:21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</row>
    <row r="63" spans="1:21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</row>
    <row r="64" spans="1:21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</row>
    <row r="65" spans="1:21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</row>
    <row r="66" spans="1:21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spans="1:21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</row>
    <row r="68" spans="1:21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</row>
  </sheetData>
  <sheetProtection password="E935" sheet="1" objects="1" scenarios="1"/>
  <mergeCells count="19">
    <mergeCell ref="F1:J2"/>
    <mergeCell ref="M2:O2"/>
    <mergeCell ref="A30:G30"/>
    <mergeCell ref="I30:O30"/>
    <mergeCell ref="A39:G39"/>
    <mergeCell ref="I39:O39"/>
    <mergeCell ref="A48:G48"/>
    <mergeCell ref="I48:O48"/>
    <mergeCell ref="A3:G3"/>
    <mergeCell ref="I3:O3"/>
    <mergeCell ref="A12:G12"/>
    <mergeCell ref="I12:O12"/>
    <mergeCell ref="A21:G21"/>
    <mergeCell ref="I21:O21"/>
    <mergeCell ref="Q22:R24"/>
    <mergeCell ref="Q4:S8"/>
    <mergeCell ref="Q10:R12"/>
    <mergeCell ref="Q14:R16"/>
    <mergeCell ref="Q18:R20"/>
  </mergeCells>
  <conditionalFormatting sqref="O15 F9 E28:G29 E6:E9 J14:M16 C17 J40:O41 I31 I34:I35 A34:A35 A56:O56 B19:G20 J31:O38 G40 A31:G31 F6:G8 B53:G55 J18:O20 H30:H55 J49:O52 B40:F41 J27:L29 B32:G38 I40 B51:G51 J55:O55 B24:G25 G14:G17 F14:F16 J5:J11 K10:K11 B14:B17 D14:E17 B6:D11 G9:H11 E10:F10 L5:L11 O5:O11 M5:N10 O27:O29 M27:N28 A40 E43:F46 A49:G49 M43:N46 G43:G47 B43:D47 O43:O47 J44:L47 I49">
    <cfRule type="cellIs" dxfId="295" priority="4" stopIfTrue="1" operator="equal">
      <formula>0</formula>
    </cfRule>
  </conditionalFormatting>
  <conditionalFormatting sqref="I19:I20 A24:A25 A6:A11 I32:I33 I27:I28 A36:A37 A43:A46 A32:A33 I36:I37 A14:A17 I44:I46 A53:A55 I55 I41:I42 A41 I50:I52 A50 I5:I11">
    <cfRule type="cellIs" dxfId="294" priority="5" stopIfTrue="1" operator="equal">
      <formula>0</formula>
    </cfRule>
  </conditionalFormatting>
  <conditionalFormatting sqref="B5:G5">
    <cfRule type="cellIs" dxfId="293" priority="6" stopIfTrue="1" operator="equal">
      <formula>0</formula>
    </cfRule>
    <cfRule type="cellIs" dxfId="292" priority="7" stopIfTrue="1" operator="equal">
      <formula>1</formula>
    </cfRule>
  </conditionalFormatting>
  <conditionalFormatting sqref="A23 A5">
    <cfRule type="cellIs" dxfId="291" priority="8" stopIfTrue="1" operator="equal">
      <formula>0</formula>
    </cfRule>
    <cfRule type="cellIs" dxfId="290" priority="9" stopIfTrue="1" operator="equal">
      <formula>1</formula>
    </cfRule>
  </conditionalFormatting>
  <conditionalFormatting sqref="B42:G42">
    <cfRule type="cellIs" dxfId="289" priority="10" stopIfTrue="1" operator="equal">
      <formula>0</formula>
    </cfRule>
    <cfRule type="cellIs" dxfId="288" priority="11" stopIfTrue="1" operator="equal">
      <formula>7</formula>
    </cfRule>
  </conditionalFormatting>
  <conditionalFormatting sqref="J42:N42">
    <cfRule type="cellIs" dxfId="287" priority="12" stopIfTrue="1" operator="equal">
      <formula>0</formula>
    </cfRule>
    <cfRule type="cellIs" dxfId="286" priority="13" stopIfTrue="1" operator="equal">
      <formula>12</formula>
    </cfRule>
  </conditionalFormatting>
  <conditionalFormatting sqref="I43">
    <cfRule type="cellIs" dxfId="285" priority="14" stopIfTrue="1" operator="equal">
      <formula>0</formula>
    </cfRule>
    <cfRule type="cellIs" dxfId="284" priority="15" stopIfTrue="1" operator="equal">
      <formula>12</formula>
    </cfRule>
  </conditionalFormatting>
  <conditionalFormatting sqref="A52:G52">
    <cfRule type="cellIs" dxfId="283" priority="16" stopIfTrue="1" operator="equal">
      <formula>15</formula>
    </cfRule>
  </conditionalFormatting>
  <conditionalFormatting sqref="I53:K54 L53:O53">
    <cfRule type="cellIs" dxfId="282" priority="17" stopIfTrue="1" operator="equal">
      <formula>25</formula>
    </cfRule>
  </conditionalFormatting>
  <conditionalFormatting sqref="J43:L43 O42">
    <cfRule type="cellIs" dxfId="281" priority="18" stopIfTrue="1" operator="equal">
      <formula>12</formula>
    </cfRule>
  </conditionalFormatting>
  <conditionalFormatting sqref="O16:O17 J17:M17">
    <cfRule type="cellIs" dxfId="280" priority="19" stopIfTrue="1" operator="equal">
      <formula>21</formula>
    </cfRule>
  </conditionalFormatting>
  <conditionalFormatting sqref="B23:G23">
    <cfRule type="cellIs" dxfId="279" priority="20" stopIfTrue="1" operator="equal">
      <formula>0</formula>
    </cfRule>
    <cfRule type="cellIs" dxfId="278" priority="21" stopIfTrue="1" operator="equal">
      <formula>1</formula>
    </cfRule>
  </conditionalFormatting>
  <conditionalFormatting sqref="G41">
    <cfRule type="cellIs" dxfId="277" priority="22" stopIfTrue="1" operator="equal">
      <formula>7</formula>
    </cfRule>
  </conditionalFormatting>
  <conditionalFormatting sqref="B50:G50">
    <cfRule type="cellIs" dxfId="276" priority="23" stopIfTrue="1" operator="equal">
      <formula>0</formula>
    </cfRule>
    <cfRule type="cellIs" dxfId="275" priority="24" stopIfTrue="1" operator="equal">
      <formula>2</formula>
    </cfRule>
  </conditionalFormatting>
  <conditionalFormatting sqref="L54:O54">
    <cfRule type="cellIs" dxfId="274" priority="25" stopIfTrue="1" operator="equal">
      <formula>25</formula>
    </cfRule>
    <cfRule type="cellIs" dxfId="273" priority="26" stopIfTrue="1" operator="equal">
      <formula>0</formula>
    </cfRule>
  </conditionalFormatting>
  <conditionalFormatting sqref="B18:E18 G18">
    <cfRule type="cellIs" dxfId="272" priority="27" stopIfTrue="1" operator="equal">
      <formula>0</formula>
    </cfRule>
    <cfRule type="cellIs" dxfId="271" priority="28" stopIfTrue="1" operator="equal">
      <formula>$AZ$87</formula>
    </cfRule>
  </conditionalFormatting>
  <conditionalFormatting sqref="F17:F18">
    <cfRule type="cellIs" dxfId="270" priority="29" stopIfTrue="1" operator="equal">
      <formula>0</formula>
    </cfRule>
    <cfRule type="cellIs" dxfId="269" priority="30" stopIfTrue="1" operator="equal">
      <formula>$AZ$86</formula>
    </cfRule>
  </conditionalFormatting>
  <conditionalFormatting sqref="A18:A20">
    <cfRule type="cellIs" dxfId="268" priority="31" stopIfTrue="1" operator="equal">
      <formula>0</formula>
    </cfRule>
    <cfRule type="cellIs" dxfId="267" priority="32" stopIfTrue="1" operator="equal">
      <formula>$AZ$87</formula>
    </cfRule>
  </conditionalFormatting>
  <conditionalFormatting sqref="C14:C16">
    <cfRule type="cellIs" dxfId="266" priority="33" stopIfTrue="1" operator="equal">
      <formula>0</formula>
    </cfRule>
    <cfRule type="cellIs" dxfId="265" priority="34" stopIfTrue="1" operator="equal">
      <formula>$AZ$84</formula>
    </cfRule>
  </conditionalFormatting>
  <conditionalFormatting sqref="K5:K9">
    <cfRule type="cellIs" dxfId="264" priority="35" stopIfTrue="1" operator="equal">
      <formula>0</formula>
    </cfRule>
    <cfRule type="cellIs" dxfId="263" priority="36" stopIfTrue="1" operator="equal">
      <formula>$AY$84</formula>
    </cfRule>
  </conditionalFormatting>
  <conditionalFormatting sqref="I14:I16 I18">
    <cfRule type="cellIs" dxfId="262" priority="37" stopIfTrue="1" operator="equal">
      <formula>0</formula>
    </cfRule>
    <cfRule type="cellIs" dxfId="261" priority="38" stopIfTrue="1" operator="equal">
      <formula>$BA$87</formula>
    </cfRule>
  </conditionalFormatting>
  <conditionalFormatting sqref="I17">
    <cfRule type="cellIs" dxfId="260" priority="39" stopIfTrue="1" operator="equal">
      <formula>21</formula>
    </cfRule>
    <cfRule type="cellIs" dxfId="259" priority="40" stopIfTrue="1" operator="equal">
      <formula>$BA$87</formula>
    </cfRule>
  </conditionalFormatting>
  <conditionalFormatting sqref="N14:N16 O14">
    <cfRule type="cellIs" dxfId="258" priority="41" stopIfTrue="1" operator="equal">
      <formula>0</formula>
    </cfRule>
    <cfRule type="cellIs" dxfId="257" priority="42" stopIfTrue="1" operator="equal">
      <formula>$BA$86</formula>
    </cfRule>
  </conditionalFormatting>
  <conditionalFormatting sqref="N17">
    <cfRule type="cellIs" dxfId="256" priority="43" stopIfTrue="1" operator="equal">
      <formula>21</formula>
    </cfRule>
    <cfRule type="cellIs" dxfId="255" priority="44" stopIfTrue="1" operator="equal">
      <formula>$BA$86</formula>
    </cfRule>
  </conditionalFormatting>
  <conditionalFormatting sqref="B26:G27 B28:D29 A29 I29 A38 I38 A47 I47">
    <cfRule type="cellIs" dxfId="254" priority="45" stopIfTrue="1" operator="equal">
      <formula>0</formula>
    </cfRule>
    <cfRule type="cellIs" dxfId="253" priority="46" stopIfTrue="1" operator="equal">
      <formula>$BB$88</formula>
    </cfRule>
  </conditionalFormatting>
  <conditionalFormatting sqref="A26:A28">
    <cfRule type="cellIs" dxfId="252" priority="47" stopIfTrue="1" operator="equal">
      <formula>0</formula>
    </cfRule>
    <cfRule type="cellIs" dxfId="251" priority="48" stopIfTrue="1" operator="equal">
      <formula>$BB$88</formula>
    </cfRule>
  </conditionalFormatting>
  <conditionalFormatting sqref="J23:O26">
    <cfRule type="cellIs" dxfId="250" priority="49" stopIfTrue="1" operator="equal">
      <formula>0</formula>
    </cfRule>
    <cfRule type="cellIs" dxfId="249" priority="50" stopIfTrue="1" operator="equal">
      <formula>$BC$88</formula>
    </cfRule>
  </conditionalFormatting>
  <conditionalFormatting sqref="I23:I26">
    <cfRule type="cellIs" dxfId="248" priority="51" stopIfTrue="1" operator="equal">
      <formula>0</formula>
    </cfRule>
    <cfRule type="cellIs" dxfId="247" priority="52" stopIfTrue="1" operator="equal">
      <formula>$BC$88</formula>
    </cfRule>
  </conditionalFormatting>
  <conditionalFormatting sqref="A42">
    <cfRule type="cellIs" dxfId="246" priority="53" stopIfTrue="1" operator="equal">
      <formula>7</formula>
    </cfRule>
  </conditionalFormatting>
  <conditionalFormatting sqref="A51">
    <cfRule type="cellIs" dxfId="245" priority="54" stopIfTrue="1" operator="equal">
      <formula>0</formula>
    </cfRule>
    <cfRule type="cellIs" dxfId="244" priority="55" stopIfTrue="1" operator="equal">
      <formula>2</formula>
    </cfRule>
  </conditionalFormatting>
  <conditionalFormatting sqref="A52:G53">
    <cfRule type="cellIs" dxfId="243" priority="3" stopIfTrue="1" operator="equal">
      <formula>20</formula>
    </cfRule>
  </conditionalFormatting>
  <conditionalFormatting sqref="E57">
    <cfRule type="cellIs" dxfId="242" priority="2" stopIfTrue="1" operator="equal">
      <formula>0</formula>
    </cfRule>
  </conditionalFormatting>
  <conditionalFormatting sqref="F57">
    <cfRule type="cellIs" dxfId="241" priority="1" stopIfTrue="1" operator="equal">
      <formula>0</formula>
    </cfRule>
  </conditionalFormatting>
  <hyperlinks>
    <hyperlink ref="M2:O2" r:id="rId1" display="www.folhinha.net.br"/>
    <hyperlink ref="Q4:S8" location="Iniciar!A1" display="Iniciar!A1"/>
    <hyperlink ref="Q10:R12" location="'Frequência 1º Bim'!A1" display="'Frequência 1º Bim'!A1"/>
    <hyperlink ref="Q16:R16" location="'Frequência 2º Bim'!A1" display="'Frequência 2º Bim'!A1"/>
    <hyperlink ref="Q14:R16" location="'Frequência 2º Bim'!A1" display="'Frequência 2º Bim'!A1"/>
    <hyperlink ref="Q20:R20" location="'Frequência 3º Bim'!A1" display="'Frequência 3º Bim'!A1"/>
    <hyperlink ref="Q18:R20" location="'Frequência 3º Bim'!A1" display="'Frequência 3º Bim'!A1"/>
    <hyperlink ref="Q24:R24" location="'Frequência 4º Bim'!A1" display="'Frequência 4º Bim'!A1"/>
    <hyperlink ref="Q22:R24" location="'Frequência 4º Bim'!A1" display="'Frequência 4º Bim'!A1"/>
  </hyperlinks>
  <pageMargins left="0.511811024" right="0.511811024" top="0.78740157499999996" bottom="0.78740157499999996" header="0.31496062000000002" footer="0.31496062000000002"/>
  <pageSetup paperSize="9" scale="65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>
    <tabColor theme="7" tint="0.39997558519241921"/>
    <pageSetUpPr fitToPage="1"/>
  </sheetPr>
  <dimension ref="A1:U10000"/>
  <sheetViews>
    <sheetView workbookViewId="0">
      <selection activeCell="K3" sqref="K3:M7"/>
    </sheetView>
  </sheetViews>
  <sheetFormatPr defaultRowHeight="15" x14ac:dyDescent="0.25"/>
  <sheetData>
    <row r="1" spans="1:21" x14ac:dyDescent="0.25">
      <c r="A1" s="133"/>
      <c r="B1" s="133"/>
      <c r="C1" s="133"/>
      <c r="D1" s="133"/>
      <c r="E1" s="133"/>
      <c r="F1" s="133"/>
      <c r="G1" s="133"/>
      <c r="H1" s="133"/>
      <c r="I1" s="133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ht="15.75" thickBot="1" x14ac:dyDescent="0.3">
      <c r="A2" s="133"/>
      <c r="B2" s="133"/>
      <c r="C2" s="133"/>
      <c r="D2" s="133"/>
      <c r="E2" s="133"/>
      <c r="F2" s="133"/>
      <c r="G2" s="133"/>
      <c r="H2" s="133"/>
      <c r="I2" s="133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5.75" thickTop="1" x14ac:dyDescent="0.25">
      <c r="A3" s="133"/>
      <c r="B3" s="133"/>
      <c r="C3" s="133"/>
      <c r="D3" s="133"/>
      <c r="E3" s="133"/>
      <c r="F3" s="133"/>
      <c r="G3" s="133"/>
      <c r="H3" s="133"/>
      <c r="I3" s="133"/>
      <c r="J3" s="38"/>
      <c r="K3" s="309" t="s">
        <v>108</v>
      </c>
      <c r="L3" s="310"/>
      <c r="M3" s="311"/>
      <c r="N3" s="38"/>
      <c r="O3" s="38"/>
      <c r="P3" s="38"/>
      <c r="Q3" s="38"/>
      <c r="R3" s="38"/>
      <c r="S3" s="38"/>
      <c r="T3" s="38"/>
      <c r="U3" s="38"/>
    </row>
    <row r="4" spans="1:21" x14ac:dyDescent="0.25">
      <c r="A4" s="133"/>
      <c r="B4" s="133"/>
      <c r="C4" s="133"/>
      <c r="D4" s="133"/>
      <c r="E4" s="133"/>
      <c r="F4" s="133"/>
      <c r="G4" s="133"/>
      <c r="H4" s="133"/>
      <c r="I4" s="133"/>
      <c r="J4" s="38"/>
      <c r="K4" s="312"/>
      <c r="L4" s="313"/>
      <c r="M4" s="314"/>
      <c r="N4" s="38"/>
      <c r="O4" s="38"/>
      <c r="P4" s="38"/>
      <c r="Q4" s="38"/>
      <c r="R4" s="38"/>
      <c r="S4" s="38"/>
      <c r="T4" s="38"/>
      <c r="U4" s="38"/>
    </row>
    <row r="5" spans="1:21" x14ac:dyDescent="0.25">
      <c r="A5" s="133"/>
      <c r="B5" s="133"/>
      <c r="C5" s="133"/>
      <c r="D5" s="133"/>
      <c r="E5" s="133"/>
      <c r="F5" s="133"/>
      <c r="G5" s="133"/>
      <c r="H5" s="133"/>
      <c r="I5" s="133"/>
      <c r="J5" s="38"/>
      <c r="K5" s="312"/>
      <c r="L5" s="313"/>
      <c r="M5" s="314"/>
      <c r="N5" s="38"/>
      <c r="O5" s="38"/>
      <c r="P5" s="38"/>
      <c r="Q5" s="38"/>
      <c r="R5" s="38"/>
      <c r="S5" s="38"/>
      <c r="T5" s="38"/>
      <c r="U5" s="38"/>
    </row>
    <row r="6" spans="1:21" x14ac:dyDescent="0.25">
      <c r="A6" s="133"/>
      <c r="B6" s="133"/>
      <c r="C6" s="133"/>
      <c r="D6" s="133"/>
      <c r="E6" s="133"/>
      <c r="F6" s="133"/>
      <c r="G6" s="133"/>
      <c r="H6" s="133"/>
      <c r="I6" s="133"/>
      <c r="J6" s="38"/>
      <c r="K6" s="312"/>
      <c r="L6" s="313"/>
      <c r="M6" s="314"/>
      <c r="N6" s="38"/>
      <c r="O6" s="38"/>
      <c r="P6" s="38"/>
      <c r="Q6" s="38"/>
      <c r="R6" s="38"/>
      <c r="S6" s="38"/>
      <c r="T6" s="38"/>
      <c r="U6" s="38"/>
    </row>
    <row r="7" spans="1:21" ht="15.75" thickBot="1" x14ac:dyDescent="0.3">
      <c r="A7" s="133"/>
      <c r="B7" s="133"/>
      <c r="C7" s="133"/>
      <c r="D7" s="133"/>
      <c r="E7" s="133"/>
      <c r="F7" s="133"/>
      <c r="G7" s="133"/>
      <c r="H7" s="133"/>
      <c r="I7" s="133"/>
      <c r="J7" s="38"/>
      <c r="K7" s="315"/>
      <c r="L7" s="316"/>
      <c r="M7" s="317"/>
      <c r="N7" s="38"/>
      <c r="O7" s="38"/>
      <c r="P7" s="38"/>
      <c r="Q7" s="38"/>
      <c r="R7" s="38"/>
      <c r="S7" s="38"/>
      <c r="T7" s="38"/>
      <c r="U7" s="38"/>
    </row>
    <row r="8" spans="1:21" ht="15.75" thickTop="1" x14ac:dyDescent="0.25">
      <c r="A8" s="133"/>
      <c r="B8" s="133"/>
      <c r="C8" s="133"/>
      <c r="D8" s="133"/>
      <c r="E8" s="133"/>
      <c r="F8" s="133"/>
      <c r="G8" s="133"/>
      <c r="H8" s="133"/>
      <c r="I8" s="133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spans="1:21" ht="31.5" x14ac:dyDescent="0.25">
      <c r="A9" s="133"/>
      <c r="B9" s="329"/>
      <c r="C9" s="329"/>
      <c r="D9" s="329"/>
      <c r="E9" s="329"/>
      <c r="F9" s="329"/>
      <c r="G9" s="329"/>
      <c r="H9" s="329"/>
      <c r="I9" s="133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</row>
    <row r="10" spans="1:21" x14ac:dyDescent="0.25">
      <c r="A10" s="133"/>
      <c r="B10" s="133"/>
      <c r="C10" s="133"/>
      <c r="D10" s="133"/>
      <c r="E10" s="133"/>
      <c r="F10" s="133"/>
      <c r="G10" s="133"/>
      <c r="H10" s="133"/>
      <c r="I10" s="133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</row>
    <row r="11" spans="1:21" x14ac:dyDescent="0.25">
      <c r="A11" s="133"/>
      <c r="B11" s="133"/>
      <c r="C11" s="133"/>
      <c r="D11" s="133"/>
      <c r="E11" s="133"/>
      <c r="F11" s="133"/>
      <c r="G11" s="133"/>
      <c r="H11" s="133"/>
      <c r="I11" s="133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</row>
    <row r="12" spans="1:21" x14ac:dyDescent="0.25">
      <c r="A12" s="133"/>
      <c r="B12" s="133"/>
      <c r="C12" s="330" t="s">
        <v>48</v>
      </c>
      <c r="D12" s="330"/>
      <c r="E12" s="330"/>
      <c r="F12" s="330"/>
      <c r="G12" s="330"/>
      <c r="H12" s="133"/>
      <c r="I12" s="133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</row>
    <row r="13" spans="1:21" x14ac:dyDescent="0.25">
      <c r="A13" s="133"/>
      <c r="B13" s="133"/>
      <c r="C13" s="330"/>
      <c r="D13" s="330"/>
      <c r="E13" s="330"/>
      <c r="F13" s="330"/>
      <c r="G13" s="330"/>
      <c r="H13" s="133"/>
      <c r="I13" s="133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</row>
    <row r="14" spans="1:21" x14ac:dyDescent="0.25">
      <c r="A14" s="133"/>
      <c r="B14" s="133"/>
      <c r="C14" s="133"/>
      <c r="D14" s="133"/>
      <c r="E14" s="133"/>
      <c r="F14" s="133"/>
      <c r="G14" s="133"/>
      <c r="H14" s="133"/>
      <c r="I14" s="133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</row>
    <row r="15" spans="1:21" x14ac:dyDescent="0.25">
      <c r="A15" s="133"/>
      <c r="B15" s="338" t="s">
        <v>175</v>
      </c>
      <c r="C15" s="338"/>
      <c r="D15" s="338"/>
      <c r="E15" s="338"/>
      <c r="F15" s="338"/>
      <c r="G15" s="338"/>
      <c r="H15" s="338"/>
      <c r="I15" s="133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</row>
    <row r="16" spans="1:21" x14ac:dyDescent="0.25">
      <c r="A16" s="133"/>
      <c r="B16" s="338"/>
      <c r="C16" s="338"/>
      <c r="D16" s="338"/>
      <c r="E16" s="338"/>
      <c r="F16" s="338"/>
      <c r="G16" s="338"/>
      <c r="H16" s="338"/>
      <c r="I16" s="133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</row>
    <row r="17" spans="1:21" x14ac:dyDescent="0.25">
      <c r="A17" s="133"/>
      <c r="B17" s="133"/>
      <c r="C17" s="133"/>
      <c r="D17" s="133"/>
      <c r="E17" s="134"/>
      <c r="F17" s="133"/>
      <c r="G17" s="133"/>
      <c r="H17" s="133"/>
      <c r="I17" s="133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</row>
    <row r="18" spans="1:21" x14ac:dyDescent="0.25">
      <c r="A18" s="133"/>
      <c r="B18" s="133"/>
      <c r="C18" s="133"/>
      <c r="D18" s="133"/>
      <c r="E18" s="133"/>
      <c r="F18" s="133"/>
      <c r="G18" s="133"/>
      <c r="H18" s="133"/>
      <c r="I18" s="133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spans="1:21" ht="18" x14ac:dyDescent="0.25">
      <c r="A19" s="133"/>
      <c r="B19" s="133"/>
      <c r="C19" s="133"/>
      <c r="D19" s="331">
        <v>2014</v>
      </c>
      <c r="E19" s="331"/>
      <c r="F19" s="331"/>
      <c r="G19" s="133"/>
      <c r="H19" s="133"/>
      <c r="I19" s="133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spans="1:21" x14ac:dyDescent="0.25">
      <c r="A20" s="133"/>
      <c r="B20" s="133"/>
      <c r="C20" s="133"/>
      <c r="D20" s="133"/>
      <c r="E20" s="133"/>
      <c r="F20" s="133"/>
      <c r="G20" s="133"/>
      <c r="H20" s="133"/>
      <c r="I20" s="133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spans="1:21" x14ac:dyDescent="0.25">
      <c r="A21" s="133"/>
      <c r="B21" s="133"/>
      <c r="C21" s="133"/>
      <c r="D21" s="133"/>
      <c r="E21" s="133"/>
      <c r="F21" s="133"/>
      <c r="G21" s="133"/>
      <c r="H21" s="133"/>
      <c r="I21" s="133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spans="1:21" x14ac:dyDescent="0.25">
      <c r="A22" s="133"/>
      <c r="B22" s="133"/>
      <c r="C22" s="133"/>
      <c r="D22" s="133"/>
      <c r="E22" s="133"/>
      <c r="F22" s="133"/>
      <c r="G22" s="133"/>
      <c r="H22" s="133"/>
      <c r="I22" s="133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spans="1:21" x14ac:dyDescent="0.25">
      <c r="A23" s="133"/>
      <c r="B23" s="133"/>
      <c r="C23" s="133"/>
      <c r="D23" s="133"/>
      <c r="E23" s="133"/>
      <c r="F23" s="133"/>
      <c r="G23" s="133"/>
      <c r="H23" s="133"/>
      <c r="I23" s="133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spans="1:21" ht="27" x14ac:dyDescent="0.5">
      <c r="A24" s="133"/>
      <c r="B24" s="133"/>
      <c r="C24" s="135"/>
      <c r="D24" s="134"/>
      <c r="E24" s="134"/>
      <c r="F24" s="134"/>
      <c r="G24" s="134"/>
      <c r="H24" s="133"/>
      <c r="I24" s="133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21" ht="23.25" x14ac:dyDescent="0.35">
      <c r="A25" s="133"/>
      <c r="B25" s="332" t="s">
        <v>176</v>
      </c>
      <c r="C25" s="333"/>
      <c r="D25" s="333"/>
      <c r="E25" s="333"/>
      <c r="F25" s="333"/>
      <c r="G25" s="333"/>
      <c r="H25" s="334"/>
      <c r="I25" s="133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spans="1:21" x14ac:dyDescent="0.25">
      <c r="A26" s="133"/>
      <c r="B26" s="136"/>
      <c r="C26" s="136"/>
      <c r="D26" s="136"/>
      <c r="E26" s="136"/>
      <c r="F26" s="136"/>
      <c r="G26" s="136"/>
      <c r="H26" s="136"/>
      <c r="I26" s="133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1" x14ac:dyDescent="0.25">
      <c r="A27" s="133"/>
      <c r="B27" s="136"/>
      <c r="C27" s="136"/>
      <c r="D27" s="136"/>
      <c r="E27" s="136"/>
      <c r="F27" s="136"/>
      <c r="G27" s="136"/>
      <c r="H27" s="136"/>
      <c r="I27" s="133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x14ac:dyDescent="0.25">
      <c r="A28" s="133"/>
      <c r="B28" s="136"/>
      <c r="C28" s="136"/>
      <c r="D28" s="136"/>
      <c r="E28" s="136"/>
      <c r="F28" s="136"/>
      <c r="G28" s="136"/>
      <c r="H28" s="136"/>
      <c r="I28" s="133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1:21" x14ac:dyDescent="0.25">
      <c r="A29" s="133"/>
      <c r="B29" s="136"/>
      <c r="C29" s="136"/>
      <c r="D29" s="136"/>
      <c r="E29" s="136"/>
      <c r="F29" s="136"/>
      <c r="G29" s="136"/>
      <c r="H29" s="136"/>
      <c r="I29" s="133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1:21" ht="18" x14ac:dyDescent="0.25">
      <c r="A30" s="133"/>
      <c r="B30" s="335" t="s">
        <v>177</v>
      </c>
      <c r="C30" s="335"/>
      <c r="D30" s="336"/>
      <c r="E30" s="136"/>
      <c r="F30" s="337" t="s">
        <v>178</v>
      </c>
      <c r="G30" s="337"/>
      <c r="H30" s="337"/>
      <c r="I30" s="133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spans="1:21" x14ac:dyDescent="0.25">
      <c r="A31" s="133"/>
      <c r="B31" s="136"/>
      <c r="C31" s="136"/>
      <c r="D31" s="136"/>
      <c r="E31" s="136"/>
      <c r="F31" s="136"/>
      <c r="G31" s="136"/>
      <c r="H31" s="136"/>
      <c r="I31" s="133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spans="1:21" x14ac:dyDescent="0.25">
      <c r="A32" s="133"/>
      <c r="B32" s="136"/>
      <c r="C32" s="136"/>
      <c r="D32" s="136"/>
      <c r="E32" s="136"/>
      <c r="F32" s="136"/>
      <c r="G32" s="136"/>
      <c r="H32" s="136"/>
      <c r="I32" s="133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</row>
    <row r="33" spans="1:21" x14ac:dyDescent="0.25">
      <c r="A33" s="133"/>
      <c r="B33" s="136"/>
      <c r="C33" s="136"/>
      <c r="D33" s="136"/>
      <c r="E33" s="136"/>
      <c r="F33" s="136"/>
      <c r="G33" s="136"/>
      <c r="H33" s="136"/>
      <c r="I33" s="133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</row>
    <row r="34" spans="1:21" x14ac:dyDescent="0.25">
      <c r="A34" s="133"/>
      <c r="B34" s="136"/>
      <c r="C34" s="136"/>
      <c r="D34" s="136"/>
      <c r="E34" s="136"/>
      <c r="F34" s="136"/>
      <c r="G34" s="136"/>
      <c r="H34" s="136"/>
      <c r="I34" s="133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</row>
    <row r="35" spans="1:21" x14ac:dyDescent="0.25">
      <c r="A35" s="133"/>
      <c r="B35" s="136"/>
      <c r="C35" s="136"/>
      <c r="D35" s="136"/>
      <c r="E35" s="136"/>
      <c r="F35" s="136"/>
      <c r="G35" s="136"/>
      <c r="H35" s="136"/>
      <c r="I35" s="133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</row>
    <row r="36" spans="1:21" x14ac:dyDescent="0.25">
      <c r="A36" s="133"/>
      <c r="B36" s="136"/>
      <c r="C36" s="136"/>
      <c r="D36" s="136"/>
      <c r="E36" s="136"/>
      <c r="F36" s="136"/>
      <c r="G36" s="136"/>
      <c r="H36" s="136"/>
      <c r="I36" s="133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</row>
    <row r="37" spans="1:21" ht="18" x14ac:dyDescent="0.25">
      <c r="A37" s="133"/>
      <c r="B37" s="328" t="s">
        <v>179</v>
      </c>
      <c r="C37" s="328"/>
      <c r="D37" s="328"/>
      <c r="E37" s="328"/>
      <c r="F37" s="328"/>
      <c r="G37" s="328"/>
      <c r="H37" s="328"/>
      <c r="I37" s="133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</row>
    <row r="38" spans="1:21" x14ac:dyDescent="0.25">
      <c r="A38" s="133"/>
      <c r="B38" s="136"/>
      <c r="C38" s="136"/>
      <c r="D38" s="136"/>
      <c r="E38" s="136"/>
      <c r="F38" s="136"/>
      <c r="G38" s="136"/>
      <c r="H38" s="136"/>
      <c r="I38" s="133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</row>
    <row r="39" spans="1:21" x14ac:dyDescent="0.25">
      <c r="A39" s="133"/>
      <c r="B39" s="136"/>
      <c r="C39" s="136"/>
      <c r="D39" s="136"/>
      <c r="E39" s="136"/>
      <c r="F39" s="136"/>
      <c r="G39" s="136"/>
      <c r="H39" s="136"/>
      <c r="I39" s="133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</row>
    <row r="40" spans="1:21" x14ac:dyDescent="0.25">
      <c r="A40" s="133"/>
      <c r="B40" s="136"/>
      <c r="C40" s="136"/>
      <c r="D40" s="136"/>
      <c r="E40" s="136"/>
      <c r="F40" s="136"/>
      <c r="G40" s="136"/>
      <c r="H40" s="136"/>
      <c r="I40" s="133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</row>
    <row r="41" spans="1:21" x14ac:dyDescent="0.25">
      <c r="A41" s="133"/>
      <c r="B41" s="136"/>
      <c r="C41" s="136"/>
      <c r="D41" s="136"/>
      <c r="E41" s="136"/>
      <c r="F41" s="136"/>
      <c r="G41" s="136"/>
      <c r="H41" s="136"/>
      <c r="I41" s="133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</row>
    <row r="42" spans="1:21" x14ac:dyDescent="0.25">
      <c r="A42" s="133"/>
      <c r="B42" s="136"/>
      <c r="C42" s="136"/>
      <c r="D42" s="136"/>
      <c r="E42" s="136"/>
      <c r="F42" s="136"/>
      <c r="G42" s="136"/>
      <c r="H42" s="136"/>
      <c r="I42" s="133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</row>
    <row r="43" spans="1:21" x14ac:dyDescent="0.25">
      <c r="A43" s="133"/>
      <c r="B43" s="136"/>
      <c r="C43" s="136"/>
      <c r="D43" s="136"/>
      <c r="E43" s="136"/>
      <c r="F43" s="136"/>
      <c r="G43" s="136"/>
      <c r="H43" s="136"/>
      <c r="I43" s="133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</row>
    <row r="44" spans="1:21" ht="18" x14ac:dyDescent="0.25">
      <c r="A44" s="133"/>
      <c r="B44" s="328" t="s">
        <v>92</v>
      </c>
      <c r="C44" s="328"/>
      <c r="D44" s="328"/>
      <c r="E44" s="328"/>
      <c r="F44" s="328"/>
      <c r="G44" s="328"/>
      <c r="H44" s="328"/>
      <c r="I44" s="133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</row>
    <row r="45" spans="1:21" x14ac:dyDescent="0.25">
      <c r="A45" s="133"/>
      <c r="B45" s="133"/>
      <c r="C45" s="133"/>
      <c r="D45" s="133"/>
      <c r="E45" s="133"/>
      <c r="F45" s="133"/>
      <c r="G45" s="133"/>
      <c r="H45" s="133"/>
      <c r="I45" s="133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</row>
    <row r="46" spans="1:21" x14ac:dyDescent="0.25">
      <c r="A46" s="133"/>
      <c r="B46" s="133"/>
      <c r="C46" s="133"/>
      <c r="D46" s="133"/>
      <c r="E46" s="133"/>
      <c r="F46" s="133"/>
      <c r="G46" s="133"/>
      <c r="H46" s="133"/>
      <c r="I46" s="133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</row>
    <row r="47" spans="1:21" x14ac:dyDescent="0.25">
      <c r="A47" s="133"/>
      <c r="B47" s="133"/>
      <c r="C47" s="133"/>
      <c r="D47" s="133"/>
      <c r="E47" s="133"/>
      <c r="F47" s="133"/>
      <c r="G47" s="133"/>
      <c r="H47" s="133"/>
      <c r="I47" s="133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</row>
    <row r="48" spans="1:21" x14ac:dyDescent="0.25">
      <c r="A48" s="133"/>
      <c r="B48" s="133"/>
      <c r="C48" s="133"/>
      <c r="D48" s="133"/>
      <c r="E48" s="133"/>
      <c r="F48" s="133"/>
      <c r="G48" s="133"/>
      <c r="H48" s="133"/>
      <c r="I48" s="133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</row>
    <row r="49" spans="1:21" x14ac:dyDescent="0.25">
      <c r="A49" s="133"/>
      <c r="B49" s="133"/>
      <c r="C49" s="133"/>
      <c r="D49" s="133"/>
      <c r="E49" s="133"/>
      <c r="F49" s="133"/>
      <c r="G49" s="133"/>
      <c r="H49" s="133"/>
      <c r="I49" s="133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</row>
    <row r="50" spans="1:21" x14ac:dyDescent="0.25">
      <c r="A50" s="133"/>
      <c r="B50" s="133"/>
      <c r="C50" s="133"/>
      <c r="D50" s="133"/>
      <c r="E50" s="133"/>
      <c r="F50" s="133"/>
      <c r="G50" s="133"/>
      <c r="H50" s="133"/>
      <c r="I50" s="133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</row>
    <row r="51" spans="1:21" x14ac:dyDescent="0.25">
      <c r="A51" s="137"/>
      <c r="B51" s="137"/>
      <c r="C51" s="137"/>
      <c r="D51" s="137"/>
      <c r="E51" s="137"/>
      <c r="F51" s="137"/>
      <c r="G51" s="137"/>
      <c r="H51" s="137"/>
      <c r="I51" s="137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</row>
    <row r="52" spans="1:21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</row>
    <row r="53" spans="1:21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</row>
    <row r="54" spans="1:21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</row>
    <row r="55" spans="1:21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</row>
    <row r="56" spans="1:21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</row>
    <row r="10000" spans="2:3" x14ac:dyDescent="0.25">
      <c r="B10000">
        <v>0.63157894736842102</v>
      </c>
      <c r="C10000">
        <v>0.63157894736842102</v>
      </c>
    </row>
  </sheetData>
  <sheetProtection password="E935" sheet="1" objects="1" scenarios="1"/>
  <mergeCells count="10">
    <mergeCell ref="K3:M7"/>
    <mergeCell ref="B37:H37"/>
    <mergeCell ref="B44:H44"/>
    <mergeCell ref="B9:H9"/>
    <mergeCell ref="C12:G13"/>
    <mergeCell ref="D19:F19"/>
    <mergeCell ref="B25:H25"/>
    <mergeCell ref="B30:D30"/>
    <mergeCell ref="F30:H30"/>
    <mergeCell ref="B15:H16"/>
  </mergeCells>
  <conditionalFormatting sqref="C12:G13">
    <cfRule type="cellIs" dxfId="240" priority="1" stopIfTrue="1" operator="equal">
      <formula>0</formula>
    </cfRule>
  </conditionalFormatting>
  <hyperlinks>
    <hyperlink ref="K3:M7" location="Iniciar!A1" display="Iniciar!A1"/>
  </hyperlink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3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2</xdr:col>
                <xdr:colOff>485775</xdr:colOff>
                <xdr:row>2</xdr:row>
                <xdr:rowOff>0</xdr:rowOff>
              </from>
              <to>
                <xdr:col>6</xdr:col>
                <xdr:colOff>180975</xdr:colOff>
                <xdr:row>9</xdr:row>
                <xdr:rowOff>66675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>
    <tabColor theme="7" tint="0.39997558519241921"/>
  </sheetPr>
  <dimension ref="A1:T90"/>
  <sheetViews>
    <sheetView showGridLines="0" workbookViewId="0">
      <selection sqref="A1:H1"/>
    </sheetView>
  </sheetViews>
  <sheetFormatPr defaultRowHeight="15" x14ac:dyDescent="0.25"/>
  <cols>
    <col min="1" max="1" width="11" customWidth="1"/>
    <col min="2" max="2" width="11.5703125" customWidth="1"/>
    <col min="3" max="3" width="10.7109375" customWidth="1"/>
    <col min="4" max="5" width="9.140625" customWidth="1"/>
    <col min="6" max="6" width="14" customWidth="1"/>
    <col min="7" max="7" width="9" customWidth="1"/>
  </cols>
  <sheetData>
    <row r="1" spans="1:20" ht="20.25" x14ac:dyDescent="0.25">
      <c r="A1" s="349" t="str">
        <f>Capa!B15</f>
        <v>E. E. MESSIAS PEDREIRO</v>
      </c>
      <c r="B1" s="350"/>
      <c r="C1" s="350"/>
      <c r="D1" s="350"/>
      <c r="E1" s="350"/>
      <c r="F1" s="350"/>
      <c r="G1" s="350"/>
      <c r="H1" s="351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1:20" x14ac:dyDescent="0.25">
      <c r="A2" s="352" t="s">
        <v>153</v>
      </c>
      <c r="B2" s="353"/>
      <c r="C2" s="353"/>
      <c r="D2" s="353"/>
      <c r="E2" s="353"/>
      <c r="F2" s="353"/>
      <c r="G2" s="353"/>
      <c r="H2" s="354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1:20" x14ac:dyDescent="0.25">
      <c r="A3" s="342" t="str">
        <f>Capa!B25</f>
        <v>ENSINO MÉDIO</v>
      </c>
      <c r="B3" s="343"/>
      <c r="C3" s="146" t="s">
        <v>1</v>
      </c>
      <c r="D3" s="162">
        <f>Capa!D19</f>
        <v>2014</v>
      </c>
      <c r="E3" s="167" t="s">
        <v>2</v>
      </c>
      <c r="F3" s="344" t="str">
        <f>Capa!B37</f>
        <v>BIOLOGIA</v>
      </c>
      <c r="G3" s="344"/>
      <c r="H3" s="345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1:20" ht="15.75" thickBot="1" x14ac:dyDescent="0.3">
      <c r="A4" s="148" t="s">
        <v>49</v>
      </c>
      <c r="B4" s="149" t="str">
        <f>Capa!B30</f>
        <v>1º ANO A</v>
      </c>
      <c r="C4" s="147" t="s">
        <v>6</v>
      </c>
      <c r="D4" s="344" t="str">
        <f>Capa!B44</f>
        <v>ULISSES PAGLIUSO JUNIOR</v>
      </c>
      <c r="E4" s="344"/>
      <c r="F4" s="344"/>
      <c r="G4" s="344"/>
      <c r="H4" s="345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5" spans="1:20" ht="15.75" thickTop="1" x14ac:dyDescent="0.25">
      <c r="A5" s="342" t="str">
        <f>Capa!F30</f>
        <v>VESPERTINO</v>
      </c>
      <c r="B5" s="343"/>
      <c r="C5" s="147" t="s">
        <v>154</v>
      </c>
      <c r="D5" s="344"/>
      <c r="E5" s="344"/>
      <c r="F5" s="344"/>
      <c r="G5" s="344"/>
      <c r="H5" s="345"/>
      <c r="I5" s="150"/>
      <c r="J5" s="309" t="s">
        <v>108</v>
      </c>
      <c r="K5" s="310"/>
      <c r="L5" s="311"/>
      <c r="M5" s="150"/>
      <c r="N5" s="150"/>
      <c r="O5" s="150"/>
      <c r="P5" s="150"/>
      <c r="Q5" s="150"/>
      <c r="R5" s="150"/>
      <c r="S5" s="150"/>
      <c r="T5" s="150"/>
    </row>
    <row r="6" spans="1:20" x14ac:dyDescent="0.25">
      <c r="A6" s="346"/>
      <c r="B6" s="347"/>
      <c r="C6" s="347"/>
      <c r="D6" s="347"/>
      <c r="E6" s="347"/>
      <c r="F6" s="347"/>
      <c r="G6" s="347"/>
      <c r="H6" s="348"/>
      <c r="I6" s="150"/>
      <c r="J6" s="312"/>
      <c r="K6" s="313"/>
      <c r="L6" s="314"/>
      <c r="M6" s="150"/>
      <c r="N6" s="150"/>
      <c r="O6" s="150"/>
      <c r="P6" s="150"/>
      <c r="Q6" s="150"/>
      <c r="R6" s="150"/>
      <c r="S6" s="150"/>
      <c r="T6" s="150"/>
    </row>
    <row r="7" spans="1:20" x14ac:dyDescent="0.25">
      <c r="A7" s="339"/>
      <c r="B7" s="340"/>
      <c r="C7" s="340"/>
      <c r="D7" s="340"/>
      <c r="E7" s="340"/>
      <c r="F7" s="340"/>
      <c r="G7" s="340"/>
      <c r="H7" s="341"/>
      <c r="I7" s="150"/>
      <c r="J7" s="312"/>
      <c r="K7" s="313"/>
      <c r="L7" s="314"/>
      <c r="M7" s="150"/>
      <c r="N7" s="150"/>
      <c r="O7" s="150"/>
      <c r="P7" s="150"/>
      <c r="Q7" s="150"/>
      <c r="R7" s="150"/>
      <c r="S7" s="150"/>
      <c r="T7" s="150"/>
    </row>
    <row r="8" spans="1:20" x14ac:dyDescent="0.25">
      <c r="A8" s="339"/>
      <c r="B8" s="340"/>
      <c r="C8" s="340"/>
      <c r="D8" s="340"/>
      <c r="E8" s="340"/>
      <c r="F8" s="340"/>
      <c r="G8" s="340"/>
      <c r="H8" s="341"/>
      <c r="I8" s="150"/>
      <c r="J8" s="312"/>
      <c r="K8" s="313"/>
      <c r="L8" s="314"/>
      <c r="M8" s="150"/>
      <c r="N8" s="150"/>
      <c r="O8" s="150"/>
      <c r="P8" s="150"/>
      <c r="Q8" s="150"/>
      <c r="R8" s="150"/>
      <c r="S8" s="150"/>
      <c r="T8" s="150"/>
    </row>
    <row r="9" spans="1:20" ht="15.75" thickBot="1" x14ac:dyDescent="0.3">
      <c r="A9" s="339"/>
      <c r="B9" s="340"/>
      <c r="C9" s="340"/>
      <c r="D9" s="340"/>
      <c r="E9" s="340"/>
      <c r="F9" s="340"/>
      <c r="G9" s="340"/>
      <c r="H9" s="341"/>
      <c r="I9" s="150"/>
      <c r="J9" s="315"/>
      <c r="K9" s="316"/>
      <c r="L9" s="317"/>
      <c r="M9" s="150"/>
      <c r="N9" s="150"/>
      <c r="O9" s="150"/>
      <c r="P9" s="150"/>
      <c r="Q9" s="150"/>
      <c r="R9" s="150"/>
      <c r="S9" s="150"/>
      <c r="T9" s="150"/>
    </row>
    <row r="10" spans="1:20" ht="15.75" thickTop="1" x14ac:dyDescent="0.25">
      <c r="A10" s="339"/>
      <c r="B10" s="340"/>
      <c r="C10" s="340"/>
      <c r="D10" s="340"/>
      <c r="E10" s="340"/>
      <c r="F10" s="340"/>
      <c r="G10" s="340"/>
      <c r="H10" s="341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</row>
    <row r="11" spans="1:20" x14ac:dyDescent="0.25">
      <c r="A11" s="339"/>
      <c r="B11" s="340"/>
      <c r="C11" s="340"/>
      <c r="D11" s="340"/>
      <c r="E11" s="340"/>
      <c r="F11" s="340"/>
      <c r="G11" s="340"/>
      <c r="H11" s="341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</row>
    <row r="12" spans="1:20" x14ac:dyDescent="0.25">
      <c r="A12" s="339"/>
      <c r="B12" s="340"/>
      <c r="C12" s="340"/>
      <c r="D12" s="340"/>
      <c r="E12" s="340"/>
      <c r="F12" s="340"/>
      <c r="G12" s="340"/>
      <c r="H12" s="341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</row>
    <row r="13" spans="1:20" x14ac:dyDescent="0.25">
      <c r="A13" s="339"/>
      <c r="B13" s="340"/>
      <c r="C13" s="340"/>
      <c r="D13" s="340"/>
      <c r="E13" s="340"/>
      <c r="F13" s="340"/>
      <c r="G13" s="340"/>
      <c r="H13" s="341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</row>
    <row r="14" spans="1:20" x14ac:dyDescent="0.25">
      <c r="A14" s="339"/>
      <c r="B14" s="340"/>
      <c r="C14" s="340"/>
      <c r="D14" s="340"/>
      <c r="E14" s="340"/>
      <c r="F14" s="340"/>
      <c r="G14" s="340"/>
      <c r="H14" s="341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</row>
    <row r="15" spans="1:20" x14ac:dyDescent="0.25">
      <c r="A15" s="339"/>
      <c r="B15" s="340"/>
      <c r="C15" s="340"/>
      <c r="D15" s="340"/>
      <c r="E15" s="340"/>
      <c r="F15" s="340"/>
      <c r="G15" s="340"/>
      <c r="H15" s="341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</row>
    <row r="16" spans="1:20" x14ac:dyDescent="0.25">
      <c r="A16" s="339"/>
      <c r="B16" s="340"/>
      <c r="C16" s="340"/>
      <c r="D16" s="340"/>
      <c r="E16" s="340"/>
      <c r="F16" s="340"/>
      <c r="G16" s="340"/>
      <c r="H16" s="341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</row>
    <row r="17" spans="1:20" x14ac:dyDescent="0.25">
      <c r="A17" s="339"/>
      <c r="B17" s="340"/>
      <c r="C17" s="340"/>
      <c r="D17" s="340"/>
      <c r="E17" s="340"/>
      <c r="F17" s="340"/>
      <c r="G17" s="340"/>
      <c r="H17" s="341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</row>
    <row r="18" spans="1:20" x14ac:dyDescent="0.25">
      <c r="A18" s="339"/>
      <c r="B18" s="340"/>
      <c r="C18" s="340"/>
      <c r="D18" s="340"/>
      <c r="E18" s="340"/>
      <c r="F18" s="340"/>
      <c r="G18" s="340"/>
      <c r="H18" s="341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</row>
    <row r="19" spans="1:20" x14ac:dyDescent="0.25">
      <c r="A19" s="339"/>
      <c r="B19" s="340"/>
      <c r="C19" s="340"/>
      <c r="D19" s="340"/>
      <c r="E19" s="340"/>
      <c r="F19" s="340"/>
      <c r="G19" s="340"/>
      <c r="H19" s="341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</row>
    <row r="20" spans="1:20" x14ac:dyDescent="0.25">
      <c r="A20" s="339"/>
      <c r="B20" s="340"/>
      <c r="C20" s="340"/>
      <c r="D20" s="340"/>
      <c r="E20" s="340"/>
      <c r="F20" s="340"/>
      <c r="G20" s="340"/>
      <c r="H20" s="341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</row>
    <row r="21" spans="1:20" x14ac:dyDescent="0.25">
      <c r="A21" s="339"/>
      <c r="B21" s="340"/>
      <c r="C21" s="340"/>
      <c r="D21" s="340"/>
      <c r="E21" s="340"/>
      <c r="F21" s="340"/>
      <c r="G21" s="340"/>
      <c r="H21" s="341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</row>
    <row r="22" spans="1:20" x14ac:dyDescent="0.25">
      <c r="A22" s="339"/>
      <c r="B22" s="340"/>
      <c r="C22" s="340"/>
      <c r="D22" s="340"/>
      <c r="E22" s="340"/>
      <c r="F22" s="340"/>
      <c r="G22" s="340"/>
      <c r="H22" s="341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</row>
    <row r="23" spans="1:20" x14ac:dyDescent="0.25">
      <c r="A23" s="339"/>
      <c r="B23" s="340"/>
      <c r="C23" s="340"/>
      <c r="D23" s="340"/>
      <c r="E23" s="340"/>
      <c r="F23" s="340"/>
      <c r="G23" s="340"/>
      <c r="H23" s="341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</row>
    <row r="24" spans="1:20" x14ac:dyDescent="0.25">
      <c r="A24" s="339"/>
      <c r="B24" s="340"/>
      <c r="C24" s="340"/>
      <c r="D24" s="340"/>
      <c r="E24" s="340"/>
      <c r="F24" s="340"/>
      <c r="G24" s="340"/>
      <c r="H24" s="341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</row>
    <row r="25" spans="1:20" x14ac:dyDescent="0.25">
      <c r="A25" s="339"/>
      <c r="B25" s="340"/>
      <c r="C25" s="340"/>
      <c r="D25" s="340"/>
      <c r="E25" s="340"/>
      <c r="F25" s="340"/>
      <c r="G25" s="340"/>
      <c r="H25" s="341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</row>
    <row r="26" spans="1:20" x14ac:dyDescent="0.25">
      <c r="A26" s="339"/>
      <c r="B26" s="340"/>
      <c r="C26" s="340"/>
      <c r="D26" s="340"/>
      <c r="E26" s="340"/>
      <c r="F26" s="340"/>
      <c r="G26" s="340"/>
      <c r="H26" s="341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</row>
    <row r="27" spans="1:20" x14ac:dyDescent="0.25">
      <c r="A27" s="339"/>
      <c r="B27" s="340"/>
      <c r="C27" s="340"/>
      <c r="D27" s="340"/>
      <c r="E27" s="340"/>
      <c r="F27" s="340"/>
      <c r="G27" s="340"/>
      <c r="H27" s="341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</row>
    <row r="28" spans="1:20" x14ac:dyDescent="0.25">
      <c r="A28" s="339"/>
      <c r="B28" s="340"/>
      <c r="C28" s="340"/>
      <c r="D28" s="340"/>
      <c r="E28" s="340"/>
      <c r="F28" s="340"/>
      <c r="G28" s="340"/>
      <c r="H28" s="341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</row>
    <row r="29" spans="1:20" x14ac:dyDescent="0.25">
      <c r="A29" s="339"/>
      <c r="B29" s="340"/>
      <c r="C29" s="340"/>
      <c r="D29" s="340"/>
      <c r="E29" s="340"/>
      <c r="F29" s="340"/>
      <c r="G29" s="340"/>
      <c r="H29" s="341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</row>
    <row r="30" spans="1:20" x14ac:dyDescent="0.25">
      <c r="A30" s="339"/>
      <c r="B30" s="340"/>
      <c r="C30" s="340"/>
      <c r="D30" s="340"/>
      <c r="E30" s="340"/>
      <c r="F30" s="340"/>
      <c r="G30" s="340"/>
      <c r="H30" s="341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</row>
    <row r="31" spans="1:20" x14ac:dyDescent="0.25">
      <c r="A31" s="339"/>
      <c r="B31" s="340"/>
      <c r="C31" s="340"/>
      <c r="D31" s="340"/>
      <c r="E31" s="340"/>
      <c r="F31" s="340"/>
      <c r="G31" s="340"/>
      <c r="H31" s="341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</row>
    <row r="32" spans="1:20" x14ac:dyDescent="0.25">
      <c r="A32" s="339"/>
      <c r="B32" s="340"/>
      <c r="C32" s="340"/>
      <c r="D32" s="340"/>
      <c r="E32" s="340"/>
      <c r="F32" s="340"/>
      <c r="G32" s="340"/>
      <c r="H32" s="341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</row>
    <row r="33" spans="1:20" x14ac:dyDescent="0.25">
      <c r="A33" s="339"/>
      <c r="B33" s="340"/>
      <c r="C33" s="340"/>
      <c r="D33" s="340"/>
      <c r="E33" s="340"/>
      <c r="F33" s="340"/>
      <c r="G33" s="340"/>
      <c r="H33" s="341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</row>
    <row r="34" spans="1:20" x14ac:dyDescent="0.25">
      <c r="A34" s="339"/>
      <c r="B34" s="340"/>
      <c r="C34" s="340"/>
      <c r="D34" s="340"/>
      <c r="E34" s="340"/>
      <c r="F34" s="340"/>
      <c r="G34" s="340"/>
      <c r="H34" s="341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</row>
    <row r="35" spans="1:20" x14ac:dyDescent="0.25">
      <c r="A35" s="339"/>
      <c r="B35" s="340"/>
      <c r="C35" s="340"/>
      <c r="D35" s="340"/>
      <c r="E35" s="340"/>
      <c r="F35" s="340"/>
      <c r="G35" s="340"/>
      <c r="H35" s="341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</row>
    <row r="36" spans="1:20" x14ac:dyDescent="0.25">
      <c r="A36" s="339"/>
      <c r="B36" s="340"/>
      <c r="C36" s="340"/>
      <c r="D36" s="340"/>
      <c r="E36" s="340"/>
      <c r="F36" s="340"/>
      <c r="G36" s="340"/>
      <c r="H36" s="341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</row>
    <row r="37" spans="1:20" x14ac:dyDescent="0.25">
      <c r="A37" s="339"/>
      <c r="B37" s="340"/>
      <c r="C37" s="340"/>
      <c r="D37" s="340"/>
      <c r="E37" s="340"/>
      <c r="F37" s="340"/>
      <c r="G37" s="340"/>
      <c r="H37" s="341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</row>
    <row r="38" spans="1:20" x14ac:dyDescent="0.25">
      <c r="A38" s="339"/>
      <c r="B38" s="340"/>
      <c r="C38" s="340"/>
      <c r="D38" s="340"/>
      <c r="E38" s="340"/>
      <c r="F38" s="340"/>
      <c r="G38" s="340"/>
      <c r="H38" s="341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</row>
    <row r="39" spans="1:20" x14ac:dyDescent="0.25">
      <c r="A39" s="339"/>
      <c r="B39" s="340"/>
      <c r="C39" s="340"/>
      <c r="D39" s="340"/>
      <c r="E39" s="340"/>
      <c r="F39" s="340"/>
      <c r="G39" s="340"/>
      <c r="H39" s="341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</row>
    <row r="40" spans="1:20" x14ac:dyDescent="0.25">
      <c r="A40" s="339"/>
      <c r="B40" s="340"/>
      <c r="C40" s="340"/>
      <c r="D40" s="340"/>
      <c r="E40" s="340"/>
      <c r="F40" s="340"/>
      <c r="G40" s="340"/>
      <c r="H40" s="341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</row>
    <row r="41" spans="1:20" x14ac:dyDescent="0.25">
      <c r="A41" s="339"/>
      <c r="B41" s="340"/>
      <c r="C41" s="340"/>
      <c r="D41" s="340"/>
      <c r="E41" s="340"/>
      <c r="F41" s="340"/>
      <c r="G41" s="340"/>
      <c r="H41" s="341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</row>
    <row r="42" spans="1:20" x14ac:dyDescent="0.25">
      <c r="A42" s="339"/>
      <c r="B42" s="340"/>
      <c r="C42" s="340"/>
      <c r="D42" s="340"/>
      <c r="E42" s="340"/>
      <c r="F42" s="340"/>
      <c r="G42" s="340"/>
      <c r="H42" s="341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</row>
    <row r="43" spans="1:20" x14ac:dyDescent="0.25">
      <c r="A43" s="339"/>
      <c r="B43" s="340"/>
      <c r="C43" s="340"/>
      <c r="D43" s="340"/>
      <c r="E43" s="340"/>
      <c r="F43" s="340"/>
      <c r="G43" s="340"/>
      <c r="H43" s="341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</row>
    <row r="44" spans="1:20" x14ac:dyDescent="0.25">
      <c r="A44" s="339"/>
      <c r="B44" s="340"/>
      <c r="C44" s="340"/>
      <c r="D44" s="340"/>
      <c r="E44" s="340"/>
      <c r="F44" s="340"/>
      <c r="G44" s="340"/>
      <c r="H44" s="341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</row>
    <row r="45" spans="1:20" x14ac:dyDescent="0.25">
      <c r="A45" s="339"/>
      <c r="B45" s="340"/>
      <c r="C45" s="340"/>
      <c r="D45" s="340"/>
      <c r="E45" s="340"/>
      <c r="F45" s="340"/>
      <c r="G45" s="340"/>
      <c r="H45" s="341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</row>
    <row r="46" spans="1:20" ht="20.25" x14ac:dyDescent="0.25">
      <c r="A46" s="349" t="str">
        <f>Capa!B15</f>
        <v>E. E. MESSIAS PEDREIRO</v>
      </c>
      <c r="B46" s="350"/>
      <c r="C46" s="350"/>
      <c r="D46" s="350"/>
      <c r="E46" s="350"/>
      <c r="F46" s="350"/>
      <c r="G46" s="350"/>
      <c r="H46" s="351"/>
    </row>
    <row r="47" spans="1:20" x14ac:dyDescent="0.25">
      <c r="A47" s="352" t="s">
        <v>153</v>
      </c>
      <c r="B47" s="353"/>
      <c r="C47" s="353"/>
      <c r="D47" s="353"/>
      <c r="E47" s="353"/>
      <c r="F47" s="353"/>
      <c r="G47" s="353"/>
      <c r="H47" s="354"/>
    </row>
    <row r="48" spans="1:20" x14ac:dyDescent="0.25">
      <c r="A48" s="342" t="str">
        <f>Capa!B25</f>
        <v>ENSINO MÉDIO</v>
      </c>
      <c r="B48" s="343"/>
      <c r="C48" s="146" t="s">
        <v>1</v>
      </c>
      <c r="D48" s="162">
        <f>Capa!D19</f>
        <v>2014</v>
      </c>
      <c r="E48" s="167" t="s">
        <v>2</v>
      </c>
      <c r="F48" s="344" t="str">
        <f>Capa!B37</f>
        <v>BIOLOGIA</v>
      </c>
      <c r="G48" s="344"/>
      <c r="H48" s="345"/>
    </row>
    <row r="49" spans="1:8" x14ac:dyDescent="0.25">
      <c r="A49" s="148" t="s">
        <v>49</v>
      </c>
      <c r="B49" s="149" t="str">
        <f>Capa!B30</f>
        <v>1º ANO A</v>
      </c>
      <c r="C49" s="147" t="s">
        <v>6</v>
      </c>
      <c r="D49" s="344" t="str">
        <f>Capa!B44</f>
        <v>ULISSES PAGLIUSO JUNIOR</v>
      </c>
      <c r="E49" s="344"/>
      <c r="F49" s="344"/>
      <c r="G49" s="344"/>
      <c r="H49" s="345"/>
    </row>
    <row r="50" spans="1:8" x14ac:dyDescent="0.25">
      <c r="A50" s="342" t="str">
        <f>Capa!F30</f>
        <v>VESPERTINO</v>
      </c>
      <c r="B50" s="343"/>
      <c r="C50" s="147" t="s">
        <v>155</v>
      </c>
      <c r="D50" s="344"/>
      <c r="E50" s="344"/>
      <c r="F50" s="344"/>
      <c r="G50" s="344"/>
      <c r="H50" s="345"/>
    </row>
    <row r="51" spans="1:8" x14ac:dyDescent="0.25">
      <c r="A51" s="346"/>
      <c r="B51" s="347"/>
      <c r="C51" s="347"/>
      <c r="D51" s="347"/>
      <c r="E51" s="347"/>
      <c r="F51" s="347"/>
      <c r="G51" s="347"/>
      <c r="H51" s="348"/>
    </row>
    <row r="52" spans="1:8" x14ac:dyDescent="0.25">
      <c r="A52" s="339"/>
      <c r="B52" s="340"/>
      <c r="C52" s="340"/>
      <c r="D52" s="340"/>
      <c r="E52" s="340"/>
      <c r="F52" s="340"/>
      <c r="G52" s="340"/>
      <c r="H52" s="341"/>
    </row>
    <row r="53" spans="1:8" x14ac:dyDescent="0.25">
      <c r="A53" s="339"/>
      <c r="B53" s="340"/>
      <c r="C53" s="340"/>
      <c r="D53" s="340"/>
      <c r="E53" s="340"/>
      <c r="F53" s="340"/>
      <c r="G53" s="340"/>
      <c r="H53" s="341"/>
    </row>
    <row r="54" spans="1:8" x14ac:dyDescent="0.25">
      <c r="A54" s="339"/>
      <c r="B54" s="340"/>
      <c r="C54" s="340"/>
      <c r="D54" s="340"/>
      <c r="E54" s="340"/>
      <c r="F54" s="340"/>
      <c r="G54" s="340"/>
      <c r="H54" s="341"/>
    </row>
    <row r="55" spans="1:8" x14ac:dyDescent="0.25">
      <c r="A55" s="339"/>
      <c r="B55" s="340"/>
      <c r="C55" s="340"/>
      <c r="D55" s="340"/>
      <c r="E55" s="340"/>
      <c r="F55" s="340"/>
      <c r="G55" s="340"/>
      <c r="H55" s="341"/>
    </row>
    <row r="56" spans="1:8" x14ac:dyDescent="0.25">
      <c r="A56" s="339"/>
      <c r="B56" s="340"/>
      <c r="C56" s="340"/>
      <c r="D56" s="340"/>
      <c r="E56" s="340"/>
      <c r="F56" s="340"/>
      <c r="G56" s="340"/>
      <c r="H56" s="341"/>
    </row>
    <row r="57" spans="1:8" x14ac:dyDescent="0.25">
      <c r="A57" s="339"/>
      <c r="B57" s="340"/>
      <c r="C57" s="340"/>
      <c r="D57" s="340"/>
      <c r="E57" s="340"/>
      <c r="F57" s="340"/>
      <c r="G57" s="340"/>
      <c r="H57" s="341"/>
    </row>
    <row r="58" spans="1:8" x14ac:dyDescent="0.25">
      <c r="A58" s="339"/>
      <c r="B58" s="340"/>
      <c r="C58" s="340"/>
      <c r="D58" s="340"/>
      <c r="E58" s="340"/>
      <c r="F58" s="340"/>
      <c r="G58" s="340"/>
      <c r="H58" s="341"/>
    </row>
    <row r="59" spans="1:8" x14ac:dyDescent="0.25">
      <c r="A59" s="339"/>
      <c r="B59" s="340"/>
      <c r="C59" s="340"/>
      <c r="D59" s="340"/>
      <c r="E59" s="340"/>
      <c r="F59" s="340"/>
      <c r="G59" s="340"/>
      <c r="H59" s="341"/>
    </row>
    <row r="60" spans="1:8" x14ac:dyDescent="0.25">
      <c r="A60" s="339"/>
      <c r="B60" s="340"/>
      <c r="C60" s="340"/>
      <c r="D60" s="340"/>
      <c r="E60" s="340"/>
      <c r="F60" s="340"/>
      <c r="G60" s="340"/>
      <c r="H60" s="341"/>
    </row>
    <row r="61" spans="1:8" x14ac:dyDescent="0.25">
      <c r="A61" s="339"/>
      <c r="B61" s="340"/>
      <c r="C61" s="340"/>
      <c r="D61" s="340"/>
      <c r="E61" s="340"/>
      <c r="F61" s="340"/>
      <c r="G61" s="340"/>
      <c r="H61" s="341"/>
    </row>
    <row r="62" spans="1:8" x14ac:dyDescent="0.25">
      <c r="A62" s="339"/>
      <c r="B62" s="340"/>
      <c r="C62" s="340"/>
      <c r="D62" s="340"/>
      <c r="E62" s="340"/>
      <c r="F62" s="340"/>
      <c r="G62" s="340"/>
      <c r="H62" s="341"/>
    </row>
    <row r="63" spans="1:8" x14ac:dyDescent="0.25">
      <c r="A63" s="339"/>
      <c r="B63" s="340"/>
      <c r="C63" s="340"/>
      <c r="D63" s="340"/>
      <c r="E63" s="340"/>
      <c r="F63" s="340"/>
      <c r="G63" s="340"/>
      <c r="H63" s="341"/>
    </row>
    <row r="64" spans="1:8" x14ac:dyDescent="0.25">
      <c r="A64" s="339"/>
      <c r="B64" s="340"/>
      <c r="C64" s="340"/>
      <c r="D64" s="340"/>
      <c r="E64" s="340"/>
      <c r="F64" s="340"/>
      <c r="G64" s="340"/>
      <c r="H64" s="341"/>
    </row>
    <row r="65" spans="1:8" x14ac:dyDescent="0.25">
      <c r="A65" s="339"/>
      <c r="B65" s="340"/>
      <c r="C65" s="340"/>
      <c r="D65" s="340"/>
      <c r="E65" s="340"/>
      <c r="F65" s="340"/>
      <c r="G65" s="340"/>
      <c r="H65" s="341"/>
    </row>
    <row r="66" spans="1:8" x14ac:dyDescent="0.25">
      <c r="A66" s="339"/>
      <c r="B66" s="340"/>
      <c r="C66" s="340"/>
      <c r="D66" s="340"/>
      <c r="E66" s="340"/>
      <c r="F66" s="340"/>
      <c r="G66" s="340"/>
      <c r="H66" s="341"/>
    </row>
    <row r="67" spans="1:8" x14ac:dyDescent="0.25">
      <c r="A67" s="339"/>
      <c r="B67" s="340"/>
      <c r="C67" s="340"/>
      <c r="D67" s="340"/>
      <c r="E67" s="340"/>
      <c r="F67" s="340"/>
      <c r="G67" s="340"/>
      <c r="H67" s="341"/>
    </row>
    <row r="68" spans="1:8" x14ac:dyDescent="0.25">
      <c r="A68" s="339"/>
      <c r="B68" s="340"/>
      <c r="C68" s="340"/>
      <c r="D68" s="340"/>
      <c r="E68" s="340"/>
      <c r="F68" s="340"/>
      <c r="G68" s="340"/>
      <c r="H68" s="341"/>
    </row>
    <row r="69" spans="1:8" x14ac:dyDescent="0.25">
      <c r="A69" s="339"/>
      <c r="B69" s="340"/>
      <c r="C69" s="340"/>
      <c r="D69" s="340"/>
      <c r="E69" s="340"/>
      <c r="F69" s="340"/>
      <c r="G69" s="340"/>
      <c r="H69" s="341"/>
    </row>
    <row r="70" spans="1:8" x14ac:dyDescent="0.25">
      <c r="A70" s="339"/>
      <c r="B70" s="340"/>
      <c r="C70" s="340"/>
      <c r="D70" s="340"/>
      <c r="E70" s="340"/>
      <c r="F70" s="340"/>
      <c r="G70" s="340"/>
      <c r="H70" s="341"/>
    </row>
    <row r="71" spans="1:8" x14ac:dyDescent="0.25">
      <c r="A71" s="339"/>
      <c r="B71" s="340"/>
      <c r="C71" s="340"/>
      <c r="D71" s="340"/>
      <c r="E71" s="340"/>
      <c r="F71" s="340"/>
      <c r="G71" s="340"/>
      <c r="H71" s="341"/>
    </row>
    <row r="72" spans="1:8" x14ac:dyDescent="0.25">
      <c r="A72" s="339"/>
      <c r="B72" s="340"/>
      <c r="C72" s="340"/>
      <c r="D72" s="340"/>
      <c r="E72" s="340"/>
      <c r="F72" s="340"/>
      <c r="G72" s="340"/>
      <c r="H72" s="341"/>
    </row>
    <row r="73" spans="1:8" x14ac:dyDescent="0.25">
      <c r="A73" s="339"/>
      <c r="B73" s="340"/>
      <c r="C73" s="340"/>
      <c r="D73" s="340"/>
      <c r="E73" s="340"/>
      <c r="F73" s="340"/>
      <c r="G73" s="340"/>
      <c r="H73" s="341"/>
    </row>
    <row r="74" spans="1:8" x14ac:dyDescent="0.25">
      <c r="A74" s="339"/>
      <c r="B74" s="340"/>
      <c r="C74" s="340"/>
      <c r="D74" s="340"/>
      <c r="E74" s="340"/>
      <c r="F74" s="340"/>
      <c r="G74" s="340"/>
      <c r="H74" s="341"/>
    </row>
    <row r="75" spans="1:8" x14ac:dyDescent="0.25">
      <c r="A75" s="339"/>
      <c r="B75" s="340"/>
      <c r="C75" s="340"/>
      <c r="D75" s="340"/>
      <c r="E75" s="340"/>
      <c r="F75" s="340"/>
      <c r="G75" s="340"/>
      <c r="H75" s="341"/>
    </row>
    <row r="76" spans="1:8" x14ac:dyDescent="0.25">
      <c r="A76" s="339"/>
      <c r="B76" s="340"/>
      <c r="C76" s="340"/>
      <c r="D76" s="340"/>
      <c r="E76" s="340"/>
      <c r="F76" s="340"/>
      <c r="G76" s="340"/>
      <c r="H76" s="341"/>
    </row>
    <row r="77" spans="1:8" x14ac:dyDescent="0.25">
      <c r="A77" s="339"/>
      <c r="B77" s="340"/>
      <c r="C77" s="340"/>
      <c r="D77" s="340"/>
      <c r="E77" s="340"/>
      <c r="F77" s="340"/>
      <c r="G77" s="340"/>
      <c r="H77" s="341"/>
    </row>
    <row r="78" spans="1:8" x14ac:dyDescent="0.25">
      <c r="A78" s="339"/>
      <c r="B78" s="340"/>
      <c r="C78" s="340"/>
      <c r="D78" s="340"/>
      <c r="E78" s="340"/>
      <c r="F78" s="340"/>
      <c r="G78" s="340"/>
      <c r="H78" s="341"/>
    </row>
    <row r="79" spans="1:8" x14ac:dyDescent="0.25">
      <c r="A79" s="339"/>
      <c r="B79" s="340"/>
      <c r="C79" s="340"/>
      <c r="D79" s="340"/>
      <c r="E79" s="340"/>
      <c r="F79" s="340"/>
      <c r="G79" s="340"/>
      <c r="H79" s="341"/>
    </row>
    <row r="80" spans="1:8" x14ac:dyDescent="0.25">
      <c r="A80" s="339"/>
      <c r="B80" s="340"/>
      <c r="C80" s="340"/>
      <c r="D80" s="340"/>
      <c r="E80" s="340"/>
      <c r="F80" s="340"/>
      <c r="G80" s="340"/>
      <c r="H80" s="341"/>
    </row>
    <row r="81" spans="1:8" x14ac:dyDescent="0.25">
      <c r="A81" s="339"/>
      <c r="B81" s="340"/>
      <c r="C81" s="340"/>
      <c r="D81" s="340"/>
      <c r="E81" s="340"/>
      <c r="F81" s="340"/>
      <c r="G81" s="340"/>
      <c r="H81" s="341"/>
    </row>
    <row r="82" spans="1:8" x14ac:dyDescent="0.25">
      <c r="A82" s="339"/>
      <c r="B82" s="340"/>
      <c r="C82" s="340"/>
      <c r="D82" s="340"/>
      <c r="E82" s="340"/>
      <c r="F82" s="340"/>
      <c r="G82" s="340"/>
      <c r="H82" s="341"/>
    </row>
    <row r="83" spans="1:8" x14ac:dyDescent="0.25">
      <c r="A83" s="339"/>
      <c r="B83" s="340"/>
      <c r="C83" s="340"/>
      <c r="D83" s="340"/>
      <c r="E83" s="340"/>
      <c r="F83" s="340"/>
      <c r="G83" s="340"/>
      <c r="H83" s="341"/>
    </row>
    <row r="84" spans="1:8" x14ac:dyDescent="0.25">
      <c r="A84" s="339"/>
      <c r="B84" s="340"/>
      <c r="C84" s="340"/>
      <c r="D84" s="340"/>
      <c r="E84" s="340"/>
      <c r="F84" s="340"/>
      <c r="G84" s="340"/>
      <c r="H84" s="341"/>
    </row>
    <row r="85" spans="1:8" x14ac:dyDescent="0.25">
      <c r="A85" s="339"/>
      <c r="B85" s="340"/>
      <c r="C85" s="340"/>
      <c r="D85" s="340"/>
      <c r="E85" s="340"/>
      <c r="F85" s="340"/>
      <c r="G85" s="340"/>
      <c r="H85" s="341"/>
    </row>
    <row r="86" spans="1:8" x14ac:dyDescent="0.25">
      <c r="A86" s="339"/>
      <c r="B86" s="340"/>
      <c r="C86" s="340"/>
      <c r="D86" s="340"/>
      <c r="E86" s="340"/>
      <c r="F86" s="340"/>
      <c r="G86" s="340"/>
      <c r="H86" s="341"/>
    </row>
    <row r="87" spans="1:8" x14ac:dyDescent="0.25">
      <c r="A87" s="339"/>
      <c r="B87" s="340"/>
      <c r="C87" s="340"/>
      <c r="D87" s="340"/>
      <c r="E87" s="340"/>
      <c r="F87" s="340"/>
      <c r="G87" s="340"/>
      <c r="H87" s="341"/>
    </row>
    <row r="88" spans="1:8" x14ac:dyDescent="0.25">
      <c r="A88" s="339"/>
      <c r="B88" s="340"/>
      <c r="C88" s="340"/>
      <c r="D88" s="340"/>
      <c r="E88" s="340"/>
      <c r="F88" s="340"/>
      <c r="G88" s="340"/>
      <c r="H88" s="341"/>
    </row>
    <row r="89" spans="1:8" x14ac:dyDescent="0.25">
      <c r="A89" s="339"/>
      <c r="B89" s="340"/>
      <c r="C89" s="340"/>
      <c r="D89" s="340"/>
      <c r="E89" s="340"/>
      <c r="F89" s="340"/>
      <c r="G89" s="340"/>
      <c r="H89" s="341"/>
    </row>
    <row r="90" spans="1:8" x14ac:dyDescent="0.25">
      <c r="A90" s="339"/>
      <c r="B90" s="340"/>
      <c r="C90" s="340"/>
      <c r="D90" s="340"/>
      <c r="E90" s="340"/>
      <c r="F90" s="340"/>
      <c r="G90" s="340"/>
      <c r="H90" s="341"/>
    </row>
  </sheetData>
  <sheetProtection password="E935" sheet="1" objects="1" scenarios="1"/>
  <mergeCells count="95">
    <mergeCell ref="A45:H45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33:H33"/>
    <mergeCell ref="A27:H27"/>
    <mergeCell ref="A22:H22"/>
    <mergeCell ref="A23:H23"/>
    <mergeCell ref="A24:H24"/>
    <mergeCell ref="A28:H28"/>
    <mergeCell ref="A29:H29"/>
    <mergeCell ref="A30:H30"/>
    <mergeCell ref="A31:H31"/>
    <mergeCell ref="A32:H32"/>
    <mergeCell ref="A25:H25"/>
    <mergeCell ref="A26:H26"/>
    <mergeCell ref="A17:H17"/>
    <mergeCell ref="A18:H18"/>
    <mergeCell ref="A19:H19"/>
    <mergeCell ref="A20:H20"/>
    <mergeCell ref="A21:H21"/>
    <mergeCell ref="A1:H1"/>
    <mergeCell ref="A2:H2"/>
    <mergeCell ref="A3:B3"/>
    <mergeCell ref="F3:H3"/>
    <mergeCell ref="A16:H16"/>
    <mergeCell ref="D4:H4"/>
    <mergeCell ref="A6:H6"/>
    <mergeCell ref="J5:L9"/>
    <mergeCell ref="A15:H15"/>
    <mergeCell ref="A5:B5"/>
    <mergeCell ref="D5:H5"/>
    <mergeCell ref="A7:H7"/>
    <mergeCell ref="A8:H8"/>
    <mergeCell ref="A9:H9"/>
    <mergeCell ref="A10:H10"/>
    <mergeCell ref="A11:H11"/>
    <mergeCell ref="A12:H12"/>
    <mergeCell ref="A13:H13"/>
    <mergeCell ref="A14:H14"/>
    <mergeCell ref="A46:H46"/>
    <mergeCell ref="A47:H47"/>
    <mergeCell ref="A48:B48"/>
    <mergeCell ref="F48:H48"/>
    <mergeCell ref="D49:H49"/>
    <mergeCell ref="A50:B50"/>
    <mergeCell ref="D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9:H89"/>
    <mergeCell ref="A90:H90"/>
    <mergeCell ref="A84:H84"/>
    <mergeCell ref="A85:H85"/>
    <mergeCell ref="A86:H86"/>
    <mergeCell ref="A87:H87"/>
    <mergeCell ref="A88:H88"/>
  </mergeCells>
  <hyperlinks>
    <hyperlink ref="J5:L9" location="Iniciar!A1" display="Iniciar!A1"/>
  </hyperlinks>
  <pageMargins left="0.511811024" right="0.511811024" top="0.78740157499999996" bottom="0.78740157499999996" header="0.31496062000000002" footer="0.31496062000000002"/>
  <pageSetup paperSize="9" scale="11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theme="7" tint="0.39997558519241921"/>
    <pageSetUpPr fitToPage="1"/>
  </sheetPr>
  <dimension ref="A1:S75"/>
  <sheetViews>
    <sheetView workbookViewId="0">
      <selection sqref="A1:E1"/>
    </sheetView>
  </sheetViews>
  <sheetFormatPr defaultRowHeight="15" x14ac:dyDescent="0.25"/>
  <cols>
    <col min="1" max="1" width="2.7109375" customWidth="1"/>
    <col min="2" max="2" width="30.140625" customWidth="1"/>
    <col min="3" max="5" width="12.7109375" customWidth="1"/>
    <col min="6" max="6" width="9.140625" hidden="1" customWidth="1"/>
    <col min="12" max="12" width="0" hidden="1" customWidth="1"/>
  </cols>
  <sheetData>
    <row r="1" spans="1:19" x14ac:dyDescent="0.25">
      <c r="A1" s="367" t="str">
        <f>Capa!B15</f>
        <v>E. E. MESSIAS PEDREIRO</v>
      </c>
      <c r="B1" s="368"/>
      <c r="C1" s="368"/>
      <c r="D1" s="368"/>
      <c r="E1" s="369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x14ac:dyDescent="0.25">
      <c r="A2" s="370" t="s">
        <v>93</v>
      </c>
      <c r="B2" s="371"/>
      <c r="C2" s="371"/>
      <c r="D2" s="371"/>
      <c r="E2" s="372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5" customHeight="1" thickBot="1" x14ac:dyDescent="0.3">
      <c r="A3" s="373" t="str">
        <f>Capa!B25</f>
        <v>ENSINO MÉDIO</v>
      </c>
      <c r="B3" s="374"/>
      <c r="C3" s="374"/>
      <c r="D3" s="374"/>
      <c r="E3" s="375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5.75" thickTop="1" x14ac:dyDescent="0.25">
      <c r="A4" s="376" t="s">
        <v>49</v>
      </c>
      <c r="B4" s="377"/>
      <c r="C4" s="377"/>
      <c r="D4" s="377"/>
      <c r="E4" s="378"/>
      <c r="G4" s="38"/>
      <c r="H4" s="309" t="s">
        <v>108</v>
      </c>
      <c r="I4" s="310"/>
      <c r="J4" s="311"/>
      <c r="K4" s="38"/>
      <c r="L4" s="38"/>
      <c r="M4" s="38"/>
      <c r="N4" s="38"/>
      <c r="O4" s="38"/>
      <c r="P4" s="38"/>
      <c r="Q4" s="38"/>
      <c r="R4" s="38"/>
      <c r="S4" s="38"/>
    </row>
    <row r="5" spans="1:19" ht="15" customHeight="1" x14ac:dyDescent="0.25">
      <c r="A5" s="376" t="str">
        <f>Capa!B30</f>
        <v>1º ANO A</v>
      </c>
      <c r="B5" s="377"/>
      <c r="C5" s="377"/>
      <c r="D5" s="377"/>
      <c r="E5" s="378"/>
      <c r="G5" s="38"/>
      <c r="H5" s="312"/>
      <c r="I5" s="313"/>
      <c r="J5" s="314"/>
      <c r="K5" s="38"/>
      <c r="L5" s="38"/>
      <c r="M5" s="38"/>
      <c r="N5" s="38"/>
      <c r="O5" s="38"/>
      <c r="P5" s="38"/>
      <c r="Q5" s="38"/>
      <c r="R5" s="38"/>
      <c r="S5" s="38"/>
    </row>
    <row r="6" spans="1:19" x14ac:dyDescent="0.25">
      <c r="A6" s="376" t="str">
        <f>Capa!F30</f>
        <v>VESPERTINO</v>
      </c>
      <c r="B6" s="377"/>
      <c r="C6" s="377"/>
      <c r="D6" s="377"/>
      <c r="E6" s="378"/>
      <c r="G6" s="38"/>
      <c r="H6" s="312"/>
      <c r="I6" s="313"/>
      <c r="J6" s="314"/>
      <c r="K6" s="38"/>
      <c r="L6" s="38"/>
      <c r="M6" s="38"/>
      <c r="N6" s="38"/>
      <c r="O6" s="38"/>
      <c r="P6" s="38"/>
      <c r="Q6" s="38"/>
      <c r="R6" s="38"/>
      <c r="S6" s="38"/>
    </row>
    <row r="7" spans="1:19" x14ac:dyDescent="0.25">
      <c r="A7" s="370" t="s">
        <v>87</v>
      </c>
      <c r="B7" s="371"/>
      <c r="C7" s="371"/>
      <c r="D7" s="371"/>
      <c r="E7" s="372"/>
      <c r="G7" s="38"/>
      <c r="H7" s="312"/>
      <c r="I7" s="313"/>
      <c r="J7" s="314"/>
      <c r="K7" s="38"/>
      <c r="L7" s="38"/>
      <c r="M7" s="38"/>
      <c r="N7" s="38"/>
      <c r="O7" s="38"/>
      <c r="P7" s="38"/>
      <c r="Q7" s="38"/>
      <c r="R7" s="38"/>
      <c r="S7" s="38"/>
    </row>
    <row r="8" spans="1:19" ht="15.75" thickBot="1" x14ac:dyDescent="0.3">
      <c r="A8" s="34" t="s">
        <v>8</v>
      </c>
      <c r="B8" s="34" t="s">
        <v>22</v>
      </c>
      <c r="C8" s="34" t="s">
        <v>24</v>
      </c>
      <c r="D8" s="34" t="s">
        <v>85</v>
      </c>
      <c r="E8" s="40" t="s">
        <v>86</v>
      </c>
      <c r="F8" s="36" t="s">
        <v>24</v>
      </c>
      <c r="G8" s="38"/>
      <c r="H8" s="315"/>
      <c r="I8" s="316"/>
      <c r="J8" s="317"/>
      <c r="K8" s="38"/>
      <c r="L8" s="38"/>
      <c r="M8" s="38"/>
      <c r="N8" s="38"/>
      <c r="O8" s="38"/>
      <c r="P8" s="38"/>
      <c r="Q8" s="38"/>
      <c r="R8" s="38"/>
      <c r="S8" s="38"/>
    </row>
    <row r="9" spans="1:19" ht="15.75" thickTop="1" x14ac:dyDescent="0.25">
      <c r="A9" s="17">
        <v>1</v>
      </c>
      <c r="B9" s="41"/>
      <c r="C9" s="42"/>
      <c r="D9" s="43"/>
      <c r="E9" s="35"/>
      <c r="F9" t="s">
        <v>82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ht="15.75" thickBot="1" x14ac:dyDescent="0.3">
      <c r="A10" s="17">
        <v>2</v>
      </c>
      <c r="B10" s="41"/>
      <c r="C10" s="42"/>
      <c r="D10" s="43"/>
      <c r="E10" s="35"/>
      <c r="F10" t="s">
        <v>83</v>
      </c>
      <c r="G10" s="38"/>
      <c r="H10" s="143"/>
      <c r="I10" s="143"/>
      <c r="J10" s="143"/>
      <c r="K10" s="38"/>
      <c r="L10" s="38"/>
      <c r="M10" s="38"/>
      <c r="N10" s="38"/>
      <c r="O10" s="38"/>
      <c r="P10" s="38"/>
      <c r="Q10" s="38"/>
      <c r="R10" s="38"/>
      <c r="S10" s="38"/>
    </row>
    <row r="11" spans="1:19" ht="15.75" thickTop="1" x14ac:dyDescent="0.25">
      <c r="A11" s="17">
        <v>3</v>
      </c>
      <c r="B11" s="41"/>
      <c r="C11" s="42"/>
      <c r="D11" s="43"/>
      <c r="E11" s="35"/>
      <c r="F11" t="s">
        <v>84</v>
      </c>
      <c r="G11" s="38"/>
      <c r="H11" s="355" t="s">
        <v>152</v>
      </c>
      <c r="I11" s="356"/>
      <c r="J11" s="357"/>
      <c r="K11" s="144"/>
      <c r="L11" s="38"/>
      <c r="M11" s="38"/>
      <c r="N11" s="38"/>
      <c r="O11" s="38"/>
      <c r="P11" s="38"/>
      <c r="Q11" s="38"/>
      <c r="R11" s="38"/>
      <c r="S11" s="38"/>
    </row>
    <row r="12" spans="1:19" x14ac:dyDescent="0.25">
      <c r="A12" s="17">
        <v>4</v>
      </c>
      <c r="B12" s="41"/>
      <c r="C12" s="42"/>
      <c r="D12" s="43"/>
      <c r="E12" s="35"/>
      <c r="F12" t="s">
        <v>90</v>
      </c>
      <c r="G12" s="38"/>
      <c r="H12" s="358"/>
      <c r="I12" s="359"/>
      <c r="J12" s="360"/>
      <c r="K12" s="144"/>
      <c r="L12" s="38"/>
      <c r="M12" s="38"/>
      <c r="N12" s="38"/>
      <c r="O12" s="38"/>
      <c r="P12" s="38"/>
      <c r="Q12" s="38"/>
      <c r="R12" s="38"/>
      <c r="S12" s="38"/>
    </row>
    <row r="13" spans="1:19" x14ac:dyDescent="0.25">
      <c r="A13" s="17">
        <v>5</v>
      </c>
      <c r="B13" s="41"/>
      <c r="C13" s="42"/>
      <c r="D13" s="43"/>
      <c r="E13" s="35"/>
      <c r="F13" t="s">
        <v>91</v>
      </c>
      <c r="G13" s="38"/>
      <c r="H13" s="358"/>
      <c r="I13" s="359"/>
      <c r="J13" s="360"/>
      <c r="K13" s="144"/>
      <c r="L13" s="38"/>
      <c r="M13" s="38"/>
      <c r="N13" s="38"/>
      <c r="O13" s="38"/>
      <c r="P13" s="38"/>
      <c r="Q13" s="38"/>
      <c r="R13" s="38"/>
      <c r="S13" s="38"/>
    </row>
    <row r="14" spans="1:19" x14ac:dyDescent="0.25">
      <c r="A14" s="17">
        <v>6</v>
      </c>
      <c r="B14" s="41"/>
      <c r="C14" s="42"/>
      <c r="D14" s="43"/>
      <c r="E14" s="35"/>
      <c r="G14" s="38"/>
      <c r="H14" s="361">
        <f>COUNTIF(B9:B68,"*")</f>
        <v>0</v>
      </c>
      <c r="I14" s="362"/>
      <c r="J14" s="362"/>
      <c r="K14" s="144"/>
      <c r="L14" s="145">
        <f>H14</f>
        <v>0</v>
      </c>
      <c r="M14" s="38"/>
      <c r="N14" s="38"/>
      <c r="O14" s="38"/>
      <c r="P14" s="38"/>
      <c r="Q14" s="38"/>
      <c r="R14" s="38"/>
      <c r="S14" s="38"/>
    </row>
    <row r="15" spans="1:19" ht="15.75" customHeight="1" thickBot="1" x14ac:dyDescent="0.3">
      <c r="A15" s="17">
        <v>7</v>
      </c>
      <c r="B15" s="41"/>
      <c r="C15" s="42"/>
      <c r="D15" s="43"/>
      <c r="E15" s="35"/>
      <c r="G15" s="38"/>
      <c r="H15" s="363"/>
      <c r="I15" s="364"/>
      <c r="J15" s="364"/>
      <c r="K15" s="144"/>
      <c r="L15" s="145">
        <f>COUNTIF(E9:E68,"&gt;0")</f>
        <v>0</v>
      </c>
      <c r="M15" s="38"/>
      <c r="N15" s="38"/>
      <c r="O15" s="38"/>
      <c r="P15" s="38"/>
      <c r="Q15" s="38"/>
      <c r="R15" s="38"/>
      <c r="S15" s="38"/>
    </row>
    <row r="16" spans="1:19" ht="16.5" customHeight="1" thickTop="1" thickBot="1" x14ac:dyDescent="0.3">
      <c r="A16" s="17">
        <v>8</v>
      </c>
      <c r="B16" s="41"/>
      <c r="C16" s="42"/>
      <c r="D16" s="43"/>
      <c r="E16" s="35"/>
      <c r="G16" s="38"/>
      <c r="H16" s="38"/>
      <c r="I16" s="142"/>
      <c r="J16" s="38"/>
      <c r="K16" s="38"/>
      <c r="L16" s="145">
        <f>L14-L15</f>
        <v>0</v>
      </c>
      <c r="M16" s="38"/>
      <c r="N16" s="38"/>
      <c r="O16" s="38"/>
      <c r="P16" s="38"/>
      <c r="Q16" s="38"/>
      <c r="R16" s="38"/>
      <c r="S16" s="38"/>
    </row>
    <row r="17" spans="1:19" ht="15.75" thickTop="1" x14ac:dyDescent="0.25">
      <c r="A17" s="17">
        <v>9</v>
      </c>
      <c r="B17" s="41"/>
      <c r="C17" s="42"/>
      <c r="D17" s="43"/>
      <c r="E17" s="35"/>
      <c r="G17" s="38"/>
      <c r="H17" s="355" t="s">
        <v>151</v>
      </c>
      <c r="I17" s="356"/>
      <c r="J17" s="357"/>
      <c r="K17" s="38"/>
      <c r="L17" s="38"/>
      <c r="M17" s="38"/>
      <c r="N17" s="38"/>
      <c r="O17" s="38"/>
      <c r="P17" s="38"/>
      <c r="Q17" s="38"/>
      <c r="R17" s="38"/>
      <c r="S17" s="38"/>
    </row>
    <row r="18" spans="1:19" x14ac:dyDescent="0.25">
      <c r="A18" s="19">
        <v>10</v>
      </c>
      <c r="B18" s="41"/>
      <c r="C18" s="42"/>
      <c r="D18" s="43"/>
      <c r="E18" s="35"/>
      <c r="G18" s="38"/>
      <c r="H18" s="358"/>
      <c r="I18" s="359"/>
      <c r="J18" s="360"/>
      <c r="K18" s="38"/>
      <c r="L18" s="38"/>
      <c r="M18" s="38"/>
      <c r="N18" s="38"/>
      <c r="O18" s="38"/>
      <c r="P18" s="38"/>
      <c r="Q18" s="38"/>
      <c r="R18" s="38"/>
      <c r="S18" s="38"/>
    </row>
    <row r="19" spans="1:19" x14ac:dyDescent="0.25">
      <c r="A19" s="19">
        <v>11</v>
      </c>
      <c r="B19" s="41"/>
      <c r="C19" s="42"/>
      <c r="D19" s="43"/>
      <c r="E19" s="35"/>
      <c r="G19" s="38"/>
      <c r="H19" s="358"/>
      <c r="I19" s="359"/>
      <c r="J19" s="360"/>
      <c r="K19" s="38"/>
      <c r="L19" s="38"/>
      <c r="M19" s="38"/>
      <c r="N19" s="38"/>
      <c r="O19" s="38"/>
      <c r="P19" s="38"/>
      <c r="Q19" s="38"/>
      <c r="R19" s="38"/>
      <c r="S19" s="38"/>
    </row>
    <row r="20" spans="1:19" x14ac:dyDescent="0.25">
      <c r="A20" s="19">
        <v>12</v>
      </c>
      <c r="B20" s="41"/>
      <c r="C20" s="42"/>
      <c r="D20" s="43"/>
      <c r="E20" s="35"/>
      <c r="G20" s="38"/>
      <c r="H20" s="361">
        <f>L16</f>
        <v>0</v>
      </c>
      <c r="I20" s="362"/>
      <c r="J20" s="365"/>
      <c r="K20" s="38"/>
      <c r="L20" s="38"/>
      <c r="M20" s="38"/>
      <c r="N20" s="38"/>
      <c r="O20" s="38"/>
      <c r="P20" s="38"/>
      <c r="Q20" s="38"/>
      <c r="R20" s="38"/>
      <c r="S20" s="38"/>
    </row>
    <row r="21" spans="1:19" ht="15.75" thickBot="1" x14ac:dyDescent="0.3">
      <c r="A21" s="19">
        <v>13</v>
      </c>
      <c r="B21" s="41"/>
      <c r="C21" s="42"/>
      <c r="D21" s="43"/>
      <c r="E21" s="35"/>
      <c r="G21" s="38"/>
      <c r="H21" s="363"/>
      <c r="I21" s="364"/>
      <c r="J21" s="366"/>
      <c r="K21" s="38"/>
      <c r="L21" s="38"/>
      <c r="M21" s="38"/>
      <c r="N21" s="38"/>
      <c r="O21" s="38"/>
      <c r="P21" s="38"/>
      <c r="Q21" s="38"/>
      <c r="R21" s="38"/>
      <c r="S21" s="38"/>
    </row>
    <row r="22" spans="1:19" ht="15.75" thickTop="1" x14ac:dyDescent="0.25">
      <c r="A22" s="19">
        <v>14</v>
      </c>
      <c r="B22" s="41"/>
      <c r="C22" s="42"/>
      <c r="D22" s="43"/>
      <c r="E22" s="35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19" x14ac:dyDescent="0.25">
      <c r="A23" s="19">
        <v>15</v>
      </c>
      <c r="B23" s="41"/>
      <c r="C23" s="42"/>
      <c r="D23" s="43"/>
      <c r="E23" s="35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 x14ac:dyDescent="0.25">
      <c r="A24" s="19">
        <v>16</v>
      </c>
      <c r="B24" s="41"/>
      <c r="C24" s="42"/>
      <c r="D24" s="43"/>
      <c r="E24" s="35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1:19" x14ac:dyDescent="0.25">
      <c r="A25" s="19">
        <v>17</v>
      </c>
      <c r="B25" s="41"/>
      <c r="C25" s="42"/>
      <c r="D25" s="43"/>
      <c r="E25" s="35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1:19" x14ac:dyDescent="0.25">
      <c r="A26" s="19">
        <v>18</v>
      </c>
      <c r="B26" s="41"/>
      <c r="C26" s="42"/>
      <c r="D26" s="43"/>
      <c r="E26" s="35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1:19" x14ac:dyDescent="0.25">
      <c r="A27" s="19">
        <v>19</v>
      </c>
      <c r="B27" s="41"/>
      <c r="C27" s="42"/>
      <c r="D27" s="43"/>
      <c r="E27" s="35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19" x14ac:dyDescent="0.25">
      <c r="A28" s="19">
        <v>20</v>
      </c>
      <c r="B28" s="41"/>
      <c r="C28" s="42"/>
      <c r="D28" s="43"/>
      <c r="E28" s="35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19" x14ac:dyDescent="0.25">
      <c r="A29" s="19">
        <v>21</v>
      </c>
      <c r="B29" s="41"/>
      <c r="C29" s="42"/>
      <c r="D29" s="43"/>
      <c r="E29" s="35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19" x14ac:dyDescent="0.25">
      <c r="A30" s="19">
        <v>22</v>
      </c>
      <c r="B30" s="41"/>
      <c r="C30" s="42"/>
      <c r="D30" s="43"/>
      <c r="E30" s="35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19" x14ac:dyDescent="0.25">
      <c r="A31" s="19">
        <v>23</v>
      </c>
      <c r="B31" s="41"/>
      <c r="C31" s="42"/>
      <c r="D31" s="43"/>
      <c r="E31" s="35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:19" x14ac:dyDescent="0.25">
      <c r="A32" s="19">
        <v>24</v>
      </c>
      <c r="B32" s="41"/>
      <c r="C32" s="42"/>
      <c r="D32" s="43"/>
      <c r="E32" s="35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1:19" x14ac:dyDescent="0.25">
      <c r="A33" s="19">
        <v>25</v>
      </c>
      <c r="B33" s="41"/>
      <c r="C33" s="42"/>
      <c r="D33" s="43"/>
      <c r="E33" s="35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1:19" x14ac:dyDescent="0.25">
      <c r="A34" s="19">
        <v>26</v>
      </c>
      <c r="B34" s="41"/>
      <c r="C34" s="42"/>
      <c r="D34" s="43"/>
      <c r="E34" s="35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1:19" x14ac:dyDescent="0.25">
      <c r="A35" s="19">
        <v>27</v>
      </c>
      <c r="B35" s="41"/>
      <c r="C35" s="42"/>
      <c r="D35" s="43"/>
      <c r="E35" s="35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19" x14ac:dyDescent="0.25">
      <c r="A36" s="19">
        <v>28</v>
      </c>
      <c r="B36" s="41"/>
      <c r="C36" s="42"/>
      <c r="D36" s="43"/>
      <c r="E36" s="35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1:19" x14ac:dyDescent="0.25">
      <c r="A37" s="19">
        <v>29</v>
      </c>
      <c r="B37" s="41"/>
      <c r="C37" s="42"/>
      <c r="D37" s="43"/>
      <c r="E37" s="35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1:19" x14ac:dyDescent="0.25">
      <c r="A38" s="19">
        <v>30</v>
      </c>
      <c r="B38" s="41"/>
      <c r="C38" s="42"/>
      <c r="D38" s="43"/>
      <c r="E38" s="35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1:19" x14ac:dyDescent="0.25">
      <c r="A39" s="19">
        <v>31</v>
      </c>
      <c r="B39" s="41"/>
      <c r="C39" s="42"/>
      <c r="D39" s="43"/>
      <c r="E39" s="35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1:19" x14ac:dyDescent="0.25">
      <c r="A40" s="19">
        <v>32</v>
      </c>
      <c r="B40" s="41"/>
      <c r="C40" s="42"/>
      <c r="D40" s="43"/>
      <c r="E40" s="35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1:19" x14ac:dyDescent="0.25">
      <c r="A41" s="19">
        <v>33</v>
      </c>
      <c r="B41" s="41"/>
      <c r="C41" s="42"/>
      <c r="D41" s="43"/>
      <c r="E41" s="35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1:19" x14ac:dyDescent="0.25">
      <c r="A42" s="19">
        <v>34</v>
      </c>
      <c r="B42" s="41"/>
      <c r="C42" s="42"/>
      <c r="D42" s="43"/>
      <c r="E42" s="35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spans="1:19" x14ac:dyDescent="0.25">
      <c r="A43" s="19">
        <v>35</v>
      </c>
      <c r="B43" s="41"/>
      <c r="C43" s="42"/>
      <c r="D43" s="43"/>
      <c r="E43" s="35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1:19" x14ac:dyDescent="0.25">
      <c r="A44" s="19">
        <v>36</v>
      </c>
      <c r="B44" s="41"/>
      <c r="C44" s="42"/>
      <c r="D44" s="43"/>
      <c r="E44" s="35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19" x14ac:dyDescent="0.25">
      <c r="A45" s="19">
        <v>37</v>
      </c>
      <c r="B45" s="41"/>
      <c r="C45" s="42"/>
      <c r="D45" s="43"/>
      <c r="E45" s="35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1:19" x14ac:dyDescent="0.25">
      <c r="A46" s="19">
        <v>38</v>
      </c>
      <c r="B46" s="41"/>
      <c r="C46" s="42"/>
      <c r="D46" s="43"/>
      <c r="E46" s="35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1:19" x14ac:dyDescent="0.25">
      <c r="A47" s="19">
        <v>39</v>
      </c>
      <c r="B47" s="41"/>
      <c r="C47" s="42"/>
      <c r="D47" s="43"/>
      <c r="E47" s="35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1:19" x14ac:dyDescent="0.25">
      <c r="A48" s="19">
        <v>40</v>
      </c>
      <c r="B48" s="41"/>
      <c r="C48" s="42"/>
      <c r="D48" s="43"/>
      <c r="E48" s="35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1:19" x14ac:dyDescent="0.25">
      <c r="A49" s="19">
        <v>41</v>
      </c>
      <c r="B49" s="41"/>
      <c r="C49" s="42"/>
      <c r="D49" s="43"/>
      <c r="E49" s="35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1:19" x14ac:dyDescent="0.25">
      <c r="A50" s="19">
        <v>42</v>
      </c>
      <c r="B50" s="41"/>
      <c r="C50" s="42"/>
      <c r="D50" s="43"/>
      <c r="E50" s="35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1:19" x14ac:dyDescent="0.25">
      <c r="A51" s="19">
        <v>43</v>
      </c>
      <c r="B51" s="41"/>
      <c r="C51" s="42"/>
      <c r="D51" s="43"/>
      <c r="E51" s="35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1:19" x14ac:dyDescent="0.25">
      <c r="A52" s="19">
        <v>44</v>
      </c>
      <c r="B52" s="41"/>
      <c r="C52" s="42"/>
      <c r="D52" s="43"/>
      <c r="E52" s="35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</row>
    <row r="53" spans="1:19" x14ac:dyDescent="0.25">
      <c r="A53" s="19">
        <v>45</v>
      </c>
      <c r="B53" s="41"/>
      <c r="C53" s="42"/>
      <c r="D53" s="43"/>
      <c r="E53" s="35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x14ac:dyDescent="0.25">
      <c r="A54" s="19">
        <v>46</v>
      </c>
      <c r="B54" s="41"/>
      <c r="C54" s="42"/>
      <c r="D54" s="43"/>
      <c r="E54" s="35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1:19" x14ac:dyDescent="0.25">
      <c r="A55" s="19">
        <v>47</v>
      </c>
      <c r="B55" s="41"/>
      <c r="C55" s="42"/>
      <c r="D55" s="43"/>
      <c r="E55" s="35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1:19" x14ac:dyDescent="0.25">
      <c r="A56" s="19">
        <v>48</v>
      </c>
      <c r="B56" s="41"/>
      <c r="C56" s="42"/>
      <c r="D56" s="43"/>
      <c r="E56" s="35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7" spans="1:19" x14ac:dyDescent="0.25">
      <c r="A57" s="19">
        <v>49</v>
      </c>
      <c r="B57" s="41"/>
      <c r="C57" s="42"/>
      <c r="D57" s="43"/>
      <c r="E57" s="35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1:19" x14ac:dyDescent="0.25">
      <c r="A58" s="19">
        <v>50</v>
      </c>
      <c r="B58" s="41"/>
      <c r="C58" s="42"/>
      <c r="D58" s="43"/>
      <c r="E58" s="35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</row>
    <row r="59" spans="1:19" x14ac:dyDescent="0.25">
      <c r="A59" s="19">
        <v>51</v>
      </c>
      <c r="B59" s="41"/>
      <c r="C59" s="42"/>
      <c r="D59" s="43"/>
      <c r="E59" s="35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</row>
    <row r="60" spans="1:19" x14ac:dyDescent="0.25">
      <c r="A60" s="19">
        <v>52</v>
      </c>
      <c r="B60" s="41"/>
      <c r="C60" s="42"/>
      <c r="D60" s="43"/>
      <c r="E60" s="35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 spans="1:19" x14ac:dyDescent="0.25">
      <c r="A61" s="19">
        <v>53</v>
      </c>
      <c r="B61" s="41"/>
      <c r="C61" s="42"/>
      <c r="D61" s="43"/>
      <c r="E61" s="35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 spans="1:19" x14ac:dyDescent="0.25">
      <c r="A62" s="19">
        <v>54</v>
      </c>
      <c r="B62" s="41"/>
      <c r="C62" s="42"/>
      <c r="D62" s="43"/>
      <c r="E62" s="35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1:19" x14ac:dyDescent="0.25">
      <c r="A63" s="19">
        <v>55</v>
      </c>
      <c r="B63" s="41"/>
      <c r="C63" s="42"/>
      <c r="D63" s="43"/>
      <c r="E63" s="35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1:19" x14ac:dyDescent="0.25">
      <c r="A64" s="19">
        <v>56</v>
      </c>
      <c r="B64" s="41"/>
      <c r="C64" s="42"/>
      <c r="D64" s="43"/>
      <c r="E64" s="35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</row>
    <row r="65" spans="1:19" x14ac:dyDescent="0.25">
      <c r="A65" s="19">
        <v>57</v>
      </c>
      <c r="B65" s="41"/>
      <c r="C65" s="42"/>
      <c r="D65" s="43"/>
      <c r="E65" s="35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</row>
    <row r="66" spans="1:19" x14ac:dyDescent="0.25">
      <c r="A66" s="19">
        <v>58</v>
      </c>
      <c r="B66" s="41"/>
      <c r="C66" s="42"/>
      <c r="D66" s="43"/>
      <c r="E66" s="35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</row>
    <row r="67" spans="1:19" x14ac:dyDescent="0.25">
      <c r="A67" s="19">
        <v>59</v>
      </c>
      <c r="B67" s="41"/>
      <c r="C67" s="42"/>
      <c r="D67" s="43"/>
      <c r="E67" s="35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1:19" x14ac:dyDescent="0.25">
      <c r="A68" s="19">
        <v>60</v>
      </c>
      <c r="B68" s="41"/>
      <c r="C68" s="42"/>
      <c r="D68" s="43"/>
      <c r="E68" s="35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1:19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19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1:19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1:19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1:19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1:19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1:19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</sheetData>
  <sheetProtection password="E935" sheet="1" objects="1" scenarios="1"/>
  <mergeCells count="12">
    <mergeCell ref="A1:E1"/>
    <mergeCell ref="A2:E2"/>
    <mergeCell ref="A7:E7"/>
    <mergeCell ref="A3:E3"/>
    <mergeCell ref="A4:E4"/>
    <mergeCell ref="A5:E5"/>
    <mergeCell ref="A6:E6"/>
    <mergeCell ref="H11:J13"/>
    <mergeCell ref="H14:J15"/>
    <mergeCell ref="H17:J19"/>
    <mergeCell ref="H20:J21"/>
    <mergeCell ref="H4:J8"/>
  </mergeCells>
  <conditionalFormatting sqref="B9:B68">
    <cfRule type="cellIs" dxfId="239" priority="26" stopIfTrue="1" operator="equal">
      <formula>0</formula>
    </cfRule>
  </conditionalFormatting>
  <conditionalFormatting sqref="B55:B56">
    <cfRule type="cellIs" dxfId="238" priority="3" stopIfTrue="1" operator="equal">
      <formula>0</formula>
    </cfRule>
  </conditionalFormatting>
  <conditionalFormatting sqref="B9:E68">
    <cfRule type="expression" dxfId="237" priority="1">
      <formula>MOD(ROW(A9),2) = 1</formula>
    </cfRule>
  </conditionalFormatting>
  <dataValidations count="1">
    <dataValidation type="list" allowBlank="1" showInputMessage="1" showErrorMessage="1" sqref="C9:C68">
      <formula1>$F$9:$F$13</formula1>
    </dataValidation>
  </dataValidations>
  <hyperlinks>
    <hyperlink ref="H4:J8" location="Iniciar!A1" display="Iniciar!A1"/>
  </hyperlink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theme="4" tint="0.59999389629810485"/>
    <pageSetUpPr fitToPage="1"/>
  </sheetPr>
  <dimension ref="A1:AZ71"/>
  <sheetViews>
    <sheetView zoomScaleNormal="100" workbookViewId="0">
      <selection sqref="A1:AQ1"/>
    </sheetView>
  </sheetViews>
  <sheetFormatPr defaultRowHeight="15" x14ac:dyDescent="0.25"/>
  <cols>
    <col min="1" max="1" width="3" customWidth="1"/>
    <col min="2" max="2" width="28" customWidth="1"/>
    <col min="3" max="42" width="2.140625" customWidth="1"/>
    <col min="43" max="43" width="4.5703125" customWidth="1"/>
    <col min="49" max="49" width="9.140625" hidden="1" customWidth="1"/>
  </cols>
  <sheetData>
    <row r="1" spans="1:52" x14ac:dyDescent="0.25">
      <c r="A1" s="391" t="str">
        <f>Capa!B15</f>
        <v>E. E. MESSIAS PEDREIRO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2"/>
      <c r="AP1" s="392"/>
      <c r="AQ1" s="392"/>
      <c r="AR1" s="38"/>
      <c r="AS1" s="38"/>
      <c r="AT1" s="38"/>
      <c r="AU1" s="38"/>
      <c r="AV1" s="38"/>
      <c r="AW1" s="38"/>
      <c r="AX1" s="38"/>
      <c r="AY1" s="38"/>
      <c r="AZ1" s="38"/>
    </row>
    <row r="2" spans="1:52" ht="15.75" thickBot="1" x14ac:dyDescent="0.3">
      <c r="A2" s="393" t="s">
        <v>17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  <c r="AR2" s="38"/>
      <c r="AS2" s="38"/>
      <c r="AT2" s="38"/>
      <c r="AU2" s="38"/>
      <c r="AV2" s="38"/>
      <c r="AW2" s="38" t="s">
        <v>149</v>
      </c>
      <c r="AX2" s="38"/>
      <c r="AY2" s="38"/>
      <c r="AZ2" s="38"/>
    </row>
    <row r="3" spans="1:52" ht="15" customHeight="1" thickTop="1" x14ac:dyDescent="0.25">
      <c r="A3" s="394" t="str">
        <f>Capa!B25</f>
        <v>ENSINO MÉDIO</v>
      </c>
      <c r="B3" s="395"/>
      <c r="C3" s="16"/>
      <c r="D3" s="396" t="s">
        <v>16</v>
      </c>
      <c r="E3" s="396"/>
      <c r="F3" s="396"/>
      <c r="G3" s="396">
        <f>Capa!D19</f>
        <v>2014</v>
      </c>
      <c r="H3" s="396"/>
      <c r="I3" s="396"/>
      <c r="J3" s="396"/>
      <c r="K3" s="163"/>
      <c r="L3" s="163"/>
      <c r="M3" s="163"/>
      <c r="N3" s="163"/>
      <c r="O3" s="163"/>
      <c r="P3" s="163"/>
      <c r="Q3" s="15">
        <v>1</v>
      </c>
      <c r="R3" s="399" t="s">
        <v>15</v>
      </c>
      <c r="S3" s="399"/>
      <c r="T3" s="399"/>
      <c r="U3" s="399"/>
      <c r="V3" s="399"/>
      <c r="W3" s="15"/>
      <c r="X3" s="163"/>
      <c r="Y3" s="163"/>
      <c r="Z3" s="163"/>
      <c r="AA3" s="163"/>
      <c r="AB3" s="163"/>
      <c r="AC3" s="163"/>
      <c r="AD3" s="163"/>
      <c r="AE3" s="163"/>
      <c r="AF3" s="163"/>
      <c r="AG3" s="396" t="s">
        <v>14</v>
      </c>
      <c r="AH3" s="397"/>
      <c r="AI3" s="397"/>
      <c r="AJ3" s="397"/>
      <c r="AK3" s="397"/>
      <c r="AL3" s="397"/>
      <c r="AM3" s="397"/>
      <c r="AN3" s="397"/>
      <c r="AO3" s="397"/>
      <c r="AP3" s="397"/>
      <c r="AQ3" s="398"/>
      <c r="AR3" s="38"/>
      <c r="AS3" s="309" t="s">
        <v>108</v>
      </c>
      <c r="AT3" s="310"/>
      <c r="AU3" s="311"/>
      <c r="AV3" s="38"/>
      <c r="AW3" s="38" t="s">
        <v>73</v>
      </c>
      <c r="AX3" s="38"/>
      <c r="AY3" s="38"/>
      <c r="AZ3" s="38"/>
    </row>
    <row r="4" spans="1:52" ht="15" customHeight="1" x14ac:dyDescent="0.25">
      <c r="A4" s="382" t="s">
        <v>49</v>
      </c>
      <c r="B4" s="383"/>
      <c r="C4" s="14"/>
      <c r="D4" s="386" t="s">
        <v>13</v>
      </c>
      <c r="E4" s="386"/>
      <c r="F4" s="386"/>
      <c r="G4" s="386"/>
      <c r="H4" s="13" t="str">
        <f>Capa!B44</f>
        <v>ULISSES PAGLIUSO JUNIOR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2"/>
      <c r="AR4" s="38"/>
      <c r="AS4" s="312"/>
      <c r="AT4" s="313"/>
      <c r="AU4" s="314"/>
      <c r="AV4" s="38"/>
      <c r="AW4" s="188" t="s">
        <v>148</v>
      </c>
      <c r="AX4" s="38"/>
      <c r="AY4" s="38"/>
      <c r="AZ4" s="38"/>
    </row>
    <row r="5" spans="1:52" ht="15" customHeight="1" x14ac:dyDescent="0.25">
      <c r="A5" s="382" t="str">
        <f>Capa!B30</f>
        <v>1º ANO A</v>
      </c>
      <c r="B5" s="383"/>
      <c r="C5" s="11"/>
      <c r="D5" s="390" t="s">
        <v>12</v>
      </c>
      <c r="E5" s="390"/>
      <c r="F5" s="390"/>
      <c r="G5" s="390"/>
      <c r="H5" s="384" t="str">
        <f>Capa!B37</f>
        <v>BIOLOGIA</v>
      </c>
      <c r="I5" s="385"/>
      <c r="J5" s="385"/>
      <c r="K5" s="385"/>
      <c r="L5" s="385"/>
      <c r="M5" s="385"/>
      <c r="N5" s="385"/>
      <c r="O5" s="385"/>
      <c r="P5" s="385"/>
      <c r="Q5" s="388" t="s">
        <v>11</v>
      </c>
      <c r="R5" s="388"/>
      <c r="S5" s="388"/>
      <c r="T5" s="388"/>
      <c r="U5" s="388"/>
      <c r="V5" s="388"/>
      <c r="W5" s="388"/>
      <c r="X5" s="389">
        <f>COUNT(C7:AP7)</f>
        <v>0</v>
      </c>
      <c r="Y5" s="389"/>
      <c r="Z5" s="10"/>
      <c r="AA5" s="10"/>
      <c r="AB5" s="10"/>
      <c r="AC5" s="10"/>
      <c r="AD5" s="10"/>
      <c r="AE5" s="10"/>
      <c r="AF5" s="9" t="s">
        <v>10</v>
      </c>
      <c r="AG5" s="9"/>
      <c r="AH5" s="9"/>
      <c r="AI5" s="9"/>
      <c r="AJ5" s="9"/>
      <c r="AK5" s="389">
        <f>X5</f>
        <v>0</v>
      </c>
      <c r="AL5" s="389"/>
      <c r="AM5" s="37"/>
      <c r="AN5" s="37"/>
      <c r="AO5" s="37"/>
      <c r="AP5" s="37"/>
      <c r="AQ5" s="8"/>
      <c r="AR5" s="38"/>
      <c r="AS5" s="312"/>
      <c r="AT5" s="313"/>
      <c r="AU5" s="314"/>
      <c r="AV5" s="38"/>
      <c r="AW5" s="141" t="s">
        <v>150</v>
      </c>
      <c r="AX5" s="38"/>
      <c r="AY5" s="38"/>
      <c r="AZ5" s="38"/>
    </row>
    <row r="6" spans="1:52" ht="15" customHeight="1" x14ac:dyDescent="0.25">
      <c r="A6" s="380" t="str">
        <f>Capa!F30</f>
        <v>VESPERTINO</v>
      </c>
      <c r="B6" s="381"/>
      <c r="C6" s="386" t="s">
        <v>9</v>
      </c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387"/>
      <c r="AK6" s="387"/>
      <c r="AL6" s="387"/>
      <c r="AM6" s="164"/>
      <c r="AN6" s="164"/>
      <c r="AO6" s="164"/>
      <c r="AP6" s="164"/>
      <c r="AQ6" s="7"/>
      <c r="AR6" s="38"/>
      <c r="AS6" s="312"/>
      <c r="AT6" s="313"/>
      <c r="AU6" s="314"/>
      <c r="AV6" s="38"/>
      <c r="AW6" s="38"/>
      <c r="AX6" s="38"/>
      <c r="AY6" s="38"/>
      <c r="AZ6" s="38"/>
    </row>
    <row r="7" spans="1:52" ht="38.450000000000003" customHeight="1" thickBot="1" x14ac:dyDescent="0.3">
      <c r="A7" s="6" t="s">
        <v>8</v>
      </c>
      <c r="B7" s="5" t="s">
        <v>7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0" t="s">
        <v>20</v>
      </c>
      <c r="AR7" s="38"/>
      <c r="AS7" s="315"/>
      <c r="AT7" s="316"/>
      <c r="AU7" s="317"/>
      <c r="AV7" s="38"/>
      <c r="AW7" s="38"/>
      <c r="AX7" s="38"/>
      <c r="AY7" s="38"/>
      <c r="AZ7" s="38"/>
    </row>
    <row r="8" spans="1:52" ht="15" customHeight="1" thickTop="1" x14ac:dyDescent="0.25">
      <c r="A8" s="3">
        <v>1</v>
      </c>
      <c r="B8" s="2">
        <f>'Movimentação de Alunos'!B9</f>
        <v>0</v>
      </c>
      <c r="C8" s="187" t="s">
        <v>73</v>
      </c>
      <c r="D8" s="187" t="s">
        <v>73</v>
      </c>
      <c r="E8" s="187" t="s">
        <v>73</v>
      </c>
      <c r="F8" s="187" t="s">
        <v>73</v>
      </c>
      <c r="G8" s="187" t="s">
        <v>73</v>
      </c>
      <c r="H8" s="187" t="s">
        <v>73</v>
      </c>
      <c r="I8" s="187" t="s">
        <v>73</v>
      </c>
      <c r="J8" s="187" t="s">
        <v>73</v>
      </c>
      <c r="K8" s="187" t="s">
        <v>73</v>
      </c>
      <c r="L8" s="187" t="s">
        <v>73</v>
      </c>
      <c r="M8" s="187" t="s">
        <v>73</v>
      </c>
      <c r="N8" s="187" t="s">
        <v>73</v>
      </c>
      <c r="O8" s="187" t="s">
        <v>73</v>
      </c>
      <c r="P8" s="187" t="s">
        <v>73</v>
      </c>
      <c r="Q8" s="187" t="s">
        <v>73</v>
      </c>
      <c r="R8" s="187" t="s">
        <v>73</v>
      </c>
      <c r="S8" s="187" t="s">
        <v>73</v>
      </c>
      <c r="T8" s="187" t="s">
        <v>73</v>
      </c>
      <c r="U8" s="187" t="s">
        <v>73</v>
      </c>
      <c r="V8" s="187" t="s">
        <v>73</v>
      </c>
      <c r="W8" s="187" t="s">
        <v>73</v>
      </c>
      <c r="X8" s="187" t="s">
        <v>73</v>
      </c>
      <c r="Y8" s="187" t="s">
        <v>73</v>
      </c>
      <c r="Z8" s="187" t="s">
        <v>73</v>
      </c>
      <c r="AA8" s="187" t="s">
        <v>73</v>
      </c>
      <c r="AB8" s="187" t="s">
        <v>73</v>
      </c>
      <c r="AC8" s="187" t="s">
        <v>73</v>
      </c>
      <c r="AD8" s="187" t="s">
        <v>73</v>
      </c>
      <c r="AE8" s="187" t="s">
        <v>73</v>
      </c>
      <c r="AF8" s="187" t="s">
        <v>73</v>
      </c>
      <c r="AG8" s="187" t="s">
        <v>73</v>
      </c>
      <c r="AH8" s="187" t="s">
        <v>73</v>
      </c>
      <c r="AI8" s="187" t="s">
        <v>73</v>
      </c>
      <c r="AJ8" s="187" t="s">
        <v>73</v>
      </c>
      <c r="AK8" s="187" t="s">
        <v>73</v>
      </c>
      <c r="AL8" s="187" t="s">
        <v>73</v>
      </c>
      <c r="AM8" s="187" t="s">
        <v>73</v>
      </c>
      <c r="AN8" s="187" t="s">
        <v>73</v>
      </c>
      <c r="AO8" s="187" t="s">
        <v>73</v>
      </c>
      <c r="AP8" s="187" t="s">
        <v>73</v>
      </c>
      <c r="AQ8" s="97" t="str">
        <f>IF(ISNONTEXT('Movimentação de Alunos'!B9),"   ",(IF(ISBLANK('Movimentação de Alunos'!E9),(IF((COUNTIF(C8:AP8,"F"))=0,"0",(COUNTIF(C8:AP8,"F")))),"---")))</f>
        <v xml:space="preserve">   </v>
      </c>
      <c r="AR8" s="38"/>
      <c r="AS8" s="38"/>
      <c r="AT8" s="38"/>
      <c r="AU8" s="38"/>
      <c r="AV8" s="38"/>
      <c r="AW8" s="38"/>
      <c r="AX8" s="38"/>
      <c r="AY8" s="38"/>
      <c r="AZ8" s="38"/>
    </row>
    <row r="9" spans="1:52" ht="15" customHeight="1" thickBot="1" x14ac:dyDescent="0.3">
      <c r="A9" s="3">
        <v>2</v>
      </c>
      <c r="B9" s="2">
        <f>'Movimentação de Alunos'!B10</f>
        <v>0</v>
      </c>
      <c r="C9" s="187" t="s">
        <v>73</v>
      </c>
      <c r="D9" s="187" t="s">
        <v>73</v>
      </c>
      <c r="E9" s="187" t="s">
        <v>73</v>
      </c>
      <c r="F9" s="187" t="s">
        <v>73</v>
      </c>
      <c r="G9" s="187" t="s">
        <v>73</v>
      </c>
      <c r="H9" s="187" t="s">
        <v>73</v>
      </c>
      <c r="I9" s="187" t="s">
        <v>73</v>
      </c>
      <c r="J9" s="187" t="s">
        <v>73</v>
      </c>
      <c r="K9" s="187" t="s">
        <v>73</v>
      </c>
      <c r="L9" s="187" t="s">
        <v>73</v>
      </c>
      <c r="M9" s="187" t="s">
        <v>73</v>
      </c>
      <c r="N9" s="187" t="s">
        <v>73</v>
      </c>
      <c r="O9" s="187" t="s">
        <v>73</v>
      </c>
      <c r="P9" s="187" t="s">
        <v>73</v>
      </c>
      <c r="Q9" s="187" t="s">
        <v>73</v>
      </c>
      <c r="R9" s="187" t="s">
        <v>73</v>
      </c>
      <c r="S9" s="187" t="s">
        <v>73</v>
      </c>
      <c r="T9" s="187" t="s">
        <v>73</v>
      </c>
      <c r="U9" s="187" t="s">
        <v>73</v>
      </c>
      <c r="V9" s="187" t="s">
        <v>73</v>
      </c>
      <c r="W9" s="187" t="s">
        <v>73</v>
      </c>
      <c r="X9" s="187" t="s">
        <v>73</v>
      </c>
      <c r="Y9" s="187" t="s">
        <v>73</v>
      </c>
      <c r="Z9" s="187" t="s">
        <v>73</v>
      </c>
      <c r="AA9" s="187" t="s">
        <v>73</v>
      </c>
      <c r="AB9" s="187" t="s">
        <v>73</v>
      </c>
      <c r="AC9" s="187" t="s">
        <v>73</v>
      </c>
      <c r="AD9" s="187" t="s">
        <v>73</v>
      </c>
      <c r="AE9" s="187" t="s">
        <v>73</v>
      </c>
      <c r="AF9" s="187" t="s">
        <v>73</v>
      </c>
      <c r="AG9" s="187" t="s">
        <v>73</v>
      </c>
      <c r="AH9" s="187" t="s">
        <v>73</v>
      </c>
      <c r="AI9" s="187" t="s">
        <v>73</v>
      </c>
      <c r="AJ9" s="187" t="s">
        <v>73</v>
      </c>
      <c r="AK9" s="187" t="s">
        <v>73</v>
      </c>
      <c r="AL9" s="187" t="s">
        <v>73</v>
      </c>
      <c r="AM9" s="187" t="s">
        <v>73</v>
      </c>
      <c r="AN9" s="187" t="s">
        <v>73</v>
      </c>
      <c r="AO9" s="187" t="s">
        <v>73</v>
      </c>
      <c r="AP9" s="187" t="s">
        <v>73</v>
      </c>
      <c r="AQ9" s="97" t="str">
        <f>IF(ISNONTEXT('Movimentação de Alunos'!B10),"   ",(IF(ISBLANK('Movimentação de Alunos'!E10),(IF((COUNTIF(C9:AP9,"F"))=0,"0",(COUNTIF(C9:AP9,"F")))),"---")))</f>
        <v xml:space="preserve">   </v>
      </c>
      <c r="AR9" s="38"/>
      <c r="AS9" s="38"/>
      <c r="AT9" s="38"/>
      <c r="AU9" s="38"/>
      <c r="AV9" s="38"/>
      <c r="AW9" s="38"/>
      <c r="AX9" s="38"/>
      <c r="AY9" s="38"/>
      <c r="AZ9" s="38"/>
    </row>
    <row r="10" spans="1:52" ht="15" customHeight="1" thickTop="1" x14ac:dyDescent="0.25">
      <c r="A10" s="3">
        <v>3</v>
      </c>
      <c r="B10" s="2">
        <f>'Movimentação de Alunos'!B11</f>
        <v>0</v>
      </c>
      <c r="C10" s="187" t="s">
        <v>73</v>
      </c>
      <c r="D10" s="187" t="s">
        <v>73</v>
      </c>
      <c r="E10" s="187" t="s">
        <v>73</v>
      </c>
      <c r="F10" s="187" t="s">
        <v>73</v>
      </c>
      <c r="G10" s="187" t="s">
        <v>73</v>
      </c>
      <c r="H10" s="187" t="s">
        <v>73</v>
      </c>
      <c r="I10" s="187" t="s">
        <v>73</v>
      </c>
      <c r="J10" s="187" t="s">
        <v>73</v>
      </c>
      <c r="K10" s="187" t="s">
        <v>73</v>
      </c>
      <c r="L10" s="187" t="s">
        <v>73</v>
      </c>
      <c r="M10" s="187" t="s">
        <v>73</v>
      </c>
      <c r="N10" s="187" t="s">
        <v>73</v>
      </c>
      <c r="O10" s="187" t="s">
        <v>73</v>
      </c>
      <c r="P10" s="187" t="s">
        <v>73</v>
      </c>
      <c r="Q10" s="187" t="s">
        <v>73</v>
      </c>
      <c r="R10" s="187" t="s">
        <v>73</v>
      </c>
      <c r="S10" s="187" t="s">
        <v>73</v>
      </c>
      <c r="T10" s="187" t="s">
        <v>73</v>
      </c>
      <c r="U10" s="187" t="s">
        <v>73</v>
      </c>
      <c r="V10" s="187" t="s">
        <v>73</v>
      </c>
      <c r="W10" s="187" t="s">
        <v>73</v>
      </c>
      <c r="X10" s="187" t="s">
        <v>73</v>
      </c>
      <c r="Y10" s="187" t="s">
        <v>73</v>
      </c>
      <c r="Z10" s="187" t="s">
        <v>73</v>
      </c>
      <c r="AA10" s="187" t="s">
        <v>73</v>
      </c>
      <c r="AB10" s="187" t="s">
        <v>73</v>
      </c>
      <c r="AC10" s="187" t="s">
        <v>73</v>
      </c>
      <c r="AD10" s="187" t="s">
        <v>73</v>
      </c>
      <c r="AE10" s="187" t="s">
        <v>73</v>
      </c>
      <c r="AF10" s="187" t="s">
        <v>73</v>
      </c>
      <c r="AG10" s="187" t="s">
        <v>73</v>
      </c>
      <c r="AH10" s="187" t="s">
        <v>73</v>
      </c>
      <c r="AI10" s="187" t="s">
        <v>73</v>
      </c>
      <c r="AJ10" s="187" t="s">
        <v>73</v>
      </c>
      <c r="AK10" s="187" t="s">
        <v>73</v>
      </c>
      <c r="AL10" s="187" t="s">
        <v>73</v>
      </c>
      <c r="AM10" s="187" t="s">
        <v>73</v>
      </c>
      <c r="AN10" s="187" t="s">
        <v>73</v>
      </c>
      <c r="AO10" s="187" t="s">
        <v>73</v>
      </c>
      <c r="AP10" s="187" t="s">
        <v>73</v>
      </c>
      <c r="AQ10" s="97" t="str">
        <f>IF(ISNONTEXT('Movimentação de Alunos'!B11),"   ",(IF(ISBLANK('Movimentação de Alunos'!E11),(IF((COUNTIF(C10:AP10,"F"))=0,"0",(COUNTIF(C10:AP10,"F")))),"---")))</f>
        <v xml:space="preserve">   </v>
      </c>
      <c r="AR10" s="38"/>
      <c r="AS10" s="239" t="s">
        <v>146</v>
      </c>
      <c r="AT10" s="240"/>
      <c r="AU10" s="241"/>
      <c r="AV10" s="38"/>
      <c r="AW10" s="38"/>
      <c r="AX10" s="38"/>
      <c r="AY10" s="38"/>
      <c r="AZ10" s="38"/>
    </row>
    <row r="11" spans="1:52" ht="15" customHeight="1" x14ac:dyDescent="0.25">
      <c r="A11" s="3">
        <v>4</v>
      </c>
      <c r="B11" s="2">
        <f>'Movimentação de Alunos'!B12</f>
        <v>0</v>
      </c>
      <c r="C11" s="187" t="s">
        <v>73</v>
      </c>
      <c r="D11" s="187" t="s">
        <v>73</v>
      </c>
      <c r="E11" s="187" t="s">
        <v>73</v>
      </c>
      <c r="F11" s="187" t="s">
        <v>73</v>
      </c>
      <c r="G11" s="187" t="s">
        <v>73</v>
      </c>
      <c r="H11" s="187" t="s">
        <v>73</v>
      </c>
      <c r="I11" s="187" t="s">
        <v>73</v>
      </c>
      <c r="J11" s="187" t="s">
        <v>73</v>
      </c>
      <c r="K11" s="187" t="s">
        <v>73</v>
      </c>
      <c r="L11" s="187" t="s">
        <v>73</v>
      </c>
      <c r="M11" s="187" t="s">
        <v>73</v>
      </c>
      <c r="N11" s="187" t="s">
        <v>73</v>
      </c>
      <c r="O11" s="187" t="s">
        <v>73</v>
      </c>
      <c r="P11" s="187" t="s">
        <v>73</v>
      </c>
      <c r="Q11" s="187" t="s">
        <v>73</v>
      </c>
      <c r="R11" s="187" t="s">
        <v>73</v>
      </c>
      <c r="S11" s="187" t="s">
        <v>73</v>
      </c>
      <c r="T11" s="187" t="s">
        <v>73</v>
      </c>
      <c r="U11" s="187" t="s">
        <v>73</v>
      </c>
      <c r="V11" s="187" t="s">
        <v>73</v>
      </c>
      <c r="W11" s="187" t="s">
        <v>73</v>
      </c>
      <c r="X11" s="187" t="s">
        <v>73</v>
      </c>
      <c r="Y11" s="187" t="s">
        <v>73</v>
      </c>
      <c r="Z11" s="187" t="s">
        <v>73</v>
      </c>
      <c r="AA11" s="187" t="s">
        <v>73</v>
      </c>
      <c r="AB11" s="187" t="s">
        <v>73</v>
      </c>
      <c r="AC11" s="187" t="s">
        <v>73</v>
      </c>
      <c r="AD11" s="187" t="s">
        <v>73</v>
      </c>
      <c r="AE11" s="187" t="s">
        <v>73</v>
      </c>
      <c r="AF11" s="187" t="s">
        <v>73</v>
      </c>
      <c r="AG11" s="187" t="s">
        <v>73</v>
      </c>
      <c r="AH11" s="187" t="s">
        <v>73</v>
      </c>
      <c r="AI11" s="187" t="s">
        <v>73</v>
      </c>
      <c r="AJ11" s="187" t="s">
        <v>73</v>
      </c>
      <c r="AK11" s="187" t="s">
        <v>73</v>
      </c>
      <c r="AL11" s="187" t="s">
        <v>73</v>
      </c>
      <c r="AM11" s="187" t="s">
        <v>73</v>
      </c>
      <c r="AN11" s="187" t="s">
        <v>73</v>
      </c>
      <c r="AO11" s="187" t="s">
        <v>73</v>
      </c>
      <c r="AP11" s="187" t="s">
        <v>73</v>
      </c>
      <c r="AQ11" s="97" t="str">
        <f>IF(ISNONTEXT('Movimentação de Alunos'!B12),"   ",(IF(ISBLANK('Movimentação de Alunos'!E12),(IF((COUNTIF(C11:AP11,"F"))=0,"0",(COUNTIF(C11:AP11,"F")))),"---")))</f>
        <v xml:space="preserve">   </v>
      </c>
      <c r="AR11" s="38"/>
      <c r="AS11" s="242"/>
      <c r="AT11" s="243"/>
      <c r="AU11" s="244"/>
      <c r="AV11" s="38"/>
      <c r="AW11" s="38"/>
      <c r="AX11" s="38"/>
      <c r="AY11" s="38"/>
      <c r="AZ11" s="38"/>
    </row>
    <row r="12" spans="1:52" ht="15" customHeight="1" thickBot="1" x14ac:dyDescent="0.3">
      <c r="A12" s="3">
        <v>5</v>
      </c>
      <c r="B12" s="2">
        <f>'Movimentação de Alunos'!B13</f>
        <v>0</v>
      </c>
      <c r="C12" s="187" t="s">
        <v>73</v>
      </c>
      <c r="D12" s="187" t="s">
        <v>73</v>
      </c>
      <c r="E12" s="187" t="s">
        <v>73</v>
      </c>
      <c r="F12" s="187" t="s">
        <v>73</v>
      </c>
      <c r="G12" s="187" t="s">
        <v>73</v>
      </c>
      <c r="H12" s="187" t="s">
        <v>73</v>
      </c>
      <c r="I12" s="187" t="s">
        <v>73</v>
      </c>
      <c r="J12" s="187" t="s">
        <v>73</v>
      </c>
      <c r="K12" s="187" t="s">
        <v>73</v>
      </c>
      <c r="L12" s="187" t="s">
        <v>73</v>
      </c>
      <c r="M12" s="187" t="s">
        <v>73</v>
      </c>
      <c r="N12" s="187" t="s">
        <v>73</v>
      </c>
      <c r="O12" s="187" t="s">
        <v>73</v>
      </c>
      <c r="P12" s="187" t="s">
        <v>73</v>
      </c>
      <c r="Q12" s="187" t="s">
        <v>73</v>
      </c>
      <c r="R12" s="187" t="s">
        <v>73</v>
      </c>
      <c r="S12" s="187" t="s">
        <v>73</v>
      </c>
      <c r="T12" s="187" t="s">
        <v>73</v>
      </c>
      <c r="U12" s="187" t="s">
        <v>73</v>
      </c>
      <c r="V12" s="187" t="s">
        <v>73</v>
      </c>
      <c r="W12" s="187" t="s">
        <v>73</v>
      </c>
      <c r="X12" s="187" t="s">
        <v>73</v>
      </c>
      <c r="Y12" s="187" t="s">
        <v>73</v>
      </c>
      <c r="Z12" s="187" t="s">
        <v>73</v>
      </c>
      <c r="AA12" s="187" t="s">
        <v>73</v>
      </c>
      <c r="AB12" s="187" t="s">
        <v>73</v>
      </c>
      <c r="AC12" s="187" t="s">
        <v>73</v>
      </c>
      <c r="AD12" s="187" t="s">
        <v>73</v>
      </c>
      <c r="AE12" s="187" t="s">
        <v>73</v>
      </c>
      <c r="AF12" s="187" t="s">
        <v>73</v>
      </c>
      <c r="AG12" s="187" t="s">
        <v>73</v>
      </c>
      <c r="AH12" s="187" t="s">
        <v>73</v>
      </c>
      <c r="AI12" s="187" t="s">
        <v>73</v>
      </c>
      <c r="AJ12" s="187" t="s">
        <v>73</v>
      </c>
      <c r="AK12" s="187" t="s">
        <v>73</v>
      </c>
      <c r="AL12" s="187" t="s">
        <v>73</v>
      </c>
      <c r="AM12" s="187" t="s">
        <v>73</v>
      </c>
      <c r="AN12" s="187" t="s">
        <v>73</v>
      </c>
      <c r="AO12" s="187" t="s">
        <v>73</v>
      </c>
      <c r="AP12" s="187" t="s">
        <v>73</v>
      </c>
      <c r="AQ12" s="97" t="str">
        <f>IF(ISNONTEXT('Movimentação de Alunos'!B13),"   ",(IF(ISBLANK('Movimentação de Alunos'!E13),(IF((COUNTIF(C12:AP12,"F"))=0,"0",(COUNTIF(C12:AP12,"F")))),"---")))</f>
        <v xml:space="preserve">   </v>
      </c>
      <c r="AR12" s="38"/>
      <c r="AS12" s="245"/>
      <c r="AT12" s="246"/>
      <c r="AU12" s="247"/>
      <c r="AV12" s="38"/>
      <c r="AW12" s="38"/>
      <c r="AX12" s="38"/>
      <c r="AY12" s="38"/>
      <c r="AZ12" s="38"/>
    </row>
    <row r="13" spans="1:52" ht="15" customHeight="1" thickTop="1" x14ac:dyDescent="0.25">
      <c r="A13" s="3">
        <v>6</v>
      </c>
      <c r="B13" s="2">
        <f>'Movimentação de Alunos'!B14</f>
        <v>0</v>
      </c>
      <c r="C13" s="187" t="s">
        <v>73</v>
      </c>
      <c r="D13" s="187" t="s">
        <v>73</v>
      </c>
      <c r="E13" s="187" t="s">
        <v>73</v>
      </c>
      <c r="F13" s="187" t="s">
        <v>73</v>
      </c>
      <c r="G13" s="187" t="s">
        <v>73</v>
      </c>
      <c r="H13" s="187" t="s">
        <v>73</v>
      </c>
      <c r="I13" s="187" t="s">
        <v>73</v>
      </c>
      <c r="J13" s="187" t="s">
        <v>73</v>
      </c>
      <c r="K13" s="187" t="s">
        <v>73</v>
      </c>
      <c r="L13" s="187" t="s">
        <v>73</v>
      </c>
      <c r="M13" s="187" t="s">
        <v>73</v>
      </c>
      <c r="N13" s="187" t="s">
        <v>73</v>
      </c>
      <c r="O13" s="187" t="s">
        <v>73</v>
      </c>
      <c r="P13" s="187" t="s">
        <v>73</v>
      </c>
      <c r="Q13" s="187" t="s">
        <v>73</v>
      </c>
      <c r="R13" s="187" t="s">
        <v>73</v>
      </c>
      <c r="S13" s="187" t="s">
        <v>73</v>
      </c>
      <c r="T13" s="187" t="s">
        <v>73</v>
      </c>
      <c r="U13" s="187" t="s">
        <v>73</v>
      </c>
      <c r="V13" s="187" t="s">
        <v>73</v>
      </c>
      <c r="W13" s="187" t="s">
        <v>73</v>
      </c>
      <c r="X13" s="187" t="s">
        <v>73</v>
      </c>
      <c r="Y13" s="187" t="s">
        <v>73</v>
      </c>
      <c r="Z13" s="187" t="s">
        <v>73</v>
      </c>
      <c r="AA13" s="187" t="s">
        <v>73</v>
      </c>
      <c r="AB13" s="187" t="s">
        <v>73</v>
      </c>
      <c r="AC13" s="187" t="s">
        <v>73</v>
      </c>
      <c r="AD13" s="187" t="s">
        <v>73</v>
      </c>
      <c r="AE13" s="187" t="s">
        <v>73</v>
      </c>
      <c r="AF13" s="187" t="s">
        <v>73</v>
      </c>
      <c r="AG13" s="187" t="s">
        <v>73</v>
      </c>
      <c r="AH13" s="187" t="s">
        <v>73</v>
      </c>
      <c r="AI13" s="187" t="s">
        <v>73</v>
      </c>
      <c r="AJ13" s="187" t="s">
        <v>73</v>
      </c>
      <c r="AK13" s="187" t="s">
        <v>73</v>
      </c>
      <c r="AL13" s="187" t="s">
        <v>73</v>
      </c>
      <c r="AM13" s="187" t="s">
        <v>73</v>
      </c>
      <c r="AN13" s="187" t="s">
        <v>73</v>
      </c>
      <c r="AO13" s="187" t="s">
        <v>73</v>
      </c>
      <c r="AP13" s="187" t="s">
        <v>73</v>
      </c>
      <c r="AQ13" s="97" t="str">
        <f>IF(ISNONTEXT('Movimentação de Alunos'!B14),"   ",(IF(ISBLANK('Movimentação de Alunos'!E14),(IF((COUNTIF(C13:AP13,"F"))=0,"0",(COUNTIF(C13:AP13,"F")))),"---")))</f>
        <v xml:space="preserve">   </v>
      </c>
      <c r="AR13" s="38"/>
      <c r="AS13" s="38"/>
      <c r="AT13" s="38"/>
      <c r="AU13" s="38"/>
      <c r="AV13" s="38"/>
      <c r="AW13" s="38"/>
      <c r="AX13" s="38"/>
      <c r="AY13" s="38"/>
      <c r="AZ13" s="38"/>
    </row>
    <row r="14" spans="1:52" ht="15" customHeight="1" thickBot="1" x14ac:dyDescent="0.3">
      <c r="A14" s="3">
        <v>7</v>
      </c>
      <c r="B14" s="2">
        <f>'Movimentação de Alunos'!B15</f>
        <v>0</v>
      </c>
      <c r="C14" s="187" t="s">
        <v>73</v>
      </c>
      <c r="D14" s="187" t="s">
        <v>73</v>
      </c>
      <c r="E14" s="187" t="s">
        <v>73</v>
      </c>
      <c r="F14" s="187" t="s">
        <v>73</v>
      </c>
      <c r="G14" s="187" t="s">
        <v>73</v>
      </c>
      <c r="H14" s="187" t="s">
        <v>73</v>
      </c>
      <c r="I14" s="187" t="s">
        <v>73</v>
      </c>
      <c r="J14" s="187" t="s">
        <v>73</v>
      </c>
      <c r="K14" s="187" t="s">
        <v>73</v>
      </c>
      <c r="L14" s="187" t="s">
        <v>73</v>
      </c>
      <c r="M14" s="187" t="s">
        <v>73</v>
      </c>
      <c r="N14" s="187" t="s">
        <v>73</v>
      </c>
      <c r="O14" s="187" t="s">
        <v>73</v>
      </c>
      <c r="P14" s="187" t="s">
        <v>73</v>
      </c>
      <c r="Q14" s="187" t="s">
        <v>73</v>
      </c>
      <c r="R14" s="187" t="s">
        <v>73</v>
      </c>
      <c r="S14" s="187" t="s">
        <v>73</v>
      </c>
      <c r="T14" s="187" t="s">
        <v>73</v>
      </c>
      <c r="U14" s="187" t="s">
        <v>73</v>
      </c>
      <c r="V14" s="187" t="s">
        <v>73</v>
      </c>
      <c r="W14" s="187" t="s">
        <v>73</v>
      </c>
      <c r="X14" s="187" t="s">
        <v>73</v>
      </c>
      <c r="Y14" s="187" t="s">
        <v>73</v>
      </c>
      <c r="Z14" s="187" t="s">
        <v>73</v>
      </c>
      <c r="AA14" s="187" t="s">
        <v>73</v>
      </c>
      <c r="AB14" s="187" t="s">
        <v>73</v>
      </c>
      <c r="AC14" s="187" t="s">
        <v>73</v>
      </c>
      <c r="AD14" s="187" t="s">
        <v>73</v>
      </c>
      <c r="AE14" s="187" t="s">
        <v>73</v>
      </c>
      <c r="AF14" s="187" t="s">
        <v>73</v>
      </c>
      <c r="AG14" s="187" t="s">
        <v>73</v>
      </c>
      <c r="AH14" s="187" t="s">
        <v>73</v>
      </c>
      <c r="AI14" s="187" t="s">
        <v>73</v>
      </c>
      <c r="AJ14" s="187" t="s">
        <v>73</v>
      </c>
      <c r="AK14" s="187" t="s">
        <v>73</v>
      </c>
      <c r="AL14" s="187" t="s">
        <v>73</v>
      </c>
      <c r="AM14" s="187" t="s">
        <v>73</v>
      </c>
      <c r="AN14" s="187" t="s">
        <v>73</v>
      </c>
      <c r="AO14" s="187" t="s">
        <v>73</v>
      </c>
      <c r="AP14" s="187" t="s">
        <v>73</v>
      </c>
      <c r="AQ14" s="97" t="str">
        <f>IF(ISNONTEXT('Movimentação de Alunos'!B15),"   ",(IF(ISBLANK('Movimentação de Alunos'!E15),(IF((COUNTIF(C14:AP14,"F"))=0,"0",(COUNTIF(C14:AP14,"F")))),"---")))</f>
        <v xml:space="preserve">   </v>
      </c>
      <c r="AR14" s="38"/>
      <c r="AS14" s="38"/>
      <c r="AT14" s="38"/>
      <c r="AU14" s="38"/>
      <c r="AV14" s="38"/>
      <c r="AW14" s="38"/>
      <c r="AX14" s="38"/>
      <c r="AY14" s="38"/>
      <c r="AZ14" s="38"/>
    </row>
    <row r="15" spans="1:52" ht="15" customHeight="1" thickTop="1" x14ac:dyDescent="0.25">
      <c r="A15" s="3">
        <v>8</v>
      </c>
      <c r="B15" s="2">
        <f>'Movimentação de Alunos'!B16</f>
        <v>0</v>
      </c>
      <c r="C15" s="187" t="s">
        <v>73</v>
      </c>
      <c r="D15" s="187" t="s">
        <v>73</v>
      </c>
      <c r="E15" s="187" t="s">
        <v>73</v>
      </c>
      <c r="F15" s="187" t="s">
        <v>73</v>
      </c>
      <c r="G15" s="187" t="s">
        <v>73</v>
      </c>
      <c r="H15" s="187" t="s">
        <v>73</v>
      </c>
      <c r="I15" s="187" t="s">
        <v>73</v>
      </c>
      <c r="J15" s="187" t="s">
        <v>73</v>
      </c>
      <c r="K15" s="187" t="s">
        <v>73</v>
      </c>
      <c r="L15" s="187" t="s">
        <v>73</v>
      </c>
      <c r="M15" s="187" t="s">
        <v>73</v>
      </c>
      <c r="N15" s="187" t="s">
        <v>73</v>
      </c>
      <c r="O15" s="187" t="s">
        <v>73</v>
      </c>
      <c r="P15" s="187" t="s">
        <v>73</v>
      </c>
      <c r="Q15" s="187" t="s">
        <v>73</v>
      </c>
      <c r="R15" s="187" t="s">
        <v>73</v>
      </c>
      <c r="S15" s="187" t="s">
        <v>73</v>
      </c>
      <c r="T15" s="187" t="s">
        <v>73</v>
      </c>
      <c r="U15" s="187" t="s">
        <v>73</v>
      </c>
      <c r="V15" s="187" t="s">
        <v>73</v>
      </c>
      <c r="W15" s="187" t="s">
        <v>73</v>
      </c>
      <c r="X15" s="187" t="s">
        <v>73</v>
      </c>
      <c r="Y15" s="187" t="s">
        <v>73</v>
      </c>
      <c r="Z15" s="187" t="s">
        <v>73</v>
      </c>
      <c r="AA15" s="187" t="s">
        <v>73</v>
      </c>
      <c r="AB15" s="187" t="s">
        <v>73</v>
      </c>
      <c r="AC15" s="187" t="s">
        <v>73</v>
      </c>
      <c r="AD15" s="187" t="s">
        <v>73</v>
      </c>
      <c r="AE15" s="187" t="s">
        <v>73</v>
      </c>
      <c r="AF15" s="187" t="s">
        <v>73</v>
      </c>
      <c r="AG15" s="187" t="s">
        <v>73</v>
      </c>
      <c r="AH15" s="187" t="s">
        <v>73</v>
      </c>
      <c r="AI15" s="187" t="s">
        <v>73</v>
      </c>
      <c r="AJ15" s="187" t="s">
        <v>73</v>
      </c>
      <c r="AK15" s="187" t="s">
        <v>73</v>
      </c>
      <c r="AL15" s="187" t="s">
        <v>73</v>
      </c>
      <c r="AM15" s="187" t="s">
        <v>73</v>
      </c>
      <c r="AN15" s="187" t="s">
        <v>73</v>
      </c>
      <c r="AO15" s="187" t="s">
        <v>73</v>
      </c>
      <c r="AP15" s="187" t="s">
        <v>73</v>
      </c>
      <c r="AQ15" s="97" t="str">
        <f>IF(ISNONTEXT('Movimentação de Alunos'!B16),"   ",(IF(ISBLANK('Movimentação de Alunos'!E16),(IF((COUNTIF(C15:AP15,"F"))=0,"0",(COUNTIF(C15:AP15,"F")))),"---")))</f>
        <v xml:space="preserve">   </v>
      </c>
      <c r="AR15" s="38"/>
      <c r="AS15" s="318" t="s">
        <v>109</v>
      </c>
      <c r="AT15" s="319"/>
      <c r="AU15" s="38"/>
      <c r="AV15" s="38"/>
      <c r="AW15" s="38"/>
      <c r="AX15" s="38"/>
      <c r="AY15" s="38"/>
      <c r="AZ15" s="38"/>
    </row>
    <row r="16" spans="1:52" ht="15" customHeight="1" x14ac:dyDescent="0.25">
      <c r="A16" s="3">
        <v>9</v>
      </c>
      <c r="B16" s="2">
        <f>'Movimentação de Alunos'!B17</f>
        <v>0</v>
      </c>
      <c r="C16" s="187" t="s">
        <v>73</v>
      </c>
      <c r="D16" s="187" t="s">
        <v>73</v>
      </c>
      <c r="E16" s="187" t="s">
        <v>73</v>
      </c>
      <c r="F16" s="187" t="s">
        <v>73</v>
      </c>
      <c r="G16" s="187" t="s">
        <v>73</v>
      </c>
      <c r="H16" s="187" t="s">
        <v>73</v>
      </c>
      <c r="I16" s="187" t="s">
        <v>73</v>
      </c>
      <c r="J16" s="187" t="s">
        <v>73</v>
      </c>
      <c r="K16" s="187" t="s">
        <v>73</v>
      </c>
      <c r="L16" s="187" t="s">
        <v>73</v>
      </c>
      <c r="M16" s="187" t="s">
        <v>73</v>
      </c>
      <c r="N16" s="187" t="s">
        <v>73</v>
      </c>
      <c r="O16" s="187" t="s">
        <v>73</v>
      </c>
      <c r="P16" s="187" t="s">
        <v>73</v>
      </c>
      <c r="Q16" s="187" t="s">
        <v>73</v>
      </c>
      <c r="R16" s="187" t="s">
        <v>73</v>
      </c>
      <c r="S16" s="187" t="s">
        <v>73</v>
      </c>
      <c r="T16" s="187" t="s">
        <v>73</v>
      </c>
      <c r="U16" s="187" t="s">
        <v>73</v>
      </c>
      <c r="V16" s="187" t="s">
        <v>73</v>
      </c>
      <c r="W16" s="187" t="s">
        <v>73</v>
      </c>
      <c r="X16" s="187" t="s">
        <v>73</v>
      </c>
      <c r="Y16" s="187" t="s">
        <v>73</v>
      </c>
      <c r="Z16" s="187" t="s">
        <v>73</v>
      </c>
      <c r="AA16" s="187" t="s">
        <v>73</v>
      </c>
      <c r="AB16" s="187" t="s">
        <v>73</v>
      </c>
      <c r="AC16" s="187" t="s">
        <v>73</v>
      </c>
      <c r="AD16" s="187" t="s">
        <v>73</v>
      </c>
      <c r="AE16" s="187" t="s">
        <v>73</v>
      </c>
      <c r="AF16" s="187" t="s">
        <v>73</v>
      </c>
      <c r="AG16" s="187" t="s">
        <v>73</v>
      </c>
      <c r="AH16" s="187" t="s">
        <v>73</v>
      </c>
      <c r="AI16" s="187" t="s">
        <v>73</v>
      </c>
      <c r="AJ16" s="187" t="s">
        <v>73</v>
      </c>
      <c r="AK16" s="187" t="s">
        <v>73</v>
      </c>
      <c r="AL16" s="187" t="s">
        <v>73</v>
      </c>
      <c r="AM16" s="187" t="s">
        <v>73</v>
      </c>
      <c r="AN16" s="187" t="s">
        <v>73</v>
      </c>
      <c r="AO16" s="187" t="s">
        <v>73</v>
      </c>
      <c r="AP16" s="187" t="s">
        <v>73</v>
      </c>
      <c r="AQ16" s="97" t="str">
        <f>IF(ISNONTEXT('Movimentação de Alunos'!B17),"   ",(IF(ISBLANK('Movimentação de Alunos'!E17),(IF((COUNTIF(C16:AP16,"F"))=0,"0",(COUNTIF(C16:AP16,"F")))),"---")))</f>
        <v xml:space="preserve">   </v>
      </c>
      <c r="AR16" s="38"/>
      <c r="AS16" s="320"/>
      <c r="AT16" s="321"/>
      <c r="AU16" s="38"/>
      <c r="AV16" s="38"/>
      <c r="AW16" s="38"/>
      <c r="AX16" s="38"/>
      <c r="AY16" s="38"/>
      <c r="AZ16" s="38"/>
    </row>
    <row r="17" spans="1:52" ht="15" customHeight="1" thickBot="1" x14ac:dyDescent="0.3">
      <c r="A17" s="3">
        <v>10</v>
      </c>
      <c r="B17" s="2">
        <f>'Movimentação de Alunos'!B18</f>
        <v>0</v>
      </c>
      <c r="C17" s="187" t="s">
        <v>73</v>
      </c>
      <c r="D17" s="187" t="s">
        <v>73</v>
      </c>
      <c r="E17" s="187" t="s">
        <v>73</v>
      </c>
      <c r="F17" s="187" t="s">
        <v>73</v>
      </c>
      <c r="G17" s="187" t="s">
        <v>73</v>
      </c>
      <c r="H17" s="187" t="s">
        <v>73</v>
      </c>
      <c r="I17" s="187" t="s">
        <v>73</v>
      </c>
      <c r="J17" s="187" t="s">
        <v>73</v>
      </c>
      <c r="K17" s="187" t="s">
        <v>73</v>
      </c>
      <c r="L17" s="187" t="s">
        <v>73</v>
      </c>
      <c r="M17" s="187" t="s">
        <v>73</v>
      </c>
      <c r="N17" s="187" t="s">
        <v>73</v>
      </c>
      <c r="O17" s="187" t="s">
        <v>73</v>
      </c>
      <c r="P17" s="187" t="s">
        <v>73</v>
      </c>
      <c r="Q17" s="187" t="s">
        <v>73</v>
      </c>
      <c r="R17" s="187" t="s">
        <v>73</v>
      </c>
      <c r="S17" s="187" t="s">
        <v>73</v>
      </c>
      <c r="T17" s="187" t="s">
        <v>73</v>
      </c>
      <c r="U17" s="187" t="s">
        <v>73</v>
      </c>
      <c r="V17" s="187" t="s">
        <v>73</v>
      </c>
      <c r="W17" s="187" t="s">
        <v>73</v>
      </c>
      <c r="X17" s="187" t="s">
        <v>73</v>
      </c>
      <c r="Y17" s="187" t="s">
        <v>73</v>
      </c>
      <c r="Z17" s="187" t="s">
        <v>73</v>
      </c>
      <c r="AA17" s="187" t="s">
        <v>73</v>
      </c>
      <c r="AB17" s="187" t="s">
        <v>73</v>
      </c>
      <c r="AC17" s="187" t="s">
        <v>73</v>
      </c>
      <c r="AD17" s="187" t="s">
        <v>73</v>
      </c>
      <c r="AE17" s="187" t="s">
        <v>73</v>
      </c>
      <c r="AF17" s="187" t="s">
        <v>73</v>
      </c>
      <c r="AG17" s="187" t="s">
        <v>73</v>
      </c>
      <c r="AH17" s="187" t="s">
        <v>73</v>
      </c>
      <c r="AI17" s="187" t="s">
        <v>73</v>
      </c>
      <c r="AJ17" s="187" t="s">
        <v>73</v>
      </c>
      <c r="AK17" s="187" t="s">
        <v>73</v>
      </c>
      <c r="AL17" s="187" t="s">
        <v>73</v>
      </c>
      <c r="AM17" s="187" t="s">
        <v>73</v>
      </c>
      <c r="AN17" s="187" t="s">
        <v>73</v>
      </c>
      <c r="AO17" s="187" t="s">
        <v>73</v>
      </c>
      <c r="AP17" s="187" t="s">
        <v>73</v>
      </c>
      <c r="AQ17" s="97" t="str">
        <f>IF(ISNONTEXT('Movimentação de Alunos'!B18),"   ",(IF(ISBLANK('Movimentação de Alunos'!E18),(IF((COUNTIF(C17:AP17,"F"))=0,"0",(COUNTIF(C17:AP17,"F")))),"---")))</f>
        <v xml:space="preserve">   </v>
      </c>
      <c r="AR17" s="38"/>
      <c r="AS17" s="322"/>
      <c r="AT17" s="323"/>
      <c r="AU17" s="38"/>
      <c r="AV17" s="38"/>
      <c r="AW17" s="38"/>
      <c r="AX17" s="38"/>
      <c r="AY17" s="38"/>
      <c r="AZ17" s="38"/>
    </row>
    <row r="18" spans="1:52" ht="15" customHeight="1" thickTop="1" x14ac:dyDescent="0.25">
      <c r="A18" s="3">
        <v>11</v>
      </c>
      <c r="B18" s="2">
        <f>'Movimentação de Alunos'!B19</f>
        <v>0</v>
      </c>
      <c r="C18" s="187" t="s">
        <v>73</v>
      </c>
      <c r="D18" s="187" t="s">
        <v>73</v>
      </c>
      <c r="E18" s="187" t="s">
        <v>73</v>
      </c>
      <c r="F18" s="187" t="s">
        <v>73</v>
      </c>
      <c r="G18" s="187" t="s">
        <v>73</v>
      </c>
      <c r="H18" s="187" t="s">
        <v>73</v>
      </c>
      <c r="I18" s="187" t="s">
        <v>73</v>
      </c>
      <c r="J18" s="187" t="s">
        <v>73</v>
      </c>
      <c r="K18" s="187" t="s">
        <v>73</v>
      </c>
      <c r="L18" s="187" t="s">
        <v>73</v>
      </c>
      <c r="M18" s="187" t="s">
        <v>73</v>
      </c>
      <c r="N18" s="187" t="s">
        <v>73</v>
      </c>
      <c r="O18" s="187" t="s">
        <v>73</v>
      </c>
      <c r="P18" s="187" t="s">
        <v>73</v>
      </c>
      <c r="Q18" s="187" t="s">
        <v>73</v>
      </c>
      <c r="R18" s="187" t="s">
        <v>73</v>
      </c>
      <c r="S18" s="187" t="s">
        <v>73</v>
      </c>
      <c r="T18" s="187" t="s">
        <v>73</v>
      </c>
      <c r="U18" s="187" t="s">
        <v>73</v>
      </c>
      <c r="V18" s="187" t="s">
        <v>73</v>
      </c>
      <c r="W18" s="187" t="s">
        <v>73</v>
      </c>
      <c r="X18" s="187" t="s">
        <v>73</v>
      </c>
      <c r="Y18" s="187" t="s">
        <v>73</v>
      </c>
      <c r="Z18" s="187" t="s">
        <v>73</v>
      </c>
      <c r="AA18" s="187" t="s">
        <v>73</v>
      </c>
      <c r="AB18" s="187" t="s">
        <v>73</v>
      </c>
      <c r="AC18" s="187" t="s">
        <v>73</v>
      </c>
      <c r="AD18" s="187" t="s">
        <v>73</v>
      </c>
      <c r="AE18" s="187" t="s">
        <v>73</v>
      </c>
      <c r="AF18" s="187" t="s">
        <v>73</v>
      </c>
      <c r="AG18" s="187" t="s">
        <v>73</v>
      </c>
      <c r="AH18" s="187" t="s">
        <v>73</v>
      </c>
      <c r="AI18" s="187" t="s">
        <v>73</v>
      </c>
      <c r="AJ18" s="187" t="s">
        <v>73</v>
      </c>
      <c r="AK18" s="187" t="s">
        <v>73</v>
      </c>
      <c r="AL18" s="187" t="s">
        <v>73</v>
      </c>
      <c r="AM18" s="187" t="s">
        <v>73</v>
      </c>
      <c r="AN18" s="187" t="s">
        <v>73</v>
      </c>
      <c r="AO18" s="187" t="s">
        <v>73</v>
      </c>
      <c r="AP18" s="187" t="s">
        <v>73</v>
      </c>
      <c r="AQ18" s="97" t="str">
        <f>IF(ISNONTEXT('Movimentação de Alunos'!B19),"   ",(IF(ISBLANK('Movimentação de Alunos'!E19),(IF((COUNTIF(C18:AP18,"F"))=0,"0",(COUNTIF(C18:AP18,"F")))),"---")))</f>
        <v xml:space="preserve">   </v>
      </c>
      <c r="AR18" s="38"/>
      <c r="AS18" s="38"/>
      <c r="AT18" s="38"/>
      <c r="AU18" s="38"/>
      <c r="AV18" s="38"/>
      <c r="AW18" s="38"/>
      <c r="AX18" s="38"/>
      <c r="AY18" s="38"/>
      <c r="AZ18" s="38"/>
    </row>
    <row r="19" spans="1:52" ht="15" customHeight="1" x14ac:dyDescent="0.25">
      <c r="A19" s="3">
        <v>12</v>
      </c>
      <c r="B19" s="2">
        <f>'Movimentação de Alunos'!B20</f>
        <v>0</v>
      </c>
      <c r="C19" s="187" t="s">
        <v>73</v>
      </c>
      <c r="D19" s="187" t="s">
        <v>73</v>
      </c>
      <c r="E19" s="187" t="s">
        <v>73</v>
      </c>
      <c r="F19" s="187" t="s">
        <v>73</v>
      </c>
      <c r="G19" s="187" t="s">
        <v>73</v>
      </c>
      <c r="H19" s="187" t="s">
        <v>73</v>
      </c>
      <c r="I19" s="187" t="s">
        <v>73</v>
      </c>
      <c r="J19" s="187" t="s">
        <v>73</v>
      </c>
      <c r="K19" s="187" t="s">
        <v>73</v>
      </c>
      <c r="L19" s="187" t="s">
        <v>73</v>
      </c>
      <c r="M19" s="187" t="s">
        <v>73</v>
      </c>
      <c r="N19" s="187" t="s">
        <v>73</v>
      </c>
      <c r="O19" s="187" t="s">
        <v>73</v>
      </c>
      <c r="P19" s="187" t="s">
        <v>73</v>
      </c>
      <c r="Q19" s="187" t="s">
        <v>73</v>
      </c>
      <c r="R19" s="187" t="s">
        <v>73</v>
      </c>
      <c r="S19" s="187" t="s">
        <v>73</v>
      </c>
      <c r="T19" s="187" t="s">
        <v>73</v>
      </c>
      <c r="U19" s="187" t="s">
        <v>73</v>
      </c>
      <c r="V19" s="187" t="s">
        <v>73</v>
      </c>
      <c r="W19" s="187" t="s">
        <v>73</v>
      </c>
      <c r="X19" s="187" t="s">
        <v>73</v>
      </c>
      <c r="Y19" s="187" t="s">
        <v>73</v>
      </c>
      <c r="Z19" s="187" t="s">
        <v>73</v>
      </c>
      <c r="AA19" s="187" t="s">
        <v>73</v>
      </c>
      <c r="AB19" s="187" t="s">
        <v>73</v>
      </c>
      <c r="AC19" s="187" t="s">
        <v>73</v>
      </c>
      <c r="AD19" s="187" t="s">
        <v>73</v>
      </c>
      <c r="AE19" s="187" t="s">
        <v>73</v>
      </c>
      <c r="AF19" s="187" t="s">
        <v>73</v>
      </c>
      <c r="AG19" s="187" t="s">
        <v>73</v>
      </c>
      <c r="AH19" s="187" t="s">
        <v>73</v>
      </c>
      <c r="AI19" s="187" t="s">
        <v>73</v>
      </c>
      <c r="AJ19" s="187" t="s">
        <v>73</v>
      </c>
      <c r="AK19" s="187" t="s">
        <v>73</v>
      </c>
      <c r="AL19" s="187" t="s">
        <v>73</v>
      </c>
      <c r="AM19" s="187" t="s">
        <v>73</v>
      </c>
      <c r="AN19" s="187" t="s">
        <v>73</v>
      </c>
      <c r="AO19" s="187" t="s">
        <v>73</v>
      </c>
      <c r="AP19" s="187" t="s">
        <v>73</v>
      </c>
      <c r="AQ19" s="97" t="str">
        <f>IF(ISNONTEXT('Movimentação de Alunos'!B20),"   ",(IF(ISBLANK('Movimentação de Alunos'!E20),(IF((COUNTIF(C19:AP19,"F"))=0,"0",(COUNTIF(C19:AP19,"F")))),"---")))</f>
        <v xml:space="preserve">   </v>
      </c>
      <c r="AR19" s="38"/>
      <c r="AS19" s="379"/>
      <c r="AT19" s="379"/>
      <c r="AU19" s="379"/>
      <c r="AV19" s="379"/>
      <c r="AW19" s="379"/>
      <c r="AX19" s="379"/>
      <c r="AY19" s="379"/>
      <c r="AZ19" s="38"/>
    </row>
    <row r="20" spans="1:52" ht="15" customHeight="1" x14ac:dyDescent="0.25">
      <c r="A20" s="3">
        <v>13</v>
      </c>
      <c r="B20" s="2">
        <f>'Movimentação de Alunos'!B21</f>
        <v>0</v>
      </c>
      <c r="C20" s="187" t="s">
        <v>73</v>
      </c>
      <c r="D20" s="187" t="s">
        <v>73</v>
      </c>
      <c r="E20" s="187" t="s">
        <v>73</v>
      </c>
      <c r="F20" s="187" t="s">
        <v>73</v>
      </c>
      <c r="G20" s="187" t="s">
        <v>73</v>
      </c>
      <c r="H20" s="187" t="s">
        <v>73</v>
      </c>
      <c r="I20" s="187" t="s">
        <v>73</v>
      </c>
      <c r="J20" s="187" t="s">
        <v>73</v>
      </c>
      <c r="K20" s="187" t="s">
        <v>73</v>
      </c>
      <c r="L20" s="187" t="s">
        <v>73</v>
      </c>
      <c r="M20" s="187" t="s">
        <v>73</v>
      </c>
      <c r="N20" s="187" t="s">
        <v>73</v>
      </c>
      <c r="O20" s="187" t="s">
        <v>73</v>
      </c>
      <c r="P20" s="187" t="s">
        <v>73</v>
      </c>
      <c r="Q20" s="187" t="s">
        <v>73</v>
      </c>
      <c r="R20" s="187" t="s">
        <v>73</v>
      </c>
      <c r="S20" s="187" t="s">
        <v>73</v>
      </c>
      <c r="T20" s="187" t="s">
        <v>73</v>
      </c>
      <c r="U20" s="187" t="s">
        <v>73</v>
      </c>
      <c r="V20" s="187" t="s">
        <v>73</v>
      </c>
      <c r="W20" s="187" t="s">
        <v>73</v>
      </c>
      <c r="X20" s="187" t="s">
        <v>73</v>
      </c>
      <c r="Y20" s="187" t="s">
        <v>73</v>
      </c>
      <c r="Z20" s="187" t="s">
        <v>73</v>
      </c>
      <c r="AA20" s="187" t="s">
        <v>73</v>
      </c>
      <c r="AB20" s="187" t="s">
        <v>73</v>
      </c>
      <c r="AC20" s="187" t="s">
        <v>73</v>
      </c>
      <c r="AD20" s="187" t="s">
        <v>73</v>
      </c>
      <c r="AE20" s="187" t="s">
        <v>73</v>
      </c>
      <c r="AF20" s="187" t="s">
        <v>73</v>
      </c>
      <c r="AG20" s="187" t="s">
        <v>73</v>
      </c>
      <c r="AH20" s="187" t="s">
        <v>73</v>
      </c>
      <c r="AI20" s="187" t="s">
        <v>73</v>
      </c>
      <c r="AJ20" s="187" t="s">
        <v>73</v>
      </c>
      <c r="AK20" s="187" t="s">
        <v>73</v>
      </c>
      <c r="AL20" s="187" t="s">
        <v>73</v>
      </c>
      <c r="AM20" s="187" t="s">
        <v>73</v>
      </c>
      <c r="AN20" s="187" t="s">
        <v>73</v>
      </c>
      <c r="AO20" s="187" t="s">
        <v>73</v>
      </c>
      <c r="AP20" s="187" t="s">
        <v>73</v>
      </c>
      <c r="AQ20" s="97" t="str">
        <f>IF(ISNONTEXT('Movimentação de Alunos'!B21),"   ",(IF(ISBLANK('Movimentação de Alunos'!E21),(IF((COUNTIF(C20:AP20,"F"))=0,"0",(COUNTIF(C20:AP20,"F")))),"---")))</f>
        <v xml:space="preserve">   </v>
      </c>
      <c r="AR20" s="38"/>
      <c r="AS20" s="379"/>
      <c r="AT20" s="379"/>
      <c r="AU20" s="379"/>
      <c r="AV20" s="379"/>
      <c r="AW20" s="379"/>
      <c r="AX20" s="379"/>
      <c r="AY20" s="379"/>
      <c r="AZ20" s="38"/>
    </row>
    <row r="21" spans="1:52" ht="15" customHeight="1" x14ac:dyDescent="0.25">
      <c r="A21" s="3">
        <v>14</v>
      </c>
      <c r="B21" s="2">
        <f>'Movimentação de Alunos'!B22</f>
        <v>0</v>
      </c>
      <c r="C21" s="187" t="s">
        <v>73</v>
      </c>
      <c r="D21" s="187" t="s">
        <v>73</v>
      </c>
      <c r="E21" s="187" t="s">
        <v>73</v>
      </c>
      <c r="F21" s="187" t="s">
        <v>73</v>
      </c>
      <c r="G21" s="187" t="s">
        <v>73</v>
      </c>
      <c r="H21" s="187" t="s">
        <v>73</v>
      </c>
      <c r="I21" s="187" t="s">
        <v>73</v>
      </c>
      <c r="J21" s="187" t="s">
        <v>73</v>
      </c>
      <c r="K21" s="187" t="s">
        <v>73</v>
      </c>
      <c r="L21" s="187" t="s">
        <v>73</v>
      </c>
      <c r="M21" s="187" t="s">
        <v>73</v>
      </c>
      <c r="N21" s="187" t="s">
        <v>73</v>
      </c>
      <c r="O21" s="187" t="s">
        <v>73</v>
      </c>
      <c r="P21" s="187" t="s">
        <v>73</v>
      </c>
      <c r="Q21" s="187" t="s">
        <v>73</v>
      </c>
      <c r="R21" s="187" t="s">
        <v>73</v>
      </c>
      <c r="S21" s="187" t="s">
        <v>73</v>
      </c>
      <c r="T21" s="187" t="s">
        <v>73</v>
      </c>
      <c r="U21" s="187" t="s">
        <v>73</v>
      </c>
      <c r="V21" s="187" t="s">
        <v>73</v>
      </c>
      <c r="W21" s="187" t="s">
        <v>73</v>
      </c>
      <c r="X21" s="187" t="s">
        <v>73</v>
      </c>
      <c r="Y21" s="187" t="s">
        <v>73</v>
      </c>
      <c r="Z21" s="187" t="s">
        <v>73</v>
      </c>
      <c r="AA21" s="187" t="s">
        <v>73</v>
      </c>
      <c r="AB21" s="187" t="s">
        <v>73</v>
      </c>
      <c r="AC21" s="187" t="s">
        <v>73</v>
      </c>
      <c r="AD21" s="187" t="s">
        <v>73</v>
      </c>
      <c r="AE21" s="187" t="s">
        <v>73</v>
      </c>
      <c r="AF21" s="187" t="s">
        <v>73</v>
      </c>
      <c r="AG21" s="187" t="s">
        <v>73</v>
      </c>
      <c r="AH21" s="187" t="s">
        <v>73</v>
      </c>
      <c r="AI21" s="187" t="s">
        <v>73</v>
      </c>
      <c r="AJ21" s="187" t="s">
        <v>73</v>
      </c>
      <c r="AK21" s="187" t="s">
        <v>73</v>
      </c>
      <c r="AL21" s="187" t="s">
        <v>73</v>
      </c>
      <c r="AM21" s="187" t="s">
        <v>73</v>
      </c>
      <c r="AN21" s="187" t="s">
        <v>73</v>
      </c>
      <c r="AO21" s="187" t="s">
        <v>73</v>
      </c>
      <c r="AP21" s="187" t="s">
        <v>73</v>
      </c>
      <c r="AQ21" s="97" t="str">
        <f>IF(ISNONTEXT('Movimentação de Alunos'!B22),"   ",(IF(ISBLANK('Movimentação de Alunos'!E22),(IF((COUNTIF(C21:AP21,"F"))=0,"0",(COUNTIF(C21:AP21,"F")))),"---")))</f>
        <v xml:space="preserve">   </v>
      </c>
      <c r="AR21" s="38"/>
      <c r="AS21" s="379"/>
      <c r="AT21" s="379"/>
      <c r="AU21" s="379"/>
      <c r="AV21" s="379"/>
      <c r="AW21" s="379"/>
      <c r="AX21" s="379"/>
      <c r="AY21" s="379"/>
      <c r="AZ21" s="38"/>
    </row>
    <row r="22" spans="1:52" ht="15" customHeight="1" x14ac:dyDescent="0.25">
      <c r="A22" s="3">
        <v>15</v>
      </c>
      <c r="B22" s="2">
        <f>'Movimentação de Alunos'!B23</f>
        <v>0</v>
      </c>
      <c r="C22" s="187" t="s">
        <v>73</v>
      </c>
      <c r="D22" s="187" t="s">
        <v>73</v>
      </c>
      <c r="E22" s="187" t="s">
        <v>73</v>
      </c>
      <c r="F22" s="187" t="s">
        <v>73</v>
      </c>
      <c r="G22" s="187" t="s">
        <v>73</v>
      </c>
      <c r="H22" s="187" t="s">
        <v>73</v>
      </c>
      <c r="I22" s="187" t="s">
        <v>73</v>
      </c>
      <c r="J22" s="187" t="s">
        <v>73</v>
      </c>
      <c r="K22" s="187" t="s">
        <v>73</v>
      </c>
      <c r="L22" s="187" t="s">
        <v>73</v>
      </c>
      <c r="M22" s="187" t="s">
        <v>73</v>
      </c>
      <c r="N22" s="187" t="s">
        <v>73</v>
      </c>
      <c r="O22" s="187" t="s">
        <v>73</v>
      </c>
      <c r="P22" s="187" t="s">
        <v>73</v>
      </c>
      <c r="Q22" s="187" t="s">
        <v>73</v>
      </c>
      <c r="R22" s="187" t="s">
        <v>73</v>
      </c>
      <c r="S22" s="187" t="s">
        <v>73</v>
      </c>
      <c r="T22" s="187" t="s">
        <v>73</v>
      </c>
      <c r="U22" s="187" t="s">
        <v>73</v>
      </c>
      <c r="V22" s="187" t="s">
        <v>73</v>
      </c>
      <c r="W22" s="187" t="s">
        <v>73</v>
      </c>
      <c r="X22" s="187" t="s">
        <v>73</v>
      </c>
      <c r="Y22" s="187" t="s">
        <v>73</v>
      </c>
      <c r="Z22" s="187" t="s">
        <v>73</v>
      </c>
      <c r="AA22" s="187" t="s">
        <v>73</v>
      </c>
      <c r="AB22" s="187" t="s">
        <v>73</v>
      </c>
      <c r="AC22" s="187" t="s">
        <v>73</v>
      </c>
      <c r="AD22" s="187" t="s">
        <v>73</v>
      </c>
      <c r="AE22" s="187" t="s">
        <v>73</v>
      </c>
      <c r="AF22" s="187" t="s">
        <v>73</v>
      </c>
      <c r="AG22" s="187" t="s">
        <v>73</v>
      </c>
      <c r="AH22" s="187" t="s">
        <v>73</v>
      </c>
      <c r="AI22" s="187" t="s">
        <v>73</v>
      </c>
      <c r="AJ22" s="187" t="s">
        <v>73</v>
      </c>
      <c r="AK22" s="187" t="s">
        <v>73</v>
      </c>
      <c r="AL22" s="187" t="s">
        <v>73</v>
      </c>
      <c r="AM22" s="187" t="s">
        <v>73</v>
      </c>
      <c r="AN22" s="187" t="s">
        <v>73</v>
      </c>
      <c r="AO22" s="187" t="s">
        <v>73</v>
      </c>
      <c r="AP22" s="187" t="s">
        <v>73</v>
      </c>
      <c r="AQ22" s="97" t="str">
        <f>IF(ISNONTEXT('Movimentação de Alunos'!B23),"   ",(IF(ISBLANK('Movimentação de Alunos'!E23),(IF((COUNTIF(C22:AP22,"F"))=0,"0",(COUNTIF(C22:AP22,"F")))),"---")))</f>
        <v xml:space="preserve">   </v>
      </c>
      <c r="AR22" s="38"/>
      <c r="AS22" s="379"/>
      <c r="AT22" s="379"/>
      <c r="AU22" s="379"/>
      <c r="AV22" s="379"/>
      <c r="AW22" s="379"/>
      <c r="AX22" s="379"/>
      <c r="AY22" s="379"/>
      <c r="AZ22" s="38"/>
    </row>
    <row r="23" spans="1:52" ht="15" customHeight="1" x14ac:dyDescent="0.25">
      <c r="A23" s="3">
        <v>16</v>
      </c>
      <c r="B23" s="2">
        <f>'Movimentação de Alunos'!B24</f>
        <v>0</v>
      </c>
      <c r="C23" s="187" t="s">
        <v>73</v>
      </c>
      <c r="D23" s="187" t="s">
        <v>73</v>
      </c>
      <c r="E23" s="187" t="s">
        <v>73</v>
      </c>
      <c r="F23" s="187" t="s">
        <v>73</v>
      </c>
      <c r="G23" s="187" t="s">
        <v>73</v>
      </c>
      <c r="H23" s="187" t="s">
        <v>73</v>
      </c>
      <c r="I23" s="187" t="s">
        <v>73</v>
      </c>
      <c r="J23" s="187" t="s">
        <v>73</v>
      </c>
      <c r="K23" s="187" t="s">
        <v>73</v>
      </c>
      <c r="L23" s="187" t="s">
        <v>73</v>
      </c>
      <c r="M23" s="187" t="s">
        <v>73</v>
      </c>
      <c r="N23" s="187" t="s">
        <v>73</v>
      </c>
      <c r="O23" s="187" t="s">
        <v>73</v>
      </c>
      <c r="P23" s="187" t="s">
        <v>73</v>
      </c>
      <c r="Q23" s="187" t="s">
        <v>73</v>
      </c>
      <c r="R23" s="187" t="s">
        <v>73</v>
      </c>
      <c r="S23" s="187" t="s">
        <v>73</v>
      </c>
      <c r="T23" s="187" t="s">
        <v>73</v>
      </c>
      <c r="U23" s="187" t="s">
        <v>73</v>
      </c>
      <c r="V23" s="187" t="s">
        <v>73</v>
      </c>
      <c r="W23" s="187" t="s">
        <v>73</v>
      </c>
      <c r="X23" s="187" t="s">
        <v>73</v>
      </c>
      <c r="Y23" s="187" t="s">
        <v>73</v>
      </c>
      <c r="Z23" s="187" t="s">
        <v>73</v>
      </c>
      <c r="AA23" s="187" t="s">
        <v>73</v>
      </c>
      <c r="AB23" s="187" t="s">
        <v>73</v>
      </c>
      <c r="AC23" s="187" t="s">
        <v>73</v>
      </c>
      <c r="AD23" s="187" t="s">
        <v>73</v>
      </c>
      <c r="AE23" s="187" t="s">
        <v>73</v>
      </c>
      <c r="AF23" s="187" t="s">
        <v>73</v>
      </c>
      <c r="AG23" s="187" t="s">
        <v>73</v>
      </c>
      <c r="AH23" s="187" t="s">
        <v>73</v>
      </c>
      <c r="AI23" s="187" t="s">
        <v>73</v>
      </c>
      <c r="AJ23" s="187" t="s">
        <v>73</v>
      </c>
      <c r="AK23" s="187" t="s">
        <v>73</v>
      </c>
      <c r="AL23" s="187" t="s">
        <v>73</v>
      </c>
      <c r="AM23" s="187" t="s">
        <v>73</v>
      </c>
      <c r="AN23" s="187" t="s">
        <v>73</v>
      </c>
      <c r="AO23" s="187" t="s">
        <v>73</v>
      </c>
      <c r="AP23" s="187" t="s">
        <v>73</v>
      </c>
      <c r="AQ23" s="97" t="str">
        <f>IF(ISNONTEXT('Movimentação de Alunos'!B24),"   ",(IF(ISBLANK('Movimentação de Alunos'!E24),(IF((COUNTIF(C23:AP23,"F"))=0,"0",(COUNTIF(C23:AP23,"F")))),"---")))</f>
        <v xml:space="preserve">   </v>
      </c>
      <c r="AR23" s="38"/>
      <c r="AS23" s="379"/>
      <c r="AT23" s="379"/>
      <c r="AU23" s="379"/>
      <c r="AV23" s="379"/>
      <c r="AW23" s="379"/>
      <c r="AX23" s="379"/>
      <c r="AY23" s="379"/>
      <c r="AZ23" s="38"/>
    </row>
    <row r="24" spans="1:52" ht="15" customHeight="1" x14ac:dyDescent="0.25">
      <c r="A24" s="3">
        <v>17</v>
      </c>
      <c r="B24" s="2">
        <f>'Movimentação de Alunos'!B25</f>
        <v>0</v>
      </c>
      <c r="C24" s="187" t="s">
        <v>73</v>
      </c>
      <c r="D24" s="187" t="s">
        <v>73</v>
      </c>
      <c r="E24" s="187" t="s">
        <v>73</v>
      </c>
      <c r="F24" s="187" t="s">
        <v>73</v>
      </c>
      <c r="G24" s="187" t="s">
        <v>73</v>
      </c>
      <c r="H24" s="187" t="s">
        <v>73</v>
      </c>
      <c r="I24" s="187" t="s">
        <v>73</v>
      </c>
      <c r="J24" s="187" t="s">
        <v>73</v>
      </c>
      <c r="K24" s="187" t="s">
        <v>73</v>
      </c>
      <c r="L24" s="187" t="s">
        <v>73</v>
      </c>
      <c r="M24" s="187" t="s">
        <v>73</v>
      </c>
      <c r="N24" s="187" t="s">
        <v>73</v>
      </c>
      <c r="O24" s="187" t="s">
        <v>73</v>
      </c>
      <c r="P24" s="187" t="s">
        <v>73</v>
      </c>
      <c r="Q24" s="187" t="s">
        <v>73</v>
      </c>
      <c r="R24" s="187" t="s">
        <v>73</v>
      </c>
      <c r="S24" s="187" t="s">
        <v>73</v>
      </c>
      <c r="T24" s="187" t="s">
        <v>73</v>
      </c>
      <c r="U24" s="187" t="s">
        <v>73</v>
      </c>
      <c r="V24" s="187" t="s">
        <v>73</v>
      </c>
      <c r="W24" s="187" t="s">
        <v>73</v>
      </c>
      <c r="X24" s="187" t="s">
        <v>73</v>
      </c>
      <c r="Y24" s="187" t="s">
        <v>73</v>
      </c>
      <c r="Z24" s="187" t="s">
        <v>73</v>
      </c>
      <c r="AA24" s="187" t="s">
        <v>73</v>
      </c>
      <c r="AB24" s="187" t="s">
        <v>73</v>
      </c>
      <c r="AC24" s="187" t="s">
        <v>73</v>
      </c>
      <c r="AD24" s="187" t="s">
        <v>73</v>
      </c>
      <c r="AE24" s="187" t="s">
        <v>73</v>
      </c>
      <c r="AF24" s="187" t="s">
        <v>73</v>
      </c>
      <c r="AG24" s="187" t="s">
        <v>73</v>
      </c>
      <c r="AH24" s="187" t="s">
        <v>73</v>
      </c>
      <c r="AI24" s="187" t="s">
        <v>73</v>
      </c>
      <c r="AJ24" s="187" t="s">
        <v>73</v>
      </c>
      <c r="AK24" s="187" t="s">
        <v>73</v>
      </c>
      <c r="AL24" s="187" t="s">
        <v>73</v>
      </c>
      <c r="AM24" s="187" t="s">
        <v>73</v>
      </c>
      <c r="AN24" s="187" t="s">
        <v>73</v>
      </c>
      <c r="AO24" s="187" t="s">
        <v>73</v>
      </c>
      <c r="AP24" s="187" t="s">
        <v>73</v>
      </c>
      <c r="AQ24" s="97" t="str">
        <f>IF(ISNONTEXT('Movimentação de Alunos'!B25),"   ",(IF(ISBLANK('Movimentação de Alunos'!E25),(IF((COUNTIF(C24:AP24,"F"))=0,"0",(COUNTIF(C24:AP24,"F")))),"---")))</f>
        <v xml:space="preserve">   </v>
      </c>
      <c r="AR24" s="38"/>
      <c r="AS24" s="379"/>
      <c r="AT24" s="379"/>
      <c r="AU24" s="379"/>
      <c r="AV24" s="379"/>
      <c r="AW24" s="379"/>
      <c r="AX24" s="379"/>
      <c r="AY24" s="379"/>
      <c r="AZ24" s="38"/>
    </row>
    <row r="25" spans="1:52" ht="15" customHeight="1" x14ac:dyDescent="0.25">
      <c r="A25" s="3">
        <v>18</v>
      </c>
      <c r="B25" s="2">
        <f>'Movimentação de Alunos'!B26</f>
        <v>0</v>
      </c>
      <c r="C25" s="187" t="s">
        <v>73</v>
      </c>
      <c r="D25" s="187" t="s">
        <v>73</v>
      </c>
      <c r="E25" s="187" t="s">
        <v>73</v>
      </c>
      <c r="F25" s="187" t="s">
        <v>73</v>
      </c>
      <c r="G25" s="187" t="s">
        <v>73</v>
      </c>
      <c r="H25" s="187" t="s">
        <v>73</v>
      </c>
      <c r="I25" s="187" t="s">
        <v>73</v>
      </c>
      <c r="J25" s="187" t="s">
        <v>73</v>
      </c>
      <c r="K25" s="187" t="s">
        <v>73</v>
      </c>
      <c r="L25" s="187" t="s">
        <v>73</v>
      </c>
      <c r="M25" s="187" t="s">
        <v>73</v>
      </c>
      <c r="N25" s="187" t="s">
        <v>73</v>
      </c>
      <c r="O25" s="187" t="s">
        <v>73</v>
      </c>
      <c r="P25" s="187" t="s">
        <v>73</v>
      </c>
      <c r="Q25" s="187" t="s">
        <v>73</v>
      </c>
      <c r="R25" s="187" t="s">
        <v>73</v>
      </c>
      <c r="S25" s="187" t="s">
        <v>73</v>
      </c>
      <c r="T25" s="187" t="s">
        <v>73</v>
      </c>
      <c r="U25" s="187" t="s">
        <v>73</v>
      </c>
      <c r="V25" s="187" t="s">
        <v>73</v>
      </c>
      <c r="W25" s="187" t="s">
        <v>73</v>
      </c>
      <c r="X25" s="187" t="s">
        <v>73</v>
      </c>
      <c r="Y25" s="187" t="s">
        <v>73</v>
      </c>
      <c r="Z25" s="187" t="s">
        <v>73</v>
      </c>
      <c r="AA25" s="187" t="s">
        <v>73</v>
      </c>
      <c r="AB25" s="187" t="s">
        <v>73</v>
      </c>
      <c r="AC25" s="187" t="s">
        <v>73</v>
      </c>
      <c r="AD25" s="187" t="s">
        <v>73</v>
      </c>
      <c r="AE25" s="187" t="s">
        <v>73</v>
      </c>
      <c r="AF25" s="187" t="s">
        <v>73</v>
      </c>
      <c r="AG25" s="187" t="s">
        <v>73</v>
      </c>
      <c r="AH25" s="187" t="s">
        <v>73</v>
      </c>
      <c r="AI25" s="187" t="s">
        <v>73</v>
      </c>
      <c r="AJ25" s="187" t="s">
        <v>73</v>
      </c>
      <c r="AK25" s="187" t="s">
        <v>73</v>
      </c>
      <c r="AL25" s="187" t="s">
        <v>73</v>
      </c>
      <c r="AM25" s="187" t="s">
        <v>73</v>
      </c>
      <c r="AN25" s="187" t="s">
        <v>73</v>
      </c>
      <c r="AO25" s="187" t="s">
        <v>73</v>
      </c>
      <c r="AP25" s="187" t="s">
        <v>73</v>
      </c>
      <c r="AQ25" s="97" t="str">
        <f>IF(ISNONTEXT('Movimentação de Alunos'!B26),"   ",(IF(ISBLANK('Movimentação de Alunos'!E26),(IF((COUNTIF(C25:AP25,"F"))=0,"0",(COUNTIF(C25:AP25,"F")))),"---")))</f>
        <v xml:space="preserve">   </v>
      </c>
      <c r="AR25" s="38"/>
      <c r="AS25" s="38"/>
      <c r="AT25" s="38"/>
      <c r="AU25" s="38"/>
      <c r="AV25" s="38"/>
      <c r="AW25" s="38"/>
      <c r="AX25" s="38"/>
      <c r="AY25" s="38"/>
      <c r="AZ25" s="38"/>
    </row>
    <row r="26" spans="1:52" ht="15" customHeight="1" x14ac:dyDescent="0.25">
      <c r="A26" s="3">
        <v>19</v>
      </c>
      <c r="B26" s="2">
        <f>'Movimentação de Alunos'!B27</f>
        <v>0</v>
      </c>
      <c r="C26" s="187" t="s">
        <v>73</v>
      </c>
      <c r="D26" s="187" t="s">
        <v>73</v>
      </c>
      <c r="E26" s="187" t="s">
        <v>73</v>
      </c>
      <c r="F26" s="187" t="s">
        <v>73</v>
      </c>
      <c r="G26" s="187" t="s">
        <v>73</v>
      </c>
      <c r="H26" s="187" t="s">
        <v>73</v>
      </c>
      <c r="I26" s="187" t="s">
        <v>73</v>
      </c>
      <c r="J26" s="187" t="s">
        <v>73</v>
      </c>
      <c r="K26" s="187" t="s">
        <v>73</v>
      </c>
      <c r="L26" s="187" t="s">
        <v>73</v>
      </c>
      <c r="M26" s="187" t="s">
        <v>73</v>
      </c>
      <c r="N26" s="187" t="s">
        <v>73</v>
      </c>
      <c r="O26" s="187" t="s">
        <v>73</v>
      </c>
      <c r="P26" s="187" t="s">
        <v>73</v>
      </c>
      <c r="Q26" s="187" t="s">
        <v>73</v>
      </c>
      <c r="R26" s="187" t="s">
        <v>73</v>
      </c>
      <c r="S26" s="187" t="s">
        <v>73</v>
      </c>
      <c r="T26" s="187" t="s">
        <v>73</v>
      </c>
      <c r="U26" s="187" t="s">
        <v>73</v>
      </c>
      <c r="V26" s="187" t="s">
        <v>73</v>
      </c>
      <c r="W26" s="187" t="s">
        <v>73</v>
      </c>
      <c r="X26" s="187" t="s">
        <v>73</v>
      </c>
      <c r="Y26" s="187" t="s">
        <v>73</v>
      </c>
      <c r="Z26" s="187" t="s">
        <v>73</v>
      </c>
      <c r="AA26" s="187" t="s">
        <v>73</v>
      </c>
      <c r="AB26" s="187" t="s">
        <v>73</v>
      </c>
      <c r="AC26" s="187" t="s">
        <v>73</v>
      </c>
      <c r="AD26" s="187" t="s">
        <v>73</v>
      </c>
      <c r="AE26" s="187" t="s">
        <v>73</v>
      </c>
      <c r="AF26" s="187" t="s">
        <v>73</v>
      </c>
      <c r="AG26" s="187" t="s">
        <v>73</v>
      </c>
      <c r="AH26" s="187" t="s">
        <v>73</v>
      </c>
      <c r="AI26" s="187" t="s">
        <v>73</v>
      </c>
      <c r="AJ26" s="187" t="s">
        <v>73</v>
      </c>
      <c r="AK26" s="187" t="s">
        <v>73</v>
      </c>
      <c r="AL26" s="187" t="s">
        <v>73</v>
      </c>
      <c r="AM26" s="187" t="s">
        <v>73</v>
      </c>
      <c r="AN26" s="187" t="s">
        <v>73</v>
      </c>
      <c r="AO26" s="187" t="s">
        <v>73</v>
      </c>
      <c r="AP26" s="187" t="s">
        <v>73</v>
      </c>
      <c r="AQ26" s="97" t="str">
        <f>IF(ISNONTEXT('Movimentação de Alunos'!B27),"   ",(IF(ISBLANK('Movimentação de Alunos'!E27),(IF((COUNTIF(C26:AP26,"F"))=0,"0",(COUNTIF(C26:AP26,"F")))),"---")))</f>
        <v xml:space="preserve">   </v>
      </c>
      <c r="AR26" s="38"/>
      <c r="AS26" s="38"/>
      <c r="AT26" s="38"/>
      <c r="AU26" s="38"/>
      <c r="AV26" s="38"/>
      <c r="AW26" s="38"/>
      <c r="AX26" s="38"/>
      <c r="AY26" s="38"/>
      <c r="AZ26" s="38"/>
    </row>
    <row r="27" spans="1:52" ht="15" customHeight="1" x14ac:dyDescent="0.25">
      <c r="A27" s="3">
        <v>20</v>
      </c>
      <c r="B27" s="2">
        <f>'Movimentação de Alunos'!B28</f>
        <v>0</v>
      </c>
      <c r="C27" s="187" t="s">
        <v>73</v>
      </c>
      <c r="D27" s="187" t="s">
        <v>73</v>
      </c>
      <c r="E27" s="187" t="s">
        <v>73</v>
      </c>
      <c r="F27" s="187" t="s">
        <v>73</v>
      </c>
      <c r="G27" s="187" t="s">
        <v>73</v>
      </c>
      <c r="H27" s="187" t="s">
        <v>73</v>
      </c>
      <c r="I27" s="187" t="s">
        <v>73</v>
      </c>
      <c r="J27" s="187" t="s">
        <v>73</v>
      </c>
      <c r="K27" s="187" t="s">
        <v>73</v>
      </c>
      <c r="L27" s="187" t="s">
        <v>73</v>
      </c>
      <c r="M27" s="187" t="s">
        <v>73</v>
      </c>
      <c r="N27" s="187" t="s">
        <v>73</v>
      </c>
      <c r="O27" s="187" t="s">
        <v>73</v>
      </c>
      <c r="P27" s="187" t="s">
        <v>73</v>
      </c>
      <c r="Q27" s="187" t="s">
        <v>73</v>
      </c>
      <c r="R27" s="187" t="s">
        <v>73</v>
      </c>
      <c r="S27" s="187" t="s">
        <v>73</v>
      </c>
      <c r="T27" s="187" t="s">
        <v>73</v>
      </c>
      <c r="U27" s="187" t="s">
        <v>73</v>
      </c>
      <c r="V27" s="187" t="s">
        <v>73</v>
      </c>
      <c r="W27" s="187" t="s">
        <v>73</v>
      </c>
      <c r="X27" s="187" t="s">
        <v>73</v>
      </c>
      <c r="Y27" s="187" t="s">
        <v>73</v>
      </c>
      <c r="Z27" s="187" t="s">
        <v>73</v>
      </c>
      <c r="AA27" s="187" t="s">
        <v>73</v>
      </c>
      <c r="AB27" s="187" t="s">
        <v>73</v>
      </c>
      <c r="AC27" s="187" t="s">
        <v>73</v>
      </c>
      <c r="AD27" s="187" t="s">
        <v>73</v>
      </c>
      <c r="AE27" s="187" t="s">
        <v>73</v>
      </c>
      <c r="AF27" s="187" t="s">
        <v>73</v>
      </c>
      <c r="AG27" s="187" t="s">
        <v>73</v>
      </c>
      <c r="AH27" s="187" t="s">
        <v>73</v>
      </c>
      <c r="AI27" s="187" t="s">
        <v>73</v>
      </c>
      <c r="AJ27" s="187" t="s">
        <v>73</v>
      </c>
      <c r="AK27" s="187" t="s">
        <v>73</v>
      </c>
      <c r="AL27" s="187" t="s">
        <v>73</v>
      </c>
      <c r="AM27" s="187" t="s">
        <v>73</v>
      </c>
      <c r="AN27" s="187" t="s">
        <v>73</v>
      </c>
      <c r="AO27" s="187" t="s">
        <v>73</v>
      </c>
      <c r="AP27" s="187" t="s">
        <v>73</v>
      </c>
      <c r="AQ27" s="97" t="str">
        <f>IF(ISNONTEXT('Movimentação de Alunos'!B28),"   ",(IF(ISBLANK('Movimentação de Alunos'!E28),(IF((COUNTIF(C27:AP27,"F"))=0,"0",(COUNTIF(C27:AP27,"F")))),"---")))</f>
        <v xml:space="preserve">   </v>
      </c>
      <c r="AR27" s="38"/>
      <c r="AS27" s="38"/>
      <c r="AT27" s="38"/>
      <c r="AU27" s="38"/>
      <c r="AV27" s="38"/>
      <c r="AW27" s="38"/>
      <c r="AX27" s="38"/>
      <c r="AY27" s="38"/>
      <c r="AZ27" s="38"/>
    </row>
    <row r="28" spans="1:52" ht="15" customHeight="1" x14ac:dyDescent="0.25">
      <c r="A28" s="3">
        <v>21</v>
      </c>
      <c r="B28" s="2">
        <f>'Movimentação de Alunos'!B29</f>
        <v>0</v>
      </c>
      <c r="C28" s="187" t="s">
        <v>73</v>
      </c>
      <c r="D28" s="187" t="s">
        <v>73</v>
      </c>
      <c r="E28" s="187" t="s">
        <v>73</v>
      </c>
      <c r="F28" s="187" t="s">
        <v>73</v>
      </c>
      <c r="G28" s="187" t="s">
        <v>73</v>
      </c>
      <c r="H28" s="187" t="s">
        <v>73</v>
      </c>
      <c r="I28" s="187" t="s">
        <v>73</v>
      </c>
      <c r="J28" s="187" t="s">
        <v>73</v>
      </c>
      <c r="K28" s="187" t="s">
        <v>73</v>
      </c>
      <c r="L28" s="187" t="s">
        <v>73</v>
      </c>
      <c r="M28" s="187" t="s">
        <v>73</v>
      </c>
      <c r="N28" s="187" t="s">
        <v>73</v>
      </c>
      <c r="O28" s="187" t="s">
        <v>73</v>
      </c>
      <c r="P28" s="187" t="s">
        <v>73</v>
      </c>
      <c r="Q28" s="187" t="s">
        <v>73</v>
      </c>
      <c r="R28" s="187" t="s">
        <v>73</v>
      </c>
      <c r="S28" s="187" t="s">
        <v>73</v>
      </c>
      <c r="T28" s="187" t="s">
        <v>73</v>
      </c>
      <c r="U28" s="187" t="s">
        <v>73</v>
      </c>
      <c r="V28" s="187" t="s">
        <v>73</v>
      </c>
      <c r="W28" s="187" t="s">
        <v>73</v>
      </c>
      <c r="X28" s="187" t="s">
        <v>73</v>
      </c>
      <c r="Y28" s="187" t="s">
        <v>73</v>
      </c>
      <c r="Z28" s="187" t="s">
        <v>73</v>
      </c>
      <c r="AA28" s="187" t="s">
        <v>73</v>
      </c>
      <c r="AB28" s="187" t="s">
        <v>73</v>
      </c>
      <c r="AC28" s="187" t="s">
        <v>73</v>
      </c>
      <c r="AD28" s="187" t="s">
        <v>73</v>
      </c>
      <c r="AE28" s="187" t="s">
        <v>73</v>
      </c>
      <c r="AF28" s="187" t="s">
        <v>73</v>
      </c>
      <c r="AG28" s="187" t="s">
        <v>73</v>
      </c>
      <c r="AH28" s="187" t="s">
        <v>73</v>
      </c>
      <c r="AI28" s="187" t="s">
        <v>73</v>
      </c>
      <c r="AJ28" s="187" t="s">
        <v>73</v>
      </c>
      <c r="AK28" s="187" t="s">
        <v>73</v>
      </c>
      <c r="AL28" s="187" t="s">
        <v>73</v>
      </c>
      <c r="AM28" s="187" t="s">
        <v>73</v>
      </c>
      <c r="AN28" s="187" t="s">
        <v>73</v>
      </c>
      <c r="AO28" s="187" t="s">
        <v>73</v>
      </c>
      <c r="AP28" s="187" t="s">
        <v>73</v>
      </c>
      <c r="AQ28" s="97" t="str">
        <f>IF(ISNONTEXT('Movimentação de Alunos'!B29),"   ",(IF(ISBLANK('Movimentação de Alunos'!E29),(IF((COUNTIF(C28:AP28,"F"))=0,"0",(COUNTIF(C28:AP28,"F")))),"---")))</f>
        <v xml:space="preserve">   </v>
      </c>
      <c r="AR28" s="38"/>
      <c r="AS28" s="38"/>
      <c r="AT28" s="38"/>
      <c r="AU28" s="38"/>
      <c r="AV28" s="38"/>
      <c r="AW28" s="38"/>
      <c r="AX28" s="38"/>
      <c r="AY28" s="38"/>
      <c r="AZ28" s="38"/>
    </row>
    <row r="29" spans="1:52" ht="15" customHeight="1" x14ac:dyDescent="0.25">
      <c r="A29" s="3">
        <v>22</v>
      </c>
      <c r="B29" s="2">
        <f>'Movimentação de Alunos'!B30</f>
        <v>0</v>
      </c>
      <c r="C29" s="187" t="s">
        <v>73</v>
      </c>
      <c r="D29" s="187" t="s">
        <v>73</v>
      </c>
      <c r="E29" s="187" t="s">
        <v>73</v>
      </c>
      <c r="F29" s="187" t="s">
        <v>73</v>
      </c>
      <c r="G29" s="187" t="s">
        <v>73</v>
      </c>
      <c r="H29" s="187" t="s">
        <v>73</v>
      </c>
      <c r="I29" s="187" t="s">
        <v>73</v>
      </c>
      <c r="J29" s="187" t="s">
        <v>73</v>
      </c>
      <c r="K29" s="187" t="s">
        <v>73</v>
      </c>
      <c r="L29" s="187" t="s">
        <v>73</v>
      </c>
      <c r="M29" s="187" t="s">
        <v>73</v>
      </c>
      <c r="N29" s="187" t="s">
        <v>73</v>
      </c>
      <c r="O29" s="187" t="s">
        <v>73</v>
      </c>
      <c r="P29" s="187" t="s">
        <v>73</v>
      </c>
      <c r="Q29" s="187" t="s">
        <v>73</v>
      </c>
      <c r="R29" s="187" t="s">
        <v>73</v>
      </c>
      <c r="S29" s="187" t="s">
        <v>73</v>
      </c>
      <c r="T29" s="187" t="s">
        <v>73</v>
      </c>
      <c r="U29" s="187" t="s">
        <v>73</v>
      </c>
      <c r="V29" s="187" t="s">
        <v>73</v>
      </c>
      <c r="W29" s="187" t="s">
        <v>73</v>
      </c>
      <c r="X29" s="187" t="s">
        <v>73</v>
      </c>
      <c r="Y29" s="187" t="s">
        <v>73</v>
      </c>
      <c r="Z29" s="187" t="s">
        <v>73</v>
      </c>
      <c r="AA29" s="187" t="s">
        <v>73</v>
      </c>
      <c r="AB29" s="187" t="s">
        <v>73</v>
      </c>
      <c r="AC29" s="187" t="s">
        <v>73</v>
      </c>
      <c r="AD29" s="187" t="s">
        <v>73</v>
      </c>
      <c r="AE29" s="187" t="s">
        <v>73</v>
      </c>
      <c r="AF29" s="187" t="s">
        <v>73</v>
      </c>
      <c r="AG29" s="187" t="s">
        <v>73</v>
      </c>
      <c r="AH29" s="187" t="s">
        <v>73</v>
      </c>
      <c r="AI29" s="187" t="s">
        <v>73</v>
      </c>
      <c r="AJ29" s="187" t="s">
        <v>73</v>
      </c>
      <c r="AK29" s="187" t="s">
        <v>73</v>
      </c>
      <c r="AL29" s="187" t="s">
        <v>73</v>
      </c>
      <c r="AM29" s="187" t="s">
        <v>73</v>
      </c>
      <c r="AN29" s="187" t="s">
        <v>73</v>
      </c>
      <c r="AO29" s="187" t="s">
        <v>73</v>
      </c>
      <c r="AP29" s="187" t="s">
        <v>73</v>
      </c>
      <c r="AQ29" s="97" t="str">
        <f>IF(ISNONTEXT('Movimentação de Alunos'!B30),"   ",(IF(ISBLANK('Movimentação de Alunos'!E30),(IF((COUNTIF(C29:AP29,"F"))=0,"0",(COUNTIF(C29:AP29,"F")))),"---")))</f>
        <v xml:space="preserve">   </v>
      </c>
      <c r="AR29" s="38"/>
      <c r="AS29" s="38"/>
      <c r="AT29" s="38"/>
      <c r="AU29" s="38"/>
      <c r="AV29" s="38"/>
      <c r="AW29" s="38"/>
      <c r="AX29" s="38"/>
      <c r="AY29" s="38"/>
      <c r="AZ29" s="38"/>
    </row>
    <row r="30" spans="1:52" ht="15" customHeight="1" x14ac:dyDescent="0.25">
      <c r="A30" s="3">
        <v>23</v>
      </c>
      <c r="B30" s="2">
        <f>'Movimentação de Alunos'!B31</f>
        <v>0</v>
      </c>
      <c r="C30" s="187" t="s">
        <v>73</v>
      </c>
      <c r="D30" s="187" t="s">
        <v>73</v>
      </c>
      <c r="E30" s="187" t="s">
        <v>73</v>
      </c>
      <c r="F30" s="187" t="s">
        <v>73</v>
      </c>
      <c r="G30" s="187" t="s">
        <v>73</v>
      </c>
      <c r="H30" s="187" t="s">
        <v>73</v>
      </c>
      <c r="I30" s="187" t="s">
        <v>73</v>
      </c>
      <c r="J30" s="187" t="s">
        <v>73</v>
      </c>
      <c r="K30" s="187" t="s">
        <v>73</v>
      </c>
      <c r="L30" s="187" t="s">
        <v>73</v>
      </c>
      <c r="M30" s="187" t="s">
        <v>73</v>
      </c>
      <c r="N30" s="187" t="s">
        <v>73</v>
      </c>
      <c r="O30" s="187" t="s">
        <v>73</v>
      </c>
      <c r="P30" s="187" t="s">
        <v>73</v>
      </c>
      <c r="Q30" s="187" t="s">
        <v>73</v>
      </c>
      <c r="R30" s="187" t="s">
        <v>73</v>
      </c>
      <c r="S30" s="187" t="s">
        <v>73</v>
      </c>
      <c r="T30" s="187" t="s">
        <v>73</v>
      </c>
      <c r="U30" s="187" t="s">
        <v>73</v>
      </c>
      <c r="V30" s="187" t="s">
        <v>73</v>
      </c>
      <c r="W30" s="187" t="s">
        <v>73</v>
      </c>
      <c r="X30" s="187" t="s">
        <v>73</v>
      </c>
      <c r="Y30" s="187" t="s">
        <v>73</v>
      </c>
      <c r="Z30" s="187" t="s">
        <v>73</v>
      </c>
      <c r="AA30" s="187" t="s">
        <v>73</v>
      </c>
      <c r="AB30" s="187" t="s">
        <v>73</v>
      </c>
      <c r="AC30" s="187" t="s">
        <v>73</v>
      </c>
      <c r="AD30" s="187" t="s">
        <v>73</v>
      </c>
      <c r="AE30" s="187" t="s">
        <v>73</v>
      </c>
      <c r="AF30" s="187" t="s">
        <v>73</v>
      </c>
      <c r="AG30" s="187" t="s">
        <v>73</v>
      </c>
      <c r="AH30" s="187" t="s">
        <v>73</v>
      </c>
      <c r="AI30" s="187" t="s">
        <v>73</v>
      </c>
      <c r="AJ30" s="187" t="s">
        <v>73</v>
      </c>
      <c r="AK30" s="187" t="s">
        <v>73</v>
      </c>
      <c r="AL30" s="187" t="s">
        <v>73</v>
      </c>
      <c r="AM30" s="187" t="s">
        <v>73</v>
      </c>
      <c r="AN30" s="187" t="s">
        <v>73</v>
      </c>
      <c r="AO30" s="187" t="s">
        <v>73</v>
      </c>
      <c r="AP30" s="187" t="s">
        <v>73</v>
      </c>
      <c r="AQ30" s="97" t="str">
        <f>IF(ISNONTEXT('Movimentação de Alunos'!B31),"   ",(IF(ISBLANK('Movimentação de Alunos'!E31),(IF((COUNTIF(C30:AP30,"F"))=0,"0",(COUNTIF(C30:AP30,"F")))),"---")))</f>
        <v xml:space="preserve">   </v>
      </c>
      <c r="AR30" s="38"/>
      <c r="AS30" s="38"/>
      <c r="AT30" s="38"/>
      <c r="AU30" s="38"/>
      <c r="AV30" s="38"/>
      <c r="AW30" s="38"/>
      <c r="AX30" s="38"/>
      <c r="AY30" s="38"/>
      <c r="AZ30" s="38"/>
    </row>
    <row r="31" spans="1:52" ht="15" customHeight="1" x14ac:dyDescent="0.25">
      <c r="A31" s="3">
        <v>24</v>
      </c>
      <c r="B31" s="2">
        <f>'Movimentação de Alunos'!B32</f>
        <v>0</v>
      </c>
      <c r="C31" s="187" t="s">
        <v>73</v>
      </c>
      <c r="D31" s="187" t="s">
        <v>73</v>
      </c>
      <c r="E31" s="187" t="s">
        <v>73</v>
      </c>
      <c r="F31" s="187" t="s">
        <v>73</v>
      </c>
      <c r="G31" s="187" t="s">
        <v>73</v>
      </c>
      <c r="H31" s="187" t="s">
        <v>73</v>
      </c>
      <c r="I31" s="187" t="s">
        <v>73</v>
      </c>
      <c r="J31" s="187" t="s">
        <v>73</v>
      </c>
      <c r="K31" s="187" t="s">
        <v>73</v>
      </c>
      <c r="L31" s="187" t="s">
        <v>73</v>
      </c>
      <c r="M31" s="187" t="s">
        <v>73</v>
      </c>
      <c r="N31" s="187" t="s">
        <v>73</v>
      </c>
      <c r="O31" s="187" t="s">
        <v>73</v>
      </c>
      <c r="P31" s="187" t="s">
        <v>73</v>
      </c>
      <c r="Q31" s="187" t="s">
        <v>73</v>
      </c>
      <c r="R31" s="187" t="s">
        <v>73</v>
      </c>
      <c r="S31" s="187" t="s">
        <v>73</v>
      </c>
      <c r="T31" s="187" t="s">
        <v>73</v>
      </c>
      <c r="U31" s="187" t="s">
        <v>73</v>
      </c>
      <c r="V31" s="187" t="s">
        <v>73</v>
      </c>
      <c r="W31" s="187" t="s">
        <v>73</v>
      </c>
      <c r="X31" s="187" t="s">
        <v>73</v>
      </c>
      <c r="Y31" s="187" t="s">
        <v>73</v>
      </c>
      <c r="Z31" s="187" t="s">
        <v>73</v>
      </c>
      <c r="AA31" s="187" t="s">
        <v>73</v>
      </c>
      <c r="AB31" s="187" t="s">
        <v>73</v>
      </c>
      <c r="AC31" s="187" t="s">
        <v>73</v>
      </c>
      <c r="AD31" s="187" t="s">
        <v>73</v>
      </c>
      <c r="AE31" s="187" t="s">
        <v>73</v>
      </c>
      <c r="AF31" s="187" t="s">
        <v>73</v>
      </c>
      <c r="AG31" s="187" t="s">
        <v>73</v>
      </c>
      <c r="AH31" s="187" t="s">
        <v>73</v>
      </c>
      <c r="AI31" s="187" t="s">
        <v>73</v>
      </c>
      <c r="AJ31" s="187" t="s">
        <v>73</v>
      </c>
      <c r="AK31" s="187" t="s">
        <v>73</v>
      </c>
      <c r="AL31" s="187" t="s">
        <v>73</v>
      </c>
      <c r="AM31" s="187" t="s">
        <v>73</v>
      </c>
      <c r="AN31" s="187" t="s">
        <v>73</v>
      </c>
      <c r="AO31" s="187" t="s">
        <v>73</v>
      </c>
      <c r="AP31" s="187" t="s">
        <v>73</v>
      </c>
      <c r="AQ31" s="97" t="str">
        <f>IF(ISNONTEXT('Movimentação de Alunos'!B32),"   ",(IF(ISBLANK('Movimentação de Alunos'!E32),(IF((COUNTIF(C31:AP31,"F"))=0,"0",(COUNTIF(C31:AP31,"F")))),"---")))</f>
        <v xml:space="preserve">   </v>
      </c>
      <c r="AR31" s="38"/>
      <c r="AS31" s="38"/>
      <c r="AT31" s="38"/>
      <c r="AU31" s="38"/>
      <c r="AV31" s="38"/>
      <c r="AW31" s="38"/>
      <c r="AX31" s="38"/>
      <c r="AY31" s="38"/>
      <c r="AZ31" s="38"/>
    </row>
    <row r="32" spans="1:52" ht="15" customHeight="1" x14ac:dyDescent="0.25">
      <c r="A32" s="3">
        <v>25</v>
      </c>
      <c r="B32" s="2">
        <f>'Movimentação de Alunos'!B33</f>
        <v>0</v>
      </c>
      <c r="C32" s="187" t="s">
        <v>73</v>
      </c>
      <c r="D32" s="187" t="s">
        <v>73</v>
      </c>
      <c r="E32" s="187" t="s">
        <v>73</v>
      </c>
      <c r="F32" s="187" t="s">
        <v>73</v>
      </c>
      <c r="G32" s="187" t="s">
        <v>73</v>
      </c>
      <c r="H32" s="187" t="s">
        <v>73</v>
      </c>
      <c r="I32" s="187" t="s">
        <v>73</v>
      </c>
      <c r="J32" s="187" t="s">
        <v>73</v>
      </c>
      <c r="K32" s="187" t="s">
        <v>73</v>
      </c>
      <c r="L32" s="187" t="s">
        <v>73</v>
      </c>
      <c r="M32" s="187" t="s">
        <v>73</v>
      </c>
      <c r="N32" s="187" t="s">
        <v>73</v>
      </c>
      <c r="O32" s="187" t="s">
        <v>73</v>
      </c>
      <c r="P32" s="187" t="s">
        <v>73</v>
      </c>
      <c r="Q32" s="187" t="s">
        <v>73</v>
      </c>
      <c r="R32" s="187" t="s">
        <v>73</v>
      </c>
      <c r="S32" s="187" t="s">
        <v>73</v>
      </c>
      <c r="T32" s="187" t="s">
        <v>73</v>
      </c>
      <c r="U32" s="187" t="s">
        <v>73</v>
      </c>
      <c r="V32" s="187" t="s">
        <v>73</v>
      </c>
      <c r="W32" s="187" t="s">
        <v>73</v>
      </c>
      <c r="X32" s="187" t="s">
        <v>73</v>
      </c>
      <c r="Y32" s="187" t="s">
        <v>73</v>
      </c>
      <c r="Z32" s="187" t="s">
        <v>73</v>
      </c>
      <c r="AA32" s="187" t="s">
        <v>73</v>
      </c>
      <c r="AB32" s="187" t="s">
        <v>73</v>
      </c>
      <c r="AC32" s="187" t="s">
        <v>73</v>
      </c>
      <c r="AD32" s="187" t="s">
        <v>73</v>
      </c>
      <c r="AE32" s="187" t="s">
        <v>73</v>
      </c>
      <c r="AF32" s="187" t="s">
        <v>73</v>
      </c>
      <c r="AG32" s="187" t="s">
        <v>73</v>
      </c>
      <c r="AH32" s="187" t="s">
        <v>73</v>
      </c>
      <c r="AI32" s="187" t="s">
        <v>73</v>
      </c>
      <c r="AJ32" s="187" t="s">
        <v>73</v>
      </c>
      <c r="AK32" s="187" t="s">
        <v>73</v>
      </c>
      <c r="AL32" s="187" t="s">
        <v>73</v>
      </c>
      <c r="AM32" s="187" t="s">
        <v>73</v>
      </c>
      <c r="AN32" s="187" t="s">
        <v>73</v>
      </c>
      <c r="AO32" s="187" t="s">
        <v>73</v>
      </c>
      <c r="AP32" s="187" t="s">
        <v>73</v>
      </c>
      <c r="AQ32" s="97" t="str">
        <f>IF(ISNONTEXT('Movimentação de Alunos'!B33),"   ",(IF(ISBLANK('Movimentação de Alunos'!E33),(IF((COUNTIF(C32:AP32,"F"))=0,"0",(COUNTIF(C32:AP32,"F")))),"---")))</f>
        <v xml:space="preserve">   </v>
      </c>
      <c r="AR32" s="38"/>
      <c r="AS32" s="38"/>
      <c r="AT32" s="38"/>
      <c r="AU32" s="38"/>
      <c r="AV32" s="38"/>
      <c r="AW32" s="38"/>
      <c r="AX32" s="38"/>
      <c r="AY32" s="38"/>
      <c r="AZ32" s="38"/>
    </row>
    <row r="33" spans="1:52" ht="15" customHeight="1" x14ac:dyDescent="0.25">
      <c r="A33" s="3">
        <v>26</v>
      </c>
      <c r="B33" s="2">
        <f>'Movimentação de Alunos'!B34</f>
        <v>0</v>
      </c>
      <c r="C33" s="187" t="s">
        <v>73</v>
      </c>
      <c r="D33" s="187" t="s">
        <v>73</v>
      </c>
      <c r="E33" s="187" t="s">
        <v>73</v>
      </c>
      <c r="F33" s="187" t="s">
        <v>73</v>
      </c>
      <c r="G33" s="187" t="s">
        <v>73</v>
      </c>
      <c r="H33" s="187" t="s">
        <v>73</v>
      </c>
      <c r="I33" s="187" t="s">
        <v>73</v>
      </c>
      <c r="J33" s="187" t="s">
        <v>73</v>
      </c>
      <c r="K33" s="187" t="s">
        <v>73</v>
      </c>
      <c r="L33" s="187" t="s">
        <v>73</v>
      </c>
      <c r="M33" s="187" t="s">
        <v>73</v>
      </c>
      <c r="N33" s="187" t="s">
        <v>73</v>
      </c>
      <c r="O33" s="187" t="s">
        <v>73</v>
      </c>
      <c r="P33" s="187" t="s">
        <v>73</v>
      </c>
      <c r="Q33" s="187" t="s">
        <v>73</v>
      </c>
      <c r="R33" s="187" t="s">
        <v>73</v>
      </c>
      <c r="S33" s="187" t="s">
        <v>73</v>
      </c>
      <c r="T33" s="187" t="s">
        <v>73</v>
      </c>
      <c r="U33" s="187" t="s">
        <v>73</v>
      </c>
      <c r="V33" s="187" t="s">
        <v>73</v>
      </c>
      <c r="W33" s="187" t="s">
        <v>73</v>
      </c>
      <c r="X33" s="187" t="s">
        <v>73</v>
      </c>
      <c r="Y33" s="187" t="s">
        <v>73</v>
      </c>
      <c r="Z33" s="187" t="s">
        <v>73</v>
      </c>
      <c r="AA33" s="187" t="s">
        <v>73</v>
      </c>
      <c r="AB33" s="187" t="s">
        <v>73</v>
      </c>
      <c r="AC33" s="187" t="s">
        <v>73</v>
      </c>
      <c r="AD33" s="187" t="s">
        <v>73</v>
      </c>
      <c r="AE33" s="187" t="s">
        <v>73</v>
      </c>
      <c r="AF33" s="187" t="s">
        <v>73</v>
      </c>
      <c r="AG33" s="187" t="s">
        <v>73</v>
      </c>
      <c r="AH33" s="187" t="s">
        <v>73</v>
      </c>
      <c r="AI33" s="187" t="s">
        <v>73</v>
      </c>
      <c r="AJ33" s="187" t="s">
        <v>73</v>
      </c>
      <c r="AK33" s="187" t="s">
        <v>73</v>
      </c>
      <c r="AL33" s="187" t="s">
        <v>73</v>
      </c>
      <c r="AM33" s="187" t="s">
        <v>73</v>
      </c>
      <c r="AN33" s="187" t="s">
        <v>73</v>
      </c>
      <c r="AO33" s="187" t="s">
        <v>73</v>
      </c>
      <c r="AP33" s="187" t="s">
        <v>73</v>
      </c>
      <c r="AQ33" s="97" t="str">
        <f>IF(ISNONTEXT('Movimentação de Alunos'!B34),"   ",(IF(ISBLANK('Movimentação de Alunos'!E34),(IF((COUNTIF(C33:AP33,"F"))=0,"0",(COUNTIF(C33:AP33,"F")))),"---")))</f>
        <v xml:space="preserve">   </v>
      </c>
      <c r="AR33" s="38"/>
      <c r="AS33" s="38"/>
      <c r="AT33" s="38"/>
      <c r="AU33" s="38"/>
      <c r="AV33" s="38"/>
      <c r="AW33" s="38"/>
      <c r="AX33" s="38"/>
      <c r="AY33" s="38"/>
      <c r="AZ33" s="38"/>
    </row>
    <row r="34" spans="1:52" ht="15" customHeight="1" x14ac:dyDescent="0.25">
      <c r="A34" s="3">
        <v>27</v>
      </c>
      <c r="B34" s="2">
        <f>'Movimentação de Alunos'!B35</f>
        <v>0</v>
      </c>
      <c r="C34" s="187" t="s">
        <v>73</v>
      </c>
      <c r="D34" s="187" t="s">
        <v>73</v>
      </c>
      <c r="E34" s="187" t="s">
        <v>73</v>
      </c>
      <c r="F34" s="187" t="s">
        <v>73</v>
      </c>
      <c r="G34" s="187" t="s">
        <v>73</v>
      </c>
      <c r="H34" s="187" t="s">
        <v>73</v>
      </c>
      <c r="I34" s="187" t="s">
        <v>73</v>
      </c>
      <c r="J34" s="187" t="s">
        <v>73</v>
      </c>
      <c r="K34" s="187" t="s">
        <v>73</v>
      </c>
      <c r="L34" s="187" t="s">
        <v>73</v>
      </c>
      <c r="M34" s="187" t="s">
        <v>73</v>
      </c>
      <c r="N34" s="187" t="s">
        <v>73</v>
      </c>
      <c r="O34" s="187" t="s">
        <v>73</v>
      </c>
      <c r="P34" s="187" t="s">
        <v>73</v>
      </c>
      <c r="Q34" s="187" t="s">
        <v>73</v>
      </c>
      <c r="R34" s="187" t="s">
        <v>73</v>
      </c>
      <c r="S34" s="187" t="s">
        <v>73</v>
      </c>
      <c r="T34" s="187" t="s">
        <v>73</v>
      </c>
      <c r="U34" s="187" t="s">
        <v>73</v>
      </c>
      <c r="V34" s="187" t="s">
        <v>73</v>
      </c>
      <c r="W34" s="187" t="s">
        <v>73</v>
      </c>
      <c r="X34" s="187" t="s">
        <v>73</v>
      </c>
      <c r="Y34" s="187" t="s">
        <v>73</v>
      </c>
      <c r="Z34" s="187" t="s">
        <v>73</v>
      </c>
      <c r="AA34" s="187" t="s">
        <v>73</v>
      </c>
      <c r="AB34" s="187" t="s">
        <v>73</v>
      </c>
      <c r="AC34" s="187" t="s">
        <v>73</v>
      </c>
      <c r="AD34" s="187" t="s">
        <v>73</v>
      </c>
      <c r="AE34" s="187" t="s">
        <v>73</v>
      </c>
      <c r="AF34" s="187" t="s">
        <v>73</v>
      </c>
      <c r="AG34" s="187" t="s">
        <v>73</v>
      </c>
      <c r="AH34" s="187" t="s">
        <v>73</v>
      </c>
      <c r="AI34" s="187" t="s">
        <v>73</v>
      </c>
      <c r="AJ34" s="187" t="s">
        <v>73</v>
      </c>
      <c r="AK34" s="187" t="s">
        <v>73</v>
      </c>
      <c r="AL34" s="187" t="s">
        <v>73</v>
      </c>
      <c r="AM34" s="187" t="s">
        <v>73</v>
      </c>
      <c r="AN34" s="187" t="s">
        <v>73</v>
      </c>
      <c r="AO34" s="187" t="s">
        <v>73</v>
      </c>
      <c r="AP34" s="187" t="s">
        <v>73</v>
      </c>
      <c r="AQ34" s="97" t="str">
        <f>IF(ISNONTEXT('Movimentação de Alunos'!B35),"   ",(IF(ISBLANK('Movimentação de Alunos'!E35),(IF((COUNTIF(C34:AP34,"F"))=0,"0",(COUNTIF(C34:AP34,"F")))),"---")))</f>
        <v xml:space="preserve">   </v>
      </c>
      <c r="AR34" s="38"/>
      <c r="AS34" s="38"/>
      <c r="AT34" s="38"/>
      <c r="AU34" s="38"/>
      <c r="AV34" s="38"/>
      <c r="AW34" s="38"/>
      <c r="AX34" s="38"/>
      <c r="AY34" s="38"/>
      <c r="AZ34" s="38"/>
    </row>
    <row r="35" spans="1:52" ht="15" customHeight="1" x14ac:dyDescent="0.25">
      <c r="A35" s="3">
        <v>28</v>
      </c>
      <c r="B35" s="2">
        <f>'Movimentação de Alunos'!B36</f>
        <v>0</v>
      </c>
      <c r="C35" s="187" t="s">
        <v>73</v>
      </c>
      <c r="D35" s="187" t="s">
        <v>73</v>
      </c>
      <c r="E35" s="187" t="s">
        <v>73</v>
      </c>
      <c r="F35" s="187" t="s">
        <v>73</v>
      </c>
      <c r="G35" s="187" t="s">
        <v>73</v>
      </c>
      <c r="H35" s="187" t="s">
        <v>73</v>
      </c>
      <c r="I35" s="187" t="s">
        <v>73</v>
      </c>
      <c r="J35" s="187" t="s">
        <v>73</v>
      </c>
      <c r="K35" s="187" t="s">
        <v>73</v>
      </c>
      <c r="L35" s="187" t="s">
        <v>73</v>
      </c>
      <c r="M35" s="187" t="s">
        <v>73</v>
      </c>
      <c r="N35" s="187" t="s">
        <v>73</v>
      </c>
      <c r="O35" s="187" t="s">
        <v>73</v>
      </c>
      <c r="P35" s="187" t="s">
        <v>73</v>
      </c>
      <c r="Q35" s="187" t="s">
        <v>73</v>
      </c>
      <c r="R35" s="187" t="s">
        <v>73</v>
      </c>
      <c r="S35" s="187" t="s">
        <v>73</v>
      </c>
      <c r="T35" s="187" t="s">
        <v>73</v>
      </c>
      <c r="U35" s="187" t="s">
        <v>73</v>
      </c>
      <c r="V35" s="187" t="s">
        <v>73</v>
      </c>
      <c r="W35" s="187" t="s">
        <v>73</v>
      </c>
      <c r="X35" s="187" t="s">
        <v>73</v>
      </c>
      <c r="Y35" s="187" t="s">
        <v>73</v>
      </c>
      <c r="Z35" s="187" t="s">
        <v>73</v>
      </c>
      <c r="AA35" s="187" t="s">
        <v>73</v>
      </c>
      <c r="AB35" s="187" t="s">
        <v>73</v>
      </c>
      <c r="AC35" s="187" t="s">
        <v>73</v>
      </c>
      <c r="AD35" s="187" t="s">
        <v>73</v>
      </c>
      <c r="AE35" s="187" t="s">
        <v>73</v>
      </c>
      <c r="AF35" s="187" t="s">
        <v>73</v>
      </c>
      <c r="AG35" s="187" t="s">
        <v>73</v>
      </c>
      <c r="AH35" s="187" t="s">
        <v>73</v>
      </c>
      <c r="AI35" s="187" t="s">
        <v>73</v>
      </c>
      <c r="AJ35" s="187" t="s">
        <v>73</v>
      </c>
      <c r="AK35" s="187" t="s">
        <v>73</v>
      </c>
      <c r="AL35" s="187" t="s">
        <v>73</v>
      </c>
      <c r="AM35" s="187" t="s">
        <v>73</v>
      </c>
      <c r="AN35" s="187" t="s">
        <v>73</v>
      </c>
      <c r="AO35" s="187" t="s">
        <v>73</v>
      </c>
      <c r="AP35" s="187" t="s">
        <v>73</v>
      </c>
      <c r="AQ35" s="97" t="str">
        <f>IF(ISNONTEXT('Movimentação de Alunos'!B36),"   ",(IF(ISBLANK('Movimentação de Alunos'!E36),(IF((COUNTIF(C35:AP35,"F"))=0,"0",(COUNTIF(C35:AP35,"F")))),"---")))</f>
        <v xml:space="preserve">   </v>
      </c>
      <c r="AR35" s="38"/>
      <c r="AS35" s="38"/>
      <c r="AT35" s="38"/>
      <c r="AU35" s="38"/>
      <c r="AV35" s="38"/>
      <c r="AW35" s="38"/>
      <c r="AX35" s="38"/>
      <c r="AY35" s="38"/>
      <c r="AZ35" s="38"/>
    </row>
    <row r="36" spans="1:52" ht="15" customHeight="1" x14ac:dyDescent="0.25">
      <c r="A36" s="3">
        <v>29</v>
      </c>
      <c r="B36" s="2">
        <f>'Movimentação de Alunos'!B37</f>
        <v>0</v>
      </c>
      <c r="C36" s="187" t="s">
        <v>73</v>
      </c>
      <c r="D36" s="187" t="s">
        <v>73</v>
      </c>
      <c r="E36" s="187" t="s">
        <v>73</v>
      </c>
      <c r="F36" s="187" t="s">
        <v>73</v>
      </c>
      <c r="G36" s="187" t="s">
        <v>73</v>
      </c>
      <c r="H36" s="187" t="s">
        <v>73</v>
      </c>
      <c r="I36" s="187" t="s">
        <v>73</v>
      </c>
      <c r="J36" s="187" t="s">
        <v>73</v>
      </c>
      <c r="K36" s="187" t="s">
        <v>73</v>
      </c>
      <c r="L36" s="187" t="s">
        <v>73</v>
      </c>
      <c r="M36" s="187" t="s">
        <v>73</v>
      </c>
      <c r="N36" s="187" t="s">
        <v>73</v>
      </c>
      <c r="O36" s="187" t="s">
        <v>73</v>
      </c>
      <c r="P36" s="187" t="s">
        <v>73</v>
      </c>
      <c r="Q36" s="187" t="s">
        <v>73</v>
      </c>
      <c r="R36" s="187" t="s">
        <v>73</v>
      </c>
      <c r="S36" s="187" t="s">
        <v>73</v>
      </c>
      <c r="T36" s="187" t="s">
        <v>73</v>
      </c>
      <c r="U36" s="187" t="s">
        <v>73</v>
      </c>
      <c r="V36" s="187" t="s">
        <v>73</v>
      </c>
      <c r="W36" s="187" t="s">
        <v>73</v>
      </c>
      <c r="X36" s="187" t="s">
        <v>73</v>
      </c>
      <c r="Y36" s="187" t="s">
        <v>73</v>
      </c>
      <c r="Z36" s="187" t="s">
        <v>73</v>
      </c>
      <c r="AA36" s="187" t="s">
        <v>73</v>
      </c>
      <c r="AB36" s="187" t="s">
        <v>73</v>
      </c>
      <c r="AC36" s="187" t="s">
        <v>73</v>
      </c>
      <c r="AD36" s="187" t="s">
        <v>73</v>
      </c>
      <c r="AE36" s="187" t="s">
        <v>73</v>
      </c>
      <c r="AF36" s="187" t="s">
        <v>73</v>
      </c>
      <c r="AG36" s="187" t="s">
        <v>73</v>
      </c>
      <c r="AH36" s="187" t="s">
        <v>73</v>
      </c>
      <c r="AI36" s="187" t="s">
        <v>73</v>
      </c>
      <c r="AJ36" s="187" t="s">
        <v>73</v>
      </c>
      <c r="AK36" s="187" t="s">
        <v>73</v>
      </c>
      <c r="AL36" s="187" t="s">
        <v>73</v>
      </c>
      <c r="AM36" s="187" t="s">
        <v>73</v>
      </c>
      <c r="AN36" s="187" t="s">
        <v>73</v>
      </c>
      <c r="AO36" s="187" t="s">
        <v>73</v>
      </c>
      <c r="AP36" s="187" t="s">
        <v>73</v>
      </c>
      <c r="AQ36" s="97" t="str">
        <f>IF(ISNONTEXT('Movimentação de Alunos'!B37),"   ",(IF(ISBLANK('Movimentação de Alunos'!E37),(IF((COUNTIF(C36:AP36,"F"))=0,"0",(COUNTIF(C36:AP36,"F")))),"---")))</f>
        <v xml:space="preserve">   </v>
      </c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52" ht="15" customHeight="1" x14ac:dyDescent="0.25">
      <c r="A37" s="3">
        <v>30</v>
      </c>
      <c r="B37" s="2">
        <f>'Movimentação de Alunos'!B38</f>
        <v>0</v>
      </c>
      <c r="C37" s="187" t="s">
        <v>73</v>
      </c>
      <c r="D37" s="187" t="s">
        <v>73</v>
      </c>
      <c r="E37" s="187" t="s">
        <v>73</v>
      </c>
      <c r="F37" s="187" t="s">
        <v>73</v>
      </c>
      <c r="G37" s="187" t="s">
        <v>73</v>
      </c>
      <c r="H37" s="187" t="s">
        <v>73</v>
      </c>
      <c r="I37" s="187" t="s">
        <v>73</v>
      </c>
      <c r="J37" s="187" t="s">
        <v>73</v>
      </c>
      <c r="K37" s="187" t="s">
        <v>73</v>
      </c>
      <c r="L37" s="187" t="s">
        <v>73</v>
      </c>
      <c r="M37" s="187" t="s">
        <v>73</v>
      </c>
      <c r="N37" s="187" t="s">
        <v>73</v>
      </c>
      <c r="O37" s="187" t="s">
        <v>73</v>
      </c>
      <c r="P37" s="187" t="s">
        <v>73</v>
      </c>
      <c r="Q37" s="187" t="s">
        <v>73</v>
      </c>
      <c r="R37" s="187" t="s">
        <v>73</v>
      </c>
      <c r="S37" s="187" t="s">
        <v>73</v>
      </c>
      <c r="T37" s="187" t="s">
        <v>73</v>
      </c>
      <c r="U37" s="187" t="s">
        <v>73</v>
      </c>
      <c r="V37" s="187" t="s">
        <v>73</v>
      </c>
      <c r="W37" s="187" t="s">
        <v>73</v>
      </c>
      <c r="X37" s="187" t="s">
        <v>73</v>
      </c>
      <c r="Y37" s="187" t="s">
        <v>73</v>
      </c>
      <c r="Z37" s="187" t="s">
        <v>73</v>
      </c>
      <c r="AA37" s="187" t="s">
        <v>73</v>
      </c>
      <c r="AB37" s="187" t="s">
        <v>73</v>
      </c>
      <c r="AC37" s="187" t="s">
        <v>73</v>
      </c>
      <c r="AD37" s="187" t="s">
        <v>73</v>
      </c>
      <c r="AE37" s="187" t="s">
        <v>73</v>
      </c>
      <c r="AF37" s="187" t="s">
        <v>73</v>
      </c>
      <c r="AG37" s="187" t="s">
        <v>73</v>
      </c>
      <c r="AH37" s="187" t="s">
        <v>73</v>
      </c>
      <c r="AI37" s="187" t="s">
        <v>73</v>
      </c>
      <c r="AJ37" s="187" t="s">
        <v>73</v>
      </c>
      <c r="AK37" s="187" t="s">
        <v>73</v>
      </c>
      <c r="AL37" s="187" t="s">
        <v>73</v>
      </c>
      <c r="AM37" s="187" t="s">
        <v>73</v>
      </c>
      <c r="AN37" s="187" t="s">
        <v>73</v>
      </c>
      <c r="AO37" s="187" t="s">
        <v>73</v>
      </c>
      <c r="AP37" s="187" t="s">
        <v>73</v>
      </c>
      <c r="AQ37" s="97" t="str">
        <f>IF(ISNONTEXT('Movimentação de Alunos'!B38),"   ",(IF(ISBLANK('Movimentação de Alunos'!E38),(IF((COUNTIF(C37:AP37,"F"))=0,"0",(COUNTIF(C37:AP37,"F")))),"---")))</f>
        <v xml:space="preserve">   </v>
      </c>
      <c r="AR37" s="38"/>
      <c r="AS37" s="38"/>
      <c r="AT37" s="38"/>
      <c r="AU37" s="38"/>
      <c r="AV37" s="38"/>
      <c r="AW37" s="38"/>
      <c r="AX37" s="38"/>
      <c r="AY37" s="38"/>
      <c r="AZ37" s="38"/>
    </row>
    <row r="38" spans="1:52" ht="15" customHeight="1" x14ac:dyDescent="0.25">
      <c r="A38" s="3">
        <v>31</v>
      </c>
      <c r="B38" s="2">
        <f>'Movimentação de Alunos'!B39</f>
        <v>0</v>
      </c>
      <c r="C38" s="187" t="s">
        <v>73</v>
      </c>
      <c r="D38" s="187" t="s">
        <v>73</v>
      </c>
      <c r="E38" s="187" t="s">
        <v>73</v>
      </c>
      <c r="F38" s="187" t="s">
        <v>73</v>
      </c>
      <c r="G38" s="187" t="s">
        <v>73</v>
      </c>
      <c r="H38" s="187" t="s">
        <v>73</v>
      </c>
      <c r="I38" s="187" t="s">
        <v>73</v>
      </c>
      <c r="J38" s="187" t="s">
        <v>73</v>
      </c>
      <c r="K38" s="187" t="s">
        <v>73</v>
      </c>
      <c r="L38" s="187" t="s">
        <v>73</v>
      </c>
      <c r="M38" s="187" t="s">
        <v>73</v>
      </c>
      <c r="N38" s="187" t="s">
        <v>73</v>
      </c>
      <c r="O38" s="187" t="s">
        <v>73</v>
      </c>
      <c r="P38" s="187" t="s">
        <v>73</v>
      </c>
      <c r="Q38" s="187" t="s">
        <v>73</v>
      </c>
      <c r="R38" s="187" t="s">
        <v>73</v>
      </c>
      <c r="S38" s="187" t="s">
        <v>73</v>
      </c>
      <c r="T38" s="187" t="s">
        <v>73</v>
      </c>
      <c r="U38" s="187" t="s">
        <v>73</v>
      </c>
      <c r="V38" s="187" t="s">
        <v>73</v>
      </c>
      <c r="W38" s="187" t="s">
        <v>73</v>
      </c>
      <c r="X38" s="187" t="s">
        <v>73</v>
      </c>
      <c r="Y38" s="187" t="s">
        <v>73</v>
      </c>
      <c r="Z38" s="187" t="s">
        <v>73</v>
      </c>
      <c r="AA38" s="187" t="s">
        <v>73</v>
      </c>
      <c r="AB38" s="187" t="s">
        <v>73</v>
      </c>
      <c r="AC38" s="187" t="s">
        <v>73</v>
      </c>
      <c r="AD38" s="187" t="s">
        <v>73</v>
      </c>
      <c r="AE38" s="187" t="s">
        <v>73</v>
      </c>
      <c r="AF38" s="187" t="s">
        <v>73</v>
      </c>
      <c r="AG38" s="187" t="s">
        <v>73</v>
      </c>
      <c r="AH38" s="187" t="s">
        <v>73</v>
      </c>
      <c r="AI38" s="187" t="s">
        <v>73</v>
      </c>
      <c r="AJ38" s="187" t="s">
        <v>73</v>
      </c>
      <c r="AK38" s="187" t="s">
        <v>73</v>
      </c>
      <c r="AL38" s="187" t="s">
        <v>73</v>
      </c>
      <c r="AM38" s="187" t="s">
        <v>73</v>
      </c>
      <c r="AN38" s="187" t="s">
        <v>73</v>
      </c>
      <c r="AO38" s="187" t="s">
        <v>73</v>
      </c>
      <c r="AP38" s="187" t="s">
        <v>73</v>
      </c>
      <c r="AQ38" s="97" t="str">
        <f>IF(ISNONTEXT('Movimentação de Alunos'!B39),"   ",(IF(ISBLANK('Movimentação de Alunos'!E39),(IF((COUNTIF(C38:AP38,"F"))=0,"0",(COUNTIF(C38:AP38,"F")))),"---")))</f>
        <v xml:space="preserve">   </v>
      </c>
      <c r="AR38" s="38"/>
      <c r="AS38" s="38"/>
      <c r="AT38" s="38"/>
      <c r="AU38" s="38"/>
      <c r="AV38" s="38"/>
      <c r="AW38" s="38"/>
      <c r="AX38" s="38"/>
      <c r="AY38" s="38"/>
      <c r="AZ38" s="38"/>
    </row>
    <row r="39" spans="1:52" ht="15" customHeight="1" x14ac:dyDescent="0.25">
      <c r="A39" s="3">
        <v>32</v>
      </c>
      <c r="B39" s="2">
        <f>'Movimentação de Alunos'!B40</f>
        <v>0</v>
      </c>
      <c r="C39" s="187" t="s">
        <v>73</v>
      </c>
      <c r="D39" s="187" t="s">
        <v>73</v>
      </c>
      <c r="E39" s="187" t="s">
        <v>73</v>
      </c>
      <c r="F39" s="187" t="s">
        <v>73</v>
      </c>
      <c r="G39" s="187" t="s">
        <v>73</v>
      </c>
      <c r="H39" s="187" t="s">
        <v>73</v>
      </c>
      <c r="I39" s="187" t="s">
        <v>73</v>
      </c>
      <c r="J39" s="187" t="s">
        <v>73</v>
      </c>
      <c r="K39" s="187" t="s">
        <v>73</v>
      </c>
      <c r="L39" s="187" t="s">
        <v>73</v>
      </c>
      <c r="M39" s="187" t="s">
        <v>73</v>
      </c>
      <c r="N39" s="187" t="s">
        <v>73</v>
      </c>
      <c r="O39" s="187" t="s">
        <v>73</v>
      </c>
      <c r="P39" s="187" t="s">
        <v>73</v>
      </c>
      <c r="Q39" s="187" t="s">
        <v>73</v>
      </c>
      <c r="R39" s="187" t="s">
        <v>73</v>
      </c>
      <c r="S39" s="187" t="s">
        <v>73</v>
      </c>
      <c r="T39" s="187" t="s">
        <v>73</v>
      </c>
      <c r="U39" s="187" t="s">
        <v>73</v>
      </c>
      <c r="V39" s="187" t="s">
        <v>73</v>
      </c>
      <c r="W39" s="187" t="s">
        <v>73</v>
      </c>
      <c r="X39" s="187" t="s">
        <v>73</v>
      </c>
      <c r="Y39" s="187" t="s">
        <v>73</v>
      </c>
      <c r="Z39" s="187" t="s">
        <v>73</v>
      </c>
      <c r="AA39" s="187" t="s">
        <v>73</v>
      </c>
      <c r="AB39" s="187" t="s">
        <v>73</v>
      </c>
      <c r="AC39" s="187" t="s">
        <v>73</v>
      </c>
      <c r="AD39" s="187" t="s">
        <v>73</v>
      </c>
      <c r="AE39" s="187" t="s">
        <v>73</v>
      </c>
      <c r="AF39" s="187" t="s">
        <v>73</v>
      </c>
      <c r="AG39" s="187" t="s">
        <v>73</v>
      </c>
      <c r="AH39" s="187" t="s">
        <v>73</v>
      </c>
      <c r="AI39" s="187" t="s">
        <v>73</v>
      </c>
      <c r="AJ39" s="187" t="s">
        <v>73</v>
      </c>
      <c r="AK39" s="187" t="s">
        <v>73</v>
      </c>
      <c r="AL39" s="187" t="s">
        <v>73</v>
      </c>
      <c r="AM39" s="187" t="s">
        <v>73</v>
      </c>
      <c r="AN39" s="187" t="s">
        <v>73</v>
      </c>
      <c r="AO39" s="187" t="s">
        <v>73</v>
      </c>
      <c r="AP39" s="187" t="s">
        <v>73</v>
      </c>
      <c r="AQ39" s="97" t="str">
        <f>IF(ISNONTEXT('Movimentação de Alunos'!B40),"   ",(IF(ISBLANK('Movimentação de Alunos'!E40),(IF((COUNTIF(C39:AP39,"F"))=0,"0",(COUNTIF(C39:AP39,"F")))),"---")))</f>
        <v xml:space="preserve">   </v>
      </c>
      <c r="AR39" s="38"/>
      <c r="AS39" s="38"/>
      <c r="AT39" s="38"/>
      <c r="AU39" s="38"/>
      <c r="AV39" s="38"/>
      <c r="AW39" s="38"/>
      <c r="AX39" s="38"/>
      <c r="AY39" s="38"/>
      <c r="AZ39" s="38"/>
    </row>
    <row r="40" spans="1:52" ht="15" customHeight="1" x14ac:dyDescent="0.25">
      <c r="A40" s="3">
        <v>33</v>
      </c>
      <c r="B40" s="2">
        <f>'Movimentação de Alunos'!B41</f>
        <v>0</v>
      </c>
      <c r="C40" s="187" t="s">
        <v>73</v>
      </c>
      <c r="D40" s="187" t="s">
        <v>73</v>
      </c>
      <c r="E40" s="187" t="s">
        <v>73</v>
      </c>
      <c r="F40" s="187" t="s">
        <v>73</v>
      </c>
      <c r="G40" s="187" t="s">
        <v>73</v>
      </c>
      <c r="H40" s="187" t="s">
        <v>73</v>
      </c>
      <c r="I40" s="187" t="s">
        <v>73</v>
      </c>
      <c r="J40" s="187" t="s">
        <v>73</v>
      </c>
      <c r="K40" s="187" t="s">
        <v>73</v>
      </c>
      <c r="L40" s="187" t="s">
        <v>73</v>
      </c>
      <c r="M40" s="187" t="s">
        <v>73</v>
      </c>
      <c r="N40" s="187" t="s">
        <v>73</v>
      </c>
      <c r="O40" s="187" t="s">
        <v>73</v>
      </c>
      <c r="P40" s="187" t="s">
        <v>73</v>
      </c>
      <c r="Q40" s="187" t="s">
        <v>73</v>
      </c>
      <c r="R40" s="187" t="s">
        <v>73</v>
      </c>
      <c r="S40" s="187" t="s">
        <v>73</v>
      </c>
      <c r="T40" s="187" t="s">
        <v>73</v>
      </c>
      <c r="U40" s="187" t="s">
        <v>73</v>
      </c>
      <c r="V40" s="187" t="s">
        <v>73</v>
      </c>
      <c r="W40" s="187" t="s">
        <v>73</v>
      </c>
      <c r="X40" s="187" t="s">
        <v>73</v>
      </c>
      <c r="Y40" s="187" t="s">
        <v>73</v>
      </c>
      <c r="Z40" s="187" t="s">
        <v>73</v>
      </c>
      <c r="AA40" s="187" t="s">
        <v>73</v>
      </c>
      <c r="AB40" s="187" t="s">
        <v>73</v>
      </c>
      <c r="AC40" s="187" t="s">
        <v>73</v>
      </c>
      <c r="AD40" s="187" t="s">
        <v>73</v>
      </c>
      <c r="AE40" s="187" t="s">
        <v>73</v>
      </c>
      <c r="AF40" s="187" t="s">
        <v>73</v>
      </c>
      <c r="AG40" s="187" t="s">
        <v>73</v>
      </c>
      <c r="AH40" s="187" t="s">
        <v>73</v>
      </c>
      <c r="AI40" s="187" t="s">
        <v>73</v>
      </c>
      <c r="AJ40" s="187" t="s">
        <v>73</v>
      </c>
      <c r="AK40" s="187" t="s">
        <v>73</v>
      </c>
      <c r="AL40" s="187" t="s">
        <v>73</v>
      </c>
      <c r="AM40" s="187" t="s">
        <v>73</v>
      </c>
      <c r="AN40" s="187" t="s">
        <v>73</v>
      </c>
      <c r="AO40" s="187" t="s">
        <v>73</v>
      </c>
      <c r="AP40" s="187" t="s">
        <v>73</v>
      </c>
      <c r="AQ40" s="97" t="str">
        <f>IF(ISNONTEXT('Movimentação de Alunos'!B41),"   ",(IF(ISBLANK('Movimentação de Alunos'!E41),(IF((COUNTIF(C40:AP40,"F"))=0,"0",(COUNTIF(C40:AP40,"F")))),"---")))</f>
        <v xml:space="preserve">   </v>
      </c>
      <c r="AR40" s="38"/>
      <c r="AS40" s="38"/>
      <c r="AT40" s="38"/>
      <c r="AU40" s="38"/>
      <c r="AV40" s="38"/>
      <c r="AW40" s="38"/>
      <c r="AX40" s="38"/>
      <c r="AY40" s="38"/>
      <c r="AZ40" s="38"/>
    </row>
    <row r="41" spans="1:52" ht="15" customHeight="1" x14ac:dyDescent="0.25">
      <c r="A41" s="3">
        <v>34</v>
      </c>
      <c r="B41" s="2">
        <f>'Movimentação de Alunos'!B42</f>
        <v>0</v>
      </c>
      <c r="C41" s="187" t="s">
        <v>73</v>
      </c>
      <c r="D41" s="187" t="s">
        <v>73</v>
      </c>
      <c r="E41" s="187" t="s">
        <v>73</v>
      </c>
      <c r="F41" s="187" t="s">
        <v>73</v>
      </c>
      <c r="G41" s="187" t="s">
        <v>73</v>
      </c>
      <c r="H41" s="187" t="s">
        <v>73</v>
      </c>
      <c r="I41" s="187" t="s">
        <v>73</v>
      </c>
      <c r="J41" s="187" t="s">
        <v>73</v>
      </c>
      <c r="K41" s="187" t="s">
        <v>73</v>
      </c>
      <c r="L41" s="187" t="s">
        <v>73</v>
      </c>
      <c r="M41" s="187" t="s">
        <v>73</v>
      </c>
      <c r="N41" s="187" t="s">
        <v>73</v>
      </c>
      <c r="O41" s="187" t="s">
        <v>73</v>
      </c>
      <c r="P41" s="187" t="s">
        <v>73</v>
      </c>
      <c r="Q41" s="187" t="s">
        <v>73</v>
      </c>
      <c r="R41" s="187" t="s">
        <v>73</v>
      </c>
      <c r="S41" s="187" t="s">
        <v>73</v>
      </c>
      <c r="T41" s="187" t="s">
        <v>73</v>
      </c>
      <c r="U41" s="187" t="s">
        <v>73</v>
      </c>
      <c r="V41" s="187" t="s">
        <v>73</v>
      </c>
      <c r="W41" s="187" t="s">
        <v>73</v>
      </c>
      <c r="X41" s="187" t="s">
        <v>73</v>
      </c>
      <c r="Y41" s="187" t="s">
        <v>73</v>
      </c>
      <c r="Z41" s="187" t="s">
        <v>73</v>
      </c>
      <c r="AA41" s="187" t="s">
        <v>73</v>
      </c>
      <c r="AB41" s="187" t="s">
        <v>73</v>
      </c>
      <c r="AC41" s="187" t="s">
        <v>73</v>
      </c>
      <c r="AD41" s="187" t="s">
        <v>73</v>
      </c>
      <c r="AE41" s="187" t="s">
        <v>73</v>
      </c>
      <c r="AF41" s="187" t="s">
        <v>73</v>
      </c>
      <c r="AG41" s="187" t="s">
        <v>73</v>
      </c>
      <c r="AH41" s="187" t="s">
        <v>73</v>
      </c>
      <c r="AI41" s="187" t="s">
        <v>73</v>
      </c>
      <c r="AJ41" s="187" t="s">
        <v>73</v>
      </c>
      <c r="AK41" s="187" t="s">
        <v>73</v>
      </c>
      <c r="AL41" s="187" t="s">
        <v>73</v>
      </c>
      <c r="AM41" s="187" t="s">
        <v>73</v>
      </c>
      <c r="AN41" s="187" t="s">
        <v>73</v>
      </c>
      <c r="AO41" s="187" t="s">
        <v>73</v>
      </c>
      <c r="AP41" s="187" t="s">
        <v>73</v>
      </c>
      <c r="AQ41" s="97" t="str">
        <f>IF(ISNONTEXT('Movimentação de Alunos'!B42),"   ",(IF(ISBLANK('Movimentação de Alunos'!E42),(IF((COUNTIF(C41:AP41,"F"))=0,"0",(COUNTIF(C41:AP41,"F")))),"---")))</f>
        <v xml:space="preserve">   </v>
      </c>
      <c r="AR41" s="38"/>
      <c r="AS41" s="38"/>
      <c r="AT41" s="38"/>
      <c r="AU41" s="38"/>
      <c r="AV41" s="38"/>
      <c r="AW41" s="38"/>
      <c r="AX41" s="38"/>
      <c r="AY41" s="38"/>
      <c r="AZ41" s="38"/>
    </row>
    <row r="42" spans="1:52" ht="15" customHeight="1" x14ac:dyDescent="0.25">
      <c r="A42" s="3">
        <v>35</v>
      </c>
      <c r="B42" s="2">
        <f>'Movimentação de Alunos'!B43</f>
        <v>0</v>
      </c>
      <c r="C42" s="187" t="s">
        <v>73</v>
      </c>
      <c r="D42" s="187" t="s">
        <v>73</v>
      </c>
      <c r="E42" s="187" t="s">
        <v>73</v>
      </c>
      <c r="F42" s="187" t="s">
        <v>73</v>
      </c>
      <c r="G42" s="187" t="s">
        <v>73</v>
      </c>
      <c r="H42" s="187" t="s">
        <v>73</v>
      </c>
      <c r="I42" s="187" t="s">
        <v>73</v>
      </c>
      <c r="J42" s="187" t="s">
        <v>73</v>
      </c>
      <c r="K42" s="187" t="s">
        <v>73</v>
      </c>
      <c r="L42" s="187" t="s">
        <v>73</v>
      </c>
      <c r="M42" s="187" t="s">
        <v>73</v>
      </c>
      <c r="N42" s="187" t="s">
        <v>73</v>
      </c>
      <c r="O42" s="187" t="s">
        <v>73</v>
      </c>
      <c r="P42" s="187" t="s">
        <v>73</v>
      </c>
      <c r="Q42" s="187" t="s">
        <v>73</v>
      </c>
      <c r="R42" s="187" t="s">
        <v>73</v>
      </c>
      <c r="S42" s="187" t="s">
        <v>73</v>
      </c>
      <c r="T42" s="187" t="s">
        <v>73</v>
      </c>
      <c r="U42" s="187" t="s">
        <v>73</v>
      </c>
      <c r="V42" s="187" t="s">
        <v>73</v>
      </c>
      <c r="W42" s="187" t="s">
        <v>73</v>
      </c>
      <c r="X42" s="187" t="s">
        <v>73</v>
      </c>
      <c r="Y42" s="187" t="s">
        <v>73</v>
      </c>
      <c r="Z42" s="187" t="s">
        <v>73</v>
      </c>
      <c r="AA42" s="187" t="s">
        <v>73</v>
      </c>
      <c r="AB42" s="187" t="s">
        <v>73</v>
      </c>
      <c r="AC42" s="187" t="s">
        <v>73</v>
      </c>
      <c r="AD42" s="187" t="s">
        <v>73</v>
      </c>
      <c r="AE42" s="187" t="s">
        <v>73</v>
      </c>
      <c r="AF42" s="187" t="s">
        <v>73</v>
      </c>
      <c r="AG42" s="187" t="s">
        <v>73</v>
      </c>
      <c r="AH42" s="187" t="s">
        <v>73</v>
      </c>
      <c r="AI42" s="187" t="s">
        <v>73</v>
      </c>
      <c r="AJ42" s="187" t="s">
        <v>73</v>
      </c>
      <c r="AK42" s="187" t="s">
        <v>73</v>
      </c>
      <c r="AL42" s="187" t="s">
        <v>73</v>
      </c>
      <c r="AM42" s="187" t="s">
        <v>73</v>
      </c>
      <c r="AN42" s="187" t="s">
        <v>73</v>
      </c>
      <c r="AO42" s="187" t="s">
        <v>73</v>
      </c>
      <c r="AP42" s="187" t="s">
        <v>73</v>
      </c>
      <c r="AQ42" s="97" t="str">
        <f>IF(ISNONTEXT('Movimentação de Alunos'!B43),"   ",(IF(ISBLANK('Movimentação de Alunos'!E43),(IF((COUNTIF(C42:AP42,"F"))=0,"0",(COUNTIF(C42:AP42,"F")))),"---")))</f>
        <v xml:space="preserve">   </v>
      </c>
      <c r="AR42" s="38"/>
      <c r="AS42" s="38"/>
      <c r="AT42" s="38"/>
      <c r="AU42" s="38"/>
      <c r="AV42" s="38"/>
      <c r="AW42" s="38"/>
      <c r="AX42" s="38"/>
      <c r="AY42" s="38"/>
      <c r="AZ42" s="38"/>
    </row>
    <row r="43" spans="1:52" ht="15" customHeight="1" x14ac:dyDescent="0.25">
      <c r="A43" s="3">
        <v>36</v>
      </c>
      <c r="B43" s="2">
        <f>'Movimentação de Alunos'!B44</f>
        <v>0</v>
      </c>
      <c r="C43" s="187" t="s">
        <v>73</v>
      </c>
      <c r="D43" s="187" t="s">
        <v>73</v>
      </c>
      <c r="E43" s="187" t="s">
        <v>73</v>
      </c>
      <c r="F43" s="187" t="s">
        <v>73</v>
      </c>
      <c r="G43" s="187" t="s">
        <v>73</v>
      </c>
      <c r="H43" s="187" t="s">
        <v>73</v>
      </c>
      <c r="I43" s="187" t="s">
        <v>73</v>
      </c>
      <c r="J43" s="187" t="s">
        <v>73</v>
      </c>
      <c r="K43" s="187" t="s">
        <v>73</v>
      </c>
      <c r="L43" s="187" t="s">
        <v>73</v>
      </c>
      <c r="M43" s="187" t="s">
        <v>73</v>
      </c>
      <c r="N43" s="187" t="s">
        <v>73</v>
      </c>
      <c r="O43" s="187" t="s">
        <v>73</v>
      </c>
      <c r="P43" s="187" t="s">
        <v>73</v>
      </c>
      <c r="Q43" s="187" t="s">
        <v>73</v>
      </c>
      <c r="R43" s="187" t="s">
        <v>73</v>
      </c>
      <c r="S43" s="187" t="s">
        <v>73</v>
      </c>
      <c r="T43" s="187" t="s">
        <v>73</v>
      </c>
      <c r="U43" s="187" t="s">
        <v>73</v>
      </c>
      <c r="V43" s="187" t="s">
        <v>73</v>
      </c>
      <c r="W43" s="187" t="s">
        <v>73</v>
      </c>
      <c r="X43" s="187" t="s">
        <v>73</v>
      </c>
      <c r="Y43" s="187" t="s">
        <v>73</v>
      </c>
      <c r="Z43" s="187" t="s">
        <v>73</v>
      </c>
      <c r="AA43" s="187" t="s">
        <v>73</v>
      </c>
      <c r="AB43" s="187" t="s">
        <v>73</v>
      </c>
      <c r="AC43" s="187" t="s">
        <v>73</v>
      </c>
      <c r="AD43" s="187" t="s">
        <v>73</v>
      </c>
      <c r="AE43" s="187" t="s">
        <v>73</v>
      </c>
      <c r="AF43" s="187" t="s">
        <v>73</v>
      </c>
      <c r="AG43" s="187" t="s">
        <v>73</v>
      </c>
      <c r="AH43" s="187" t="s">
        <v>73</v>
      </c>
      <c r="AI43" s="187" t="s">
        <v>73</v>
      </c>
      <c r="AJ43" s="187" t="s">
        <v>73</v>
      </c>
      <c r="AK43" s="187" t="s">
        <v>73</v>
      </c>
      <c r="AL43" s="187" t="s">
        <v>73</v>
      </c>
      <c r="AM43" s="187" t="s">
        <v>73</v>
      </c>
      <c r="AN43" s="187" t="s">
        <v>73</v>
      </c>
      <c r="AO43" s="187" t="s">
        <v>73</v>
      </c>
      <c r="AP43" s="187" t="s">
        <v>73</v>
      </c>
      <c r="AQ43" s="97" t="str">
        <f>IF(ISNONTEXT('Movimentação de Alunos'!B44),"   ",(IF(ISBLANK('Movimentação de Alunos'!E44),(IF((COUNTIF(C43:AP43,"F"))=0,"0",(COUNTIF(C43:AP43,"F")))),"---")))</f>
        <v xml:space="preserve">   </v>
      </c>
      <c r="AR43" s="38"/>
      <c r="AS43" s="38"/>
      <c r="AT43" s="38"/>
      <c r="AU43" s="38"/>
      <c r="AV43" s="38"/>
      <c r="AW43" s="38"/>
      <c r="AX43" s="38"/>
      <c r="AY43" s="38"/>
      <c r="AZ43" s="38"/>
    </row>
    <row r="44" spans="1:52" ht="15" customHeight="1" x14ac:dyDescent="0.25">
      <c r="A44" s="3">
        <v>37</v>
      </c>
      <c r="B44" s="2">
        <f>'Movimentação de Alunos'!B45</f>
        <v>0</v>
      </c>
      <c r="C44" s="187" t="s">
        <v>73</v>
      </c>
      <c r="D44" s="187" t="s">
        <v>73</v>
      </c>
      <c r="E44" s="187" t="s">
        <v>73</v>
      </c>
      <c r="F44" s="187" t="s">
        <v>73</v>
      </c>
      <c r="G44" s="187" t="s">
        <v>73</v>
      </c>
      <c r="H44" s="187" t="s">
        <v>73</v>
      </c>
      <c r="I44" s="187" t="s">
        <v>73</v>
      </c>
      <c r="J44" s="187" t="s">
        <v>73</v>
      </c>
      <c r="K44" s="187" t="s">
        <v>73</v>
      </c>
      <c r="L44" s="187" t="s">
        <v>73</v>
      </c>
      <c r="M44" s="187" t="s">
        <v>73</v>
      </c>
      <c r="N44" s="187" t="s">
        <v>73</v>
      </c>
      <c r="O44" s="187" t="s">
        <v>73</v>
      </c>
      <c r="P44" s="187" t="s">
        <v>73</v>
      </c>
      <c r="Q44" s="187" t="s">
        <v>73</v>
      </c>
      <c r="R44" s="187" t="s">
        <v>73</v>
      </c>
      <c r="S44" s="187" t="s">
        <v>73</v>
      </c>
      <c r="T44" s="187" t="s">
        <v>73</v>
      </c>
      <c r="U44" s="187" t="s">
        <v>73</v>
      </c>
      <c r="V44" s="187" t="s">
        <v>73</v>
      </c>
      <c r="W44" s="187" t="s">
        <v>73</v>
      </c>
      <c r="X44" s="187" t="s">
        <v>73</v>
      </c>
      <c r="Y44" s="187" t="s">
        <v>73</v>
      </c>
      <c r="Z44" s="187" t="s">
        <v>73</v>
      </c>
      <c r="AA44" s="187" t="s">
        <v>73</v>
      </c>
      <c r="AB44" s="187" t="s">
        <v>73</v>
      </c>
      <c r="AC44" s="187" t="s">
        <v>73</v>
      </c>
      <c r="AD44" s="187" t="s">
        <v>73</v>
      </c>
      <c r="AE44" s="187" t="s">
        <v>73</v>
      </c>
      <c r="AF44" s="187" t="s">
        <v>73</v>
      </c>
      <c r="AG44" s="187" t="s">
        <v>73</v>
      </c>
      <c r="AH44" s="187" t="s">
        <v>73</v>
      </c>
      <c r="AI44" s="187" t="s">
        <v>73</v>
      </c>
      <c r="AJ44" s="187" t="s">
        <v>73</v>
      </c>
      <c r="AK44" s="187" t="s">
        <v>73</v>
      </c>
      <c r="AL44" s="187" t="s">
        <v>73</v>
      </c>
      <c r="AM44" s="187" t="s">
        <v>73</v>
      </c>
      <c r="AN44" s="187" t="s">
        <v>73</v>
      </c>
      <c r="AO44" s="187" t="s">
        <v>73</v>
      </c>
      <c r="AP44" s="187" t="s">
        <v>73</v>
      </c>
      <c r="AQ44" s="97" t="str">
        <f>IF(ISNONTEXT('Movimentação de Alunos'!B45),"   ",(IF(ISBLANK('Movimentação de Alunos'!E45),(IF((COUNTIF(C44:AP44,"F"))=0,"0",(COUNTIF(C44:AP44,"F")))),"---")))</f>
        <v xml:space="preserve">   </v>
      </c>
      <c r="AR44" s="38"/>
      <c r="AS44" s="38"/>
      <c r="AT44" s="38"/>
      <c r="AU44" s="38"/>
      <c r="AV44" s="38"/>
      <c r="AW44" s="38"/>
      <c r="AX44" s="38"/>
      <c r="AY44" s="38"/>
      <c r="AZ44" s="38"/>
    </row>
    <row r="45" spans="1:52" ht="15" customHeight="1" x14ac:dyDescent="0.25">
      <c r="A45" s="3">
        <v>38</v>
      </c>
      <c r="B45" s="2">
        <f>'Movimentação de Alunos'!B46</f>
        <v>0</v>
      </c>
      <c r="C45" s="187" t="s">
        <v>73</v>
      </c>
      <c r="D45" s="187" t="s">
        <v>73</v>
      </c>
      <c r="E45" s="187" t="s">
        <v>73</v>
      </c>
      <c r="F45" s="187" t="s">
        <v>73</v>
      </c>
      <c r="G45" s="187" t="s">
        <v>73</v>
      </c>
      <c r="H45" s="187" t="s">
        <v>73</v>
      </c>
      <c r="I45" s="187" t="s">
        <v>73</v>
      </c>
      <c r="J45" s="187" t="s">
        <v>73</v>
      </c>
      <c r="K45" s="187" t="s">
        <v>73</v>
      </c>
      <c r="L45" s="187" t="s">
        <v>73</v>
      </c>
      <c r="M45" s="187" t="s">
        <v>73</v>
      </c>
      <c r="N45" s="187" t="s">
        <v>73</v>
      </c>
      <c r="O45" s="187" t="s">
        <v>73</v>
      </c>
      <c r="P45" s="187" t="s">
        <v>73</v>
      </c>
      <c r="Q45" s="187" t="s">
        <v>73</v>
      </c>
      <c r="R45" s="187" t="s">
        <v>73</v>
      </c>
      <c r="S45" s="187" t="s">
        <v>73</v>
      </c>
      <c r="T45" s="187" t="s">
        <v>73</v>
      </c>
      <c r="U45" s="187" t="s">
        <v>73</v>
      </c>
      <c r="V45" s="187" t="s">
        <v>73</v>
      </c>
      <c r="W45" s="187" t="s">
        <v>73</v>
      </c>
      <c r="X45" s="187" t="s">
        <v>73</v>
      </c>
      <c r="Y45" s="187" t="s">
        <v>73</v>
      </c>
      <c r="Z45" s="187" t="s">
        <v>73</v>
      </c>
      <c r="AA45" s="187" t="s">
        <v>73</v>
      </c>
      <c r="AB45" s="187" t="s">
        <v>73</v>
      </c>
      <c r="AC45" s="187" t="s">
        <v>73</v>
      </c>
      <c r="AD45" s="187" t="s">
        <v>73</v>
      </c>
      <c r="AE45" s="187" t="s">
        <v>73</v>
      </c>
      <c r="AF45" s="187" t="s">
        <v>73</v>
      </c>
      <c r="AG45" s="187" t="s">
        <v>73</v>
      </c>
      <c r="AH45" s="187" t="s">
        <v>73</v>
      </c>
      <c r="AI45" s="187" t="s">
        <v>73</v>
      </c>
      <c r="AJ45" s="187" t="s">
        <v>73</v>
      </c>
      <c r="AK45" s="187" t="s">
        <v>73</v>
      </c>
      <c r="AL45" s="187" t="s">
        <v>73</v>
      </c>
      <c r="AM45" s="187" t="s">
        <v>73</v>
      </c>
      <c r="AN45" s="187" t="s">
        <v>73</v>
      </c>
      <c r="AO45" s="187" t="s">
        <v>73</v>
      </c>
      <c r="AP45" s="187" t="s">
        <v>73</v>
      </c>
      <c r="AQ45" s="97" t="str">
        <f>IF(ISNONTEXT('Movimentação de Alunos'!B46),"   ",(IF(ISBLANK('Movimentação de Alunos'!E46),(IF((COUNTIF(C45:AP45,"F"))=0,"0",(COUNTIF(C45:AP45,"F")))),"---")))</f>
        <v xml:space="preserve">   </v>
      </c>
      <c r="AR45" s="38"/>
      <c r="AS45" s="38"/>
      <c r="AT45" s="38"/>
      <c r="AU45" s="38"/>
      <c r="AV45" s="38"/>
      <c r="AW45" s="38"/>
      <c r="AX45" s="38"/>
      <c r="AY45" s="38"/>
      <c r="AZ45" s="38"/>
    </row>
    <row r="46" spans="1:52" ht="15" customHeight="1" x14ac:dyDescent="0.25">
      <c r="A46" s="3">
        <v>39</v>
      </c>
      <c r="B46" s="2">
        <f>'Movimentação de Alunos'!B47</f>
        <v>0</v>
      </c>
      <c r="C46" s="187" t="s">
        <v>73</v>
      </c>
      <c r="D46" s="187" t="s">
        <v>73</v>
      </c>
      <c r="E46" s="187" t="s">
        <v>73</v>
      </c>
      <c r="F46" s="187" t="s">
        <v>73</v>
      </c>
      <c r="G46" s="187" t="s">
        <v>73</v>
      </c>
      <c r="H46" s="187" t="s">
        <v>73</v>
      </c>
      <c r="I46" s="187" t="s">
        <v>73</v>
      </c>
      <c r="J46" s="187" t="s">
        <v>73</v>
      </c>
      <c r="K46" s="187" t="s">
        <v>73</v>
      </c>
      <c r="L46" s="187" t="s">
        <v>73</v>
      </c>
      <c r="M46" s="187" t="s">
        <v>73</v>
      </c>
      <c r="N46" s="187" t="s">
        <v>73</v>
      </c>
      <c r="O46" s="187" t="s">
        <v>73</v>
      </c>
      <c r="P46" s="187" t="s">
        <v>73</v>
      </c>
      <c r="Q46" s="187" t="s">
        <v>73</v>
      </c>
      <c r="R46" s="187" t="s">
        <v>73</v>
      </c>
      <c r="S46" s="187" t="s">
        <v>73</v>
      </c>
      <c r="T46" s="187" t="s">
        <v>73</v>
      </c>
      <c r="U46" s="187" t="s">
        <v>73</v>
      </c>
      <c r="V46" s="187" t="s">
        <v>73</v>
      </c>
      <c r="W46" s="187" t="s">
        <v>73</v>
      </c>
      <c r="X46" s="187" t="s">
        <v>73</v>
      </c>
      <c r="Y46" s="187" t="s">
        <v>73</v>
      </c>
      <c r="Z46" s="187" t="s">
        <v>73</v>
      </c>
      <c r="AA46" s="187" t="s">
        <v>73</v>
      </c>
      <c r="AB46" s="187" t="s">
        <v>73</v>
      </c>
      <c r="AC46" s="187" t="s">
        <v>73</v>
      </c>
      <c r="AD46" s="187" t="s">
        <v>73</v>
      </c>
      <c r="AE46" s="187" t="s">
        <v>73</v>
      </c>
      <c r="AF46" s="187" t="s">
        <v>73</v>
      </c>
      <c r="AG46" s="187" t="s">
        <v>73</v>
      </c>
      <c r="AH46" s="187" t="s">
        <v>73</v>
      </c>
      <c r="AI46" s="187" t="s">
        <v>73</v>
      </c>
      <c r="AJ46" s="187" t="s">
        <v>73</v>
      </c>
      <c r="AK46" s="187" t="s">
        <v>73</v>
      </c>
      <c r="AL46" s="187" t="s">
        <v>73</v>
      </c>
      <c r="AM46" s="187" t="s">
        <v>73</v>
      </c>
      <c r="AN46" s="187" t="s">
        <v>73</v>
      </c>
      <c r="AO46" s="187" t="s">
        <v>73</v>
      </c>
      <c r="AP46" s="187" t="s">
        <v>73</v>
      </c>
      <c r="AQ46" s="97" t="str">
        <f>IF(ISNONTEXT('Movimentação de Alunos'!B47),"   ",(IF(ISBLANK('Movimentação de Alunos'!E47),(IF((COUNTIF(C46:AP46,"F"))=0,"0",(COUNTIF(C46:AP46,"F")))),"---")))</f>
        <v xml:space="preserve">   </v>
      </c>
      <c r="AR46" s="38"/>
      <c r="AS46" s="38"/>
      <c r="AT46" s="38"/>
      <c r="AU46" s="38"/>
      <c r="AV46" s="38"/>
      <c r="AW46" s="38"/>
      <c r="AX46" s="38"/>
      <c r="AY46" s="38"/>
      <c r="AZ46" s="38"/>
    </row>
    <row r="47" spans="1:52" ht="15" customHeight="1" x14ac:dyDescent="0.25">
      <c r="A47" s="3">
        <v>40</v>
      </c>
      <c r="B47" s="2">
        <f>'Movimentação de Alunos'!B48</f>
        <v>0</v>
      </c>
      <c r="C47" s="187" t="s">
        <v>73</v>
      </c>
      <c r="D47" s="187" t="s">
        <v>73</v>
      </c>
      <c r="E47" s="187" t="s">
        <v>73</v>
      </c>
      <c r="F47" s="187" t="s">
        <v>73</v>
      </c>
      <c r="G47" s="187" t="s">
        <v>73</v>
      </c>
      <c r="H47" s="187" t="s">
        <v>73</v>
      </c>
      <c r="I47" s="187" t="s">
        <v>73</v>
      </c>
      <c r="J47" s="187" t="s">
        <v>73</v>
      </c>
      <c r="K47" s="187" t="s">
        <v>73</v>
      </c>
      <c r="L47" s="187" t="s">
        <v>73</v>
      </c>
      <c r="M47" s="187" t="s">
        <v>73</v>
      </c>
      <c r="N47" s="187" t="s">
        <v>73</v>
      </c>
      <c r="O47" s="187" t="s">
        <v>73</v>
      </c>
      <c r="P47" s="187" t="s">
        <v>73</v>
      </c>
      <c r="Q47" s="187" t="s">
        <v>73</v>
      </c>
      <c r="R47" s="187" t="s">
        <v>73</v>
      </c>
      <c r="S47" s="187" t="s">
        <v>73</v>
      </c>
      <c r="T47" s="187" t="s">
        <v>73</v>
      </c>
      <c r="U47" s="187" t="s">
        <v>73</v>
      </c>
      <c r="V47" s="187" t="s">
        <v>73</v>
      </c>
      <c r="W47" s="187" t="s">
        <v>73</v>
      </c>
      <c r="X47" s="187" t="s">
        <v>73</v>
      </c>
      <c r="Y47" s="187" t="s">
        <v>73</v>
      </c>
      <c r="Z47" s="187" t="s">
        <v>73</v>
      </c>
      <c r="AA47" s="187" t="s">
        <v>73</v>
      </c>
      <c r="AB47" s="187" t="s">
        <v>73</v>
      </c>
      <c r="AC47" s="187" t="s">
        <v>73</v>
      </c>
      <c r="AD47" s="187" t="s">
        <v>73</v>
      </c>
      <c r="AE47" s="187" t="s">
        <v>73</v>
      </c>
      <c r="AF47" s="187" t="s">
        <v>73</v>
      </c>
      <c r="AG47" s="187" t="s">
        <v>73</v>
      </c>
      <c r="AH47" s="187" t="s">
        <v>73</v>
      </c>
      <c r="AI47" s="187" t="s">
        <v>73</v>
      </c>
      <c r="AJ47" s="187" t="s">
        <v>73</v>
      </c>
      <c r="AK47" s="187" t="s">
        <v>73</v>
      </c>
      <c r="AL47" s="187" t="s">
        <v>73</v>
      </c>
      <c r="AM47" s="187" t="s">
        <v>73</v>
      </c>
      <c r="AN47" s="187" t="s">
        <v>73</v>
      </c>
      <c r="AO47" s="187" t="s">
        <v>73</v>
      </c>
      <c r="AP47" s="187" t="s">
        <v>73</v>
      </c>
      <c r="AQ47" s="97" t="str">
        <f>IF(ISNONTEXT('Movimentação de Alunos'!B48),"   ",(IF(ISBLANK('Movimentação de Alunos'!E48),(IF((COUNTIF(C47:AP47,"F"))=0,"0",(COUNTIF(C47:AP47,"F")))),"---")))</f>
        <v xml:space="preserve">   </v>
      </c>
      <c r="AR47" s="38"/>
      <c r="AS47" s="38"/>
      <c r="AT47" s="38"/>
      <c r="AU47" s="38"/>
      <c r="AV47" s="38"/>
      <c r="AW47" s="38"/>
      <c r="AX47" s="38"/>
      <c r="AY47" s="38"/>
      <c r="AZ47" s="38"/>
    </row>
    <row r="48" spans="1:52" ht="15" customHeight="1" x14ac:dyDescent="0.25">
      <c r="A48" s="3">
        <v>41</v>
      </c>
      <c r="B48" s="2">
        <f>'Movimentação de Alunos'!B49</f>
        <v>0</v>
      </c>
      <c r="C48" s="187" t="s">
        <v>73</v>
      </c>
      <c r="D48" s="187" t="s">
        <v>73</v>
      </c>
      <c r="E48" s="187" t="s">
        <v>73</v>
      </c>
      <c r="F48" s="187" t="s">
        <v>73</v>
      </c>
      <c r="G48" s="187" t="s">
        <v>73</v>
      </c>
      <c r="H48" s="187" t="s">
        <v>73</v>
      </c>
      <c r="I48" s="187" t="s">
        <v>73</v>
      </c>
      <c r="J48" s="187" t="s">
        <v>73</v>
      </c>
      <c r="K48" s="187" t="s">
        <v>73</v>
      </c>
      <c r="L48" s="187" t="s">
        <v>73</v>
      </c>
      <c r="M48" s="187" t="s">
        <v>73</v>
      </c>
      <c r="N48" s="187" t="s">
        <v>73</v>
      </c>
      <c r="O48" s="187" t="s">
        <v>73</v>
      </c>
      <c r="P48" s="187" t="s">
        <v>73</v>
      </c>
      <c r="Q48" s="187" t="s">
        <v>73</v>
      </c>
      <c r="R48" s="187" t="s">
        <v>73</v>
      </c>
      <c r="S48" s="187" t="s">
        <v>73</v>
      </c>
      <c r="T48" s="187" t="s">
        <v>73</v>
      </c>
      <c r="U48" s="187" t="s">
        <v>73</v>
      </c>
      <c r="V48" s="187" t="s">
        <v>73</v>
      </c>
      <c r="W48" s="187" t="s">
        <v>73</v>
      </c>
      <c r="X48" s="187" t="s">
        <v>73</v>
      </c>
      <c r="Y48" s="187" t="s">
        <v>73</v>
      </c>
      <c r="Z48" s="187" t="s">
        <v>73</v>
      </c>
      <c r="AA48" s="187" t="s">
        <v>73</v>
      </c>
      <c r="AB48" s="187" t="s">
        <v>73</v>
      </c>
      <c r="AC48" s="187" t="s">
        <v>73</v>
      </c>
      <c r="AD48" s="187" t="s">
        <v>73</v>
      </c>
      <c r="AE48" s="187" t="s">
        <v>73</v>
      </c>
      <c r="AF48" s="187" t="s">
        <v>73</v>
      </c>
      <c r="AG48" s="187" t="s">
        <v>73</v>
      </c>
      <c r="AH48" s="187" t="s">
        <v>73</v>
      </c>
      <c r="AI48" s="187" t="s">
        <v>73</v>
      </c>
      <c r="AJ48" s="187" t="s">
        <v>73</v>
      </c>
      <c r="AK48" s="187" t="s">
        <v>73</v>
      </c>
      <c r="AL48" s="187" t="s">
        <v>73</v>
      </c>
      <c r="AM48" s="187" t="s">
        <v>73</v>
      </c>
      <c r="AN48" s="187" t="s">
        <v>73</v>
      </c>
      <c r="AO48" s="187" t="s">
        <v>73</v>
      </c>
      <c r="AP48" s="187" t="s">
        <v>73</v>
      </c>
      <c r="AQ48" s="97" t="str">
        <f>IF(ISNONTEXT('Movimentação de Alunos'!B49),"   ",(IF(ISBLANK('Movimentação de Alunos'!E49),(IF((COUNTIF(C48:AP48,"F"))=0,"0",(COUNTIF(C48:AP48,"F")))),"---")))</f>
        <v xml:space="preserve">   </v>
      </c>
      <c r="AR48" s="38"/>
      <c r="AS48" s="38"/>
      <c r="AT48" s="38"/>
      <c r="AU48" s="38"/>
      <c r="AV48" s="38"/>
      <c r="AW48" s="38"/>
      <c r="AX48" s="38"/>
      <c r="AY48" s="38"/>
      <c r="AZ48" s="38"/>
    </row>
    <row r="49" spans="1:52" ht="15" customHeight="1" x14ac:dyDescent="0.25">
      <c r="A49" s="3">
        <v>42</v>
      </c>
      <c r="B49" s="2">
        <f>'Movimentação de Alunos'!B50</f>
        <v>0</v>
      </c>
      <c r="C49" s="187" t="s">
        <v>73</v>
      </c>
      <c r="D49" s="187" t="s">
        <v>73</v>
      </c>
      <c r="E49" s="187" t="s">
        <v>73</v>
      </c>
      <c r="F49" s="187" t="s">
        <v>73</v>
      </c>
      <c r="G49" s="187" t="s">
        <v>73</v>
      </c>
      <c r="H49" s="187" t="s">
        <v>73</v>
      </c>
      <c r="I49" s="187" t="s">
        <v>73</v>
      </c>
      <c r="J49" s="187" t="s">
        <v>73</v>
      </c>
      <c r="K49" s="187" t="s">
        <v>73</v>
      </c>
      <c r="L49" s="187" t="s">
        <v>73</v>
      </c>
      <c r="M49" s="187" t="s">
        <v>73</v>
      </c>
      <c r="N49" s="187" t="s">
        <v>73</v>
      </c>
      <c r="O49" s="187" t="s">
        <v>73</v>
      </c>
      <c r="P49" s="187" t="s">
        <v>73</v>
      </c>
      <c r="Q49" s="187" t="s">
        <v>73</v>
      </c>
      <c r="R49" s="187" t="s">
        <v>73</v>
      </c>
      <c r="S49" s="187" t="s">
        <v>73</v>
      </c>
      <c r="T49" s="187" t="s">
        <v>73</v>
      </c>
      <c r="U49" s="187" t="s">
        <v>73</v>
      </c>
      <c r="V49" s="187" t="s">
        <v>73</v>
      </c>
      <c r="W49" s="187" t="s">
        <v>73</v>
      </c>
      <c r="X49" s="187" t="s">
        <v>73</v>
      </c>
      <c r="Y49" s="187" t="s">
        <v>73</v>
      </c>
      <c r="Z49" s="187" t="s">
        <v>73</v>
      </c>
      <c r="AA49" s="187" t="s">
        <v>73</v>
      </c>
      <c r="AB49" s="187" t="s">
        <v>73</v>
      </c>
      <c r="AC49" s="187" t="s">
        <v>73</v>
      </c>
      <c r="AD49" s="187" t="s">
        <v>73</v>
      </c>
      <c r="AE49" s="187" t="s">
        <v>73</v>
      </c>
      <c r="AF49" s="187" t="s">
        <v>73</v>
      </c>
      <c r="AG49" s="187" t="s">
        <v>73</v>
      </c>
      <c r="AH49" s="187" t="s">
        <v>73</v>
      </c>
      <c r="AI49" s="187" t="s">
        <v>73</v>
      </c>
      <c r="AJ49" s="187" t="s">
        <v>73</v>
      </c>
      <c r="AK49" s="187" t="s">
        <v>73</v>
      </c>
      <c r="AL49" s="187" t="s">
        <v>73</v>
      </c>
      <c r="AM49" s="187" t="s">
        <v>73</v>
      </c>
      <c r="AN49" s="187" t="s">
        <v>73</v>
      </c>
      <c r="AO49" s="187" t="s">
        <v>73</v>
      </c>
      <c r="AP49" s="187" t="s">
        <v>73</v>
      </c>
      <c r="AQ49" s="97" t="str">
        <f>IF(ISNONTEXT('Movimentação de Alunos'!B50),"   ",(IF(ISBLANK('Movimentação de Alunos'!E50),(IF((COUNTIF(C49:AP49,"F"))=0,"0",(COUNTIF(C49:AP49,"F")))),"---")))</f>
        <v xml:space="preserve">   </v>
      </c>
      <c r="AR49" s="38"/>
      <c r="AS49" s="38"/>
      <c r="AT49" s="38"/>
      <c r="AU49" s="38"/>
      <c r="AV49" s="38"/>
      <c r="AW49" s="38"/>
      <c r="AX49" s="38"/>
      <c r="AY49" s="38"/>
      <c r="AZ49" s="38"/>
    </row>
    <row r="50" spans="1:52" ht="15" customHeight="1" x14ac:dyDescent="0.25">
      <c r="A50" s="3">
        <v>43</v>
      </c>
      <c r="B50" s="2">
        <f>'Movimentação de Alunos'!B51</f>
        <v>0</v>
      </c>
      <c r="C50" s="187" t="s">
        <v>73</v>
      </c>
      <c r="D50" s="187" t="s">
        <v>73</v>
      </c>
      <c r="E50" s="187" t="s">
        <v>73</v>
      </c>
      <c r="F50" s="187" t="s">
        <v>73</v>
      </c>
      <c r="G50" s="187" t="s">
        <v>73</v>
      </c>
      <c r="H50" s="187" t="s">
        <v>73</v>
      </c>
      <c r="I50" s="187" t="s">
        <v>73</v>
      </c>
      <c r="J50" s="187" t="s">
        <v>73</v>
      </c>
      <c r="K50" s="187" t="s">
        <v>73</v>
      </c>
      <c r="L50" s="187" t="s">
        <v>73</v>
      </c>
      <c r="M50" s="187" t="s">
        <v>73</v>
      </c>
      <c r="N50" s="187" t="s">
        <v>73</v>
      </c>
      <c r="O50" s="187" t="s">
        <v>73</v>
      </c>
      <c r="P50" s="187" t="s">
        <v>73</v>
      </c>
      <c r="Q50" s="187" t="s">
        <v>73</v>
      </c>
      <c r="R50" s="187" t="s">
        <v>73</v>
      </c>
      <c r="S50" s="187" t="s">
        <v>73</v>
      </c>
      <c r="T50" s="187" t="s">
        <v>73</v>
      </c>
      <c r="U50" s="187" t="s">
        <v>73</v>
      </c>
      <c r="V50" s="187" t="s">
        <v>73</v>
      </c>
      <c r="W50" s="187" t="s">
        <v>73</v>
      </c>
      <c r="X50" s="187" t="s">
        <v>73</v>
      </c>
      <c r="Y50" s="187" t="s">
        <v>73</v>
      </c>
      <c r="Z50" s="187" t="s">
        <v>73</v>
      </c>
      <c r="AA50" s="187" t="s">
        <v>73</v>
      </c>
      <c r="AB50" s="187" t="s">
        <v>73</v>
      </c>
      <c r="AC50" s="187" t="s">
        <v>73</v>
      </c>
      <c r="AD50" s="187" t="s">
        <v>73</v>
      </c>
      <c r="AE50" s="187" t="s">
        <v>73</v>
      </c>
      <c r="AF50" s="187" t="s">
        <v>73</v>
      </c>
      <c r="AG50" s="187" t="s">
        <v>73</v>
      </c>
      <c r="AH50" s="187" t="s">
        <v>73</v>
      </c>
      <c r="AI50" s="187" t="s">
        <v>73</v>
      </c>
      <c r="AJ50" s="187" t="s">
        <v>73</v>
      </c>
      <c r="AK50" s="187" t="s">
        <v>73</v>
      </c>
      <c r="AL50" s="187" t="s">
        <v>73</v>
      </c>
      <c r="AM50" s="187" t="s">
        <v>73</v>
      </c>
      <c r="AN50" s="187" t="s">
        <v>73</v>
      </c>
      <c r="AO50" s="187" t="s">
        <v>73</v>
      </c>
      <c r="AP50" s="187" t="s">
        <v>73</v>
      </c>
      <c r="AQ50" s="97" t="str">
        <f>IF(ISNONTEXT('Movimentação de Alunos'!B51),"   ",(IF(ISBLANK('Movimentação de Alunos'!E51),(IF((COUNTIF(C50:AP50,"F"))=0,"0",(COUNTIF(C50:AP50,"F")))),"---")))</f>
        <v xml:space="preserve">   </v>
      </c>
      <c r="AR50" s="38"/>
      <c r="AS50" s="38"/>
      <c r="AT50" s="38"/>
      <c r="AU50" s="38"/>
      <c r="AV50" s="38"/>
      <c r="AW50" s="38"/>
      <c r="AX50" s="38"/>
      <c r="AY50" s="38"/>
      <c r="AZ50" s="38"/>
    </row>
    <row r="51" spans="1:52" ht="15" customHeight="1" x14ac:dyDescent="0.25">
      <c r="A51" s="3">
        <v>44</v>
      </c>
      <c r="B51" s="2">
        <f>'Movimentação de Alunos'!B52</f>
        <v>0</v>
      </c>
      <c r="C51" s="187" t="s">
        <v>73</v>
      </c>
      <c r="D51" s="187" t="s">
        <v>73</v>
      </c>
      <c r="E51" s="187" t="s">
        <v>73</v>
      </c>
      <c r="F51" s="187" t="s">
        <v>73</v>
      </c>
      <c r="G51" s="187" t="s">
        <v>73</v>
      </c>
      <c r="H51" s="187" t="s">
        <v>73</v>
      </c>
      <c r="I51" s="187" t="s">
        <v>73</v>
      </c>
      <c r="J51" s="187" t="s">
        <v>73</v>
      </c>
      <c r="K51" s="187" t="s">
        <v>73</v>
      </c>
      <c r="L51" s="187" t="s">
        <v>73</v>
      </c>
      <c r="M51" s="187" t="s">
        <v>73</v>
      </c>
      <c r="N51" s="187" t="s">
        <v>73</v>
      </c>
      <c r="O51" s="187" t="s">
        <v>73</v>
      </c>
      <c r="P51" s="187" t="s">
        <v>73</v>
      </c>
      <c r="Q51" s="187" t="s">
        <v>73</v>
      </c>
      <c r="R51" s="187" t="s">
        <v>73</v>
      </c>
      <c r="S51" s="187" t="s">
        <v>73</v>
      </c>
      <c r="T51" s="187" t="s">
        <v>73</v>
      </c>
      <c r="U51" s="187" t="s">
        <v>73</v>
      </c>
      <c r="V51" s="187" t="s">
        <v>73</v>
      </c>
      <c r="W51" s="187" t="s">
        <v>73</v>
      </c>
      <c r="X51" s="187" t="s">
        <v>73</v>
      </c>
      <c r="Y51" s="187" t="s">
        <v>73</v>
      </c>
      <c r="Z51" s="187" t="s">
        <v>73</v>
      </c>
      <c r="AA51" s="187" t="s">
        <v>73</v>
      </c>
      <c r="AB51" s="187" t="s">
        <v>73</v>
      </c>
      <c r="AC51" s="187" t="s">
        <v>73</v>
      </c>
      <c r="AD51" s="187" t="s">
        <v>73</v>
      </c>
      <c r="AE51" s="187" t="s">
        <v>73</v>
      </c>
      <c r="AF51" s="187" t="s">
        <v>73</v>
      </c>
      <c r="AG51" s="187" t="s">
        <v>73</v>
      </c>
      <c r="AH51" s="187" t="s">
        <v>73</v>
      </c>
      <c r="AI51" s="187" t="s">
        <v>73</v>
      </c>
      <c r="AJ51" s="187" t="s">
        <v>73</v>
      </c>
      <c r="AK51" s="187" t="s">
        <v>73</v>
      </c>
      <c r="AL51" s="187" t="s">
        <v>73</v>
      </c>
      <c r="AM51" s="187" t="s">
        <v>73</v>
      </c>
      <c r="AN51" s="187" t="s">
        <v>73</v>
      </c>
      <c r="AO51" s="187" t="s">
        <v>73</v>
      </c>
      <c r="AP51" s="187" t="s">
        <v>73</v>
      </c>
      <c r="AQ51" s="97" t="str">
        <f>IF(ISNONTEXT('Movimentação de Alunos'!B52),"   ",(IF(ISBLANK('Movimentação de Alunos'!E52),(IF((COUNTIF(C51:AP51,"F"))=0,"0",(COUNTIF(C51:AP51,"F")))),"---")))</f>
        <v xml:space="preserve">   </v>
      </c>
      <c r="AR51" s="38"/>
      <c r="AS51" s="38"/>
      <c r="AT51" s="38"/>
      <c r="AU51" s="38"/>
      <c r="AV51" s="38"/>
      <c r="AW51" s="38"/>
      <c r="AX51" s="38"/>
      <c r="AY51" s="38"/>
      <c r="AZ51" s="38"/>
    </row>
    <row r="52" spans="1:52" ht="15" customHeight="1" x14ac:dyDescent="0.25">
      <c r="A52" s="3">
        <v>45</v>
      </c>
      <c r="B52" s="2">
        <f>'Movimentação de Alunos'!B53</f>
        <v>0</v>
      </c>
      <c r="C52" s="187" t="s">
        <v>73</v>
      </c>
      <c r="D52" s="187" t="s">
        <v>73</v>
      </c>
      <c r="E52" s="187" t="s">
        <v>73</v>
      </c>
      <c r="F52" s="187" t="s">
        <v>73</v>
      </c>
      <c r="G52" s="187" t="s">
        <v>73</v>
      </c>
      <c r="H52" s="187" t="s">
        <v>73</v>
      </c>
      <c r="I52" s="187" t="s">
        <v>73</v>
      </c>
      <c r="J52" s="187" t="s">
        <v>73</v>
      </c>
      <c r="K52" s="187" t="s">
        <v>73</v>
      </c>
      <c r="L52" s="187" t="s">
        <v>73</v>
      </c>
      <c r="M52" s="187" t="s">
        <v>73</v>
      </c>
      <c r="N52" s="187" t="s">
        <v>73</v>
      </c>
      <c r="O52" s="187" t="s">
        <v>73</v>
      </c>
      <c r="P52" s="187" t="s">
        <v>73</v>
      </c>
      <c r="Q52" s="187" t="s">
        <v>73</v>
      </c>
      <c r="R52" s="187" t="s">
        <v>73</v>
      </c>
      <c r="S52" s="187" t="s">
        <v>73</v>
      </c>
      <c r="T52" s="187" t="s">
        <v>73</v>
      </c>
      <c r="U52" s="187" t="s">
        <v>73</v>
      </c>
      <c r="V52" s="187" t="s">
        <v>73</v>
      </c>
      <c r="W52" s="187" t="s">
        <v>73</v>
      </c>
      <c r="X52" s="187" t="s">
        <v>73</v>
      </c>
      <c r="Y52" s="187" t="s">
        <v>73</v>
      </c>
      <c r="Z52" s="187" t="s">
        <v>73</v>
      </c>
      <c r="AA52" s="187" t="s">
        <v>73</v>
      </c>
      <c r="AB52" s="187" t="s">
        <v>73</v>
      </c>
      <c r="AC52" s="187" t="s">
        <v>73</v>
      </c>
      <c r="AD52" s="187" t="s">
        <v>73</v>
      </c>
      <c r="AE52" s="187" t="s">
        <v>73</v>
      </c>
      <c r="AF52" s="187" t="s">
        <v>73</v>
      </c>
      <c r="AG52" s="187" t="s">
        <v>73</v>
      </c>
      <c r="AH52" s="187" t="s">
        <v>73</v>
      </c>
      <c r="AI52" s="187" t="s">
        <v>73</v>
      </c>
      <c r="AJ52" s="187" t="s">
        <v>73</v>
      </c>
      <c r="AK52" s="187" t="s">
        <v>73</v>
      </c>
      <c r="AL52" s="187" t="s">
        <v>73</v>
      </c>
      <c r="AM52" s="187" t="s">
        <v>73</v>
      </c>
      <c r="AN52" s="187" t="s">
        <v>73</v>
      </c>
      <c r="AO52" s="187" t="s">
        <v>73</v>
      </c>
      <c r="AP52" s="187" t="s">
        <v>73</v>
      </c>
      <c r="AQ52" s="97" t="str">
        <f>IF(ISNONTEXT('Movimentação de Alunos'!B53),"   ",(IF(ISBLANK('Movimentação de Alunos'!E53),(IF((COUNTIF(C52:AP52,"F"))=0,"0",(COUNTIF(C52:AP52,"F")))),"---")))</f>
        <v xml:space="preserve">   </v>
      </c>
      <c r="AR52" s="38"/>
      <c r="AS52" s="38"/>
      <c r="AT52" s="38"/>
      <c r="AU52" s="38"/>
      <c r="AV52" s="38"/>
      <c r="AW52" s="38"/>
      <c r="AX52" s="38"/>
      <c r="AY52" s="38"/>
      <c r="AZ52" s="38"/>
    </row>
    <row r="53" spans="1:52" ht="15" customHeight="1" x14ac:dyDescent="0.25">
      <c r="A53" s="3">
        <v>46</v>
      </c>
      <c r="B53" s="2">
        <f>'Movimentação de Alunos'!B54</f>
        <v>0</v>
      </c>
      <c r="C53" s="187" t="s">
        <v>73</v>
      </c>
      <c r="D53" s="187" t="s">
        <v>73</v>
      </c>
      <c r="E53" s="187" t="s">
        <v>73</v>
      </c>
      <c r="F53" s="187" t="s">
        <v>73</v>
      </c>
      <c r="G53" s="187" t="s">
        <v>73</v>
      </c>
      <c r="H53" s="187" t="s">
        <v>73</v>
      </c>
      <c r="I53" s="187" t="s">
        <v>73</v>
      </c>
      <c r="J53" s="187" t="s">
        <v>73</v>
      </c>
      <c r="K53" s="187" t="s">
        <v>73</v>
      </c>
      <c r="L53" s="187" t="s">
        <v>73</v>
      </c>
      <c r="M53" s="187" t="s">
        <v>73</v>
      </c>
      <c r="N53" s="187" t="s">
        <v>73</v>
      </c>
      <c r="O53" s="187" t="s">
        <v>73</v>
      </c>
      <c r="P53" s="187" t="s">
        <v>73</v>
      </c>
      <c r="Q53" s="187" t="s">
        <v>73</v>
      </c>
      <c r="R53" s="187" t="s">
        <v>73</v>
      </c>
      <c r="S53" s="187" t="s">
        <v>73</v>
      </c>
      <c r="T53" s="187" t="s">
        <v>73</v>
      </c>
      <c r="U53" s="187" t="s">
        <v>73</v>
      </c>
      <c r="V53" s="187" t="s">
        <v>73</v>
      </c>
      <c r="W53" s="187" t="s">
        <v>73</v>
      </c>
      <c r="X53" s="187" t="s">
        <v>73</v>
      </c>
      <c r="Y53" s="187" t="s">
        <v>73</v>
      </c>
      <c r="Z53" s="187" t="s">
        <v>73</v>
      </c>
      <c r="AA53" s="187" t="s">
        <v>73</v>
      </c>
      <c r="AB53" s="187" t="s">
        <v>73</v>
      </c>
      <c r="AC53" s="187" t="s">
        <v>73</v>
      </c>
      <c r="AD53" s="187" t="s">
        <v>73</v>
      </c>
      <c r="AE53" s="187" t="s">
        <v>73</v>
      </c>
      <c r="AF53" s="187" t="s">
        <v>73</v>
      </c>
      <c r="AG53" s="187" t="s">
        <v>73</v>
      </c>
      <c r="AH53" s="187" t="s">
        <v>73</v>
      </c>
      <c r="AI53" s="187" t="s">
        <v>73</v>
      </c>
      <c r="AJ53" s="187" t="s">
        <v>73</v>
      </c>
      <c r="AK53" s="187" t="s">
        <v>73</v>
      </c>
      <c r="AL53" s="187" t="s">
        <v>73</v>
      </c>
      <c r="AM53" s="187" t="s">
        <v>73</v>
      </c>
      <c r="AN53" s="187" t="s">
        <v>73</v>
      </c>
      <c r="AO53" s="187" t="s">
        <v>73</v>
      </c>
      <c r="AP53" s="187" t="s">
        <v>73</v>
      </c>
      <c r="AQ53" s="97" t="str">
        <f>IF(ISNONTEXT('Movimentação de Alunos'!B54),"   ",(IF(ISBLANK('Movimentação de Alunos'!E54),(IF((COUNTIF(C53:AP53,"F"))=0,"0",(COUNTIF(C53:AP53,"F")))),"---")))</f>
        <v xml:space="preserve">   </v>
      </c>
      <c r="AR53" s="38"/>
      <c r="AS53" s="38"/>
      <c r="AT53" s="38"/>
      <c r="AU53" s="38"/>
      <c r="AV53" s="38"/>
      <c r="AW53" s="38"/>
      <c r="AX53" s="38"/>
      <c r="AY53" s="38"/>
      <c r="AZ53" s="38"/>
    </row>
    <row r="54" spans="1:52" ht="15" customHeight="1" x14ac:dyDescent="0.25">
      <c r="A54" s="3">
        <v>47</v>
      </c>
      <c r="B54" s="2">
        <f>'Movimentação de Alunos'!B55</f>
        <v>0</v>
      </c>
      <c r="C54" s="187" t="s">
        <v>73</v>
      </c>
      <c r="D54" s="187" t="s">
        <v>73</v>
      </c>
      <c r="E54" s="187" t="s">
        <v>73</v>
      </c>
      <c r="F54" s="187" t="s">
        <v>73</v>
      </c>
      <c r="G54" s="187" t="s">
        <v>73</v>
      </c>
      <c r="H54" s="187" t="s">
        <v>73</v>
      </c>
      <c r="I54" s="187" t="s">
        <v>73</v>
      </c>
      <c r="J54" s="187" t="s">
        <v>73</v>
      </c>
      <c r="K54" s="187" t="s">
        <v>73</v>
      </c>
      <c r="L54" s="187" t="s">
        <v>73</v>
      </c>
      <c r="M54" s="187" t="s">
        <v>73</v>
      </c>
      <c r="N54" s="187" t="s">
        <v>73</v>
      </c>
      <c r="O54" s="187" t="s">
        <v>73</v>
      </c>
      <c r="P54" s="187" t="s">
        <v>73</v>
      </c>
      <c r="Q54" s="187" t="s">
        <v>73</v>
      </c>
      <c r="R54" s="187" t="s">
        <v>73</v>
      </c>
      <c r="S54" s="187" t="s">
        <v>73</v>
      </c>
      <c r="T54" s="187" t="s">
        <v>73</v>
      </c>
      <c r="U54" s="187" t="s">
        <v>73</v>
      </c>
      <c r="V54" s="187" t="s">
        <v>73</v>
      </c>
      <c r="W54" s="187" t="s">
        <v>73</v>
      </c>
      <c r="X54" s="187" t="s">
        <v>73</v>
      </c>
      <c r="Y54" s="187" t="s">
        <v>73</v>
      </c>
      <c r="Z54" s="187" t="s">
        <v>73</v>
      </c>
      <c r="AA54" s="187" t="s">
        <v>73</v>
      </c>
      <c r="AB54" s="187" t="s">
        <v>73</v>
      </c>
      <c r="AC54" s="187" t="s">
        <v>73</v>
      </c>
      <c r="AD54" s="187" t="s">
        <v>73</v>
      </c>
      <c r="AE54" s="187" t="s">
        <v>73</v>
      </c>
      <c r="AF54" s="187" t="s">
        <v>73</v>
      </c>
      <c r="AG54" s="187" t="s">
        <v>73</v>
      </c>
      <c r="AH54" s="187" t="s">
        <v>73</v>
      </c>
      <c r="AI54" s="187" t="s">
        <v>73</v>
      </c>
      <c r="AJ54" s="187" t="s">
        <v>73</v>
      </c>
      <c r="AK54" s="187" t="s">
        <v>73</v>
      </c>
      <c r="AL54" s="187" t="s">
        <v>73</v>
      </c>
      <c r="AM54" s="187" t="s">
        <v>73</v>
      </c>
      <c r="AN54" s="187" t="s">
        <v>73</v>
      </c>
      <c r="AO54" s="187" t="s">
        <v>73</v>
      </c>
      <c r="AP54" s="187" t="s">
        <v>73</v>
      </c>
      <c r="AQ54" s="97" t="str">
        <f>IF(ISNONTEXT('Movimentação de Alunos'!B55),"   ",(IF(ISBLANK('Movimentação de Alunos'!E55),(IF((COUNTIF(C54:AP54,"F"))=0,"0",(COUNTIF(C54:AP54,"F")))),"---")))</f>
        <v xml:space="preserve">   </v>
      </c>
      <c r="AR54" s="38"/>
      <c r="AS54" s="38"/>
      <c r="AT54" s="38"/>
      <c r="AU54" s="38"/>
      <c r="AV54" s="38"/>
      <c r="AW54" s="38"/>
      <c r="AX54" s="38"/>
      <c r="AY54" s="38"/>
      <c r="AZ54" s="38"/>
    </row>
    <row r="55" spans="1:52" ht="15" customHeight="1" x14ac:dyDescent="0.25">
      <c r="A55" s="3">
        <v>48</v>
      </c>
      <c r="B55" s="2">
        <f>'Movimentação de Alunos'!B56</f>
        <v>0</v>
      </c>
      <c r="C55" s="187" t="s">
        <v>73</v>
      </c>
      <c r="D55" s="187" t="s">
        <v>73</v>
      </c>
      <c r="E55" s="187" t="s">
        <v>73</v>
      </c>
      <c r="F55" s="187" t="s">
        <v>73</v>
      </c>
      <c r="G55" s="187" t="s">
        <v>73</v>
      </c>
      <c r="H55" s="187" t="s">
        <v>73</v>
      </c>
      <c r="I55" s="187" t="s">
        <v>73</v>
      </c>
      <c r="J55" s="187" t="s">
        <v>73</v>
      </c>
      <c r="K55" s="187" t="s">
        <v>73</v>
      </c>
      <c r="L55" s="187" t="s">
        <v>73</v>
      </c>
      <c r="M55" s="187" t="s">
        <v>73</v>
      </c>
      <c r="N55" s="187" t="s">
        <v>73</v>
      </c>
      <c r="O55" s="187" t="s">
        <v>73</v>
      </c>
      <c r="P55" s="187" t="s">
        <v>73</v>
      </c>
      <c r="Q55" s="187" t="s">
        <v>73</v>
      </c>
      <c r="R55" s="187" t="s">
        <v>73</v>
      </c>
      <c r="S55" s="187" t="s">
        <v>73</v>
      </c>
      <c r="T55" s="187" t="s">
        <v>73</v>
      </c>
      <c r="U55" s="187" t="s">
        <v>73</v>
      </c>
      <c r="V55" s="187" t="s">
        <v>73</v>
      </c>
      <c r="W55" s="187" t="s">
        <v>73</v>
      </c>
      <c r="X55" s="187" t="s">
        <v>73</v>
      </c>
      <c r="Y55" s="187" t="s">
        <v>73</v>
      </c>
      <c r="Z55" s="187" t="s">
        <v>73</v>
      </c>
      <c r="AA55" s="187" t="s">
        <v>73</v>
      </c>
      <c r="AB55" s="187" t="s">
        <v>73</v>
      </c>
      <c r="AC55" s="187" t="s">
        <v>73</v>
      </c>
      <c r="AD55" s="187" t="s">
        <v>73</v>
      </c>
      <c r="AE55" s="187" t="s">
        <v>73</v>
      </c>
      <c r="AF55" s="187" t="s">
        <v>73</v>
      </c>
      <c r="AG55" s="187" t="s">
        <v>73</v>
      </c>
      <c r="AH55" s="187" t="s">
        <v>73</v>
      </c>
      <c r="AI55" s="187" t="s">
        <v>73</v>
      </c>
      <c r="AJ55" s="187" t="s">
        <v>73</v>
      </c>
      <c r="AK55" s="187" t="s">
        <v>73</v>
      </c>
      <c r="AL55" s="187" t="s">
        <v>73</v>
      </c>
      <c r="AM55" s="187" t="s">
        <v>73</v>
      </c>
      <c r="AN55" s="187" t="s">
        <v>73</v>
      </c>
      <c r="AO55" s="187" t="s">
        <v>73</v>
      </c>
      <c r="AP55" s="187" t="s">
        <v>73</v>
      </c>
      <c r="AQ55" s="97" t="str">
        <f>IF(ISNONTEXT('Movimentação de Alunos'!B56),"   ",(IF(ISBLANK('Movimentação de Alunos'!E56),(IF((COUNTIF(C55:AP55,"F"))=0,"0",(COUNTIF(C55:AP55,"F")))),"---")))</f>
        <v xml:space="preserve">   </v>
      </c>
      <c r="AR55" s="38"/>
      <c r="AS55" s="38"/>
      <c r="AT55" s="38"/>
      <c r="AU55" s="38"/>
      <c r="AV55" s="38"/>
      <c r="AW55" s="38"/>
      <c r="AX55" s="38"/>
      <c r="AY55" s="38"/>
      <c r="AZ55" s="38"/>
    </row>
    <row r="56" spans="1:52" ht="15" customHeight="1" x14ac:dyDescent="0.25">
      <c r="A56" s="3">
        <v>49</v>
      </c>
      <c r="B56" s="2">
        <f>'Movimentação de Alunos'!B57</f>
        <v>0</v>
      </c>
      <c r="C56" s="187" t="s">
        <v>73</v>
      </c>
      <c r="D56" s="187" t="s">
        <v>73</v>
      </c>
      <c r="E56" s="187" t="s">
        <v>73</v>
      </c>
      <c r="F56" s="187" t="s">
        <v>73</v>
      </c>
      <c r="G56" s="187" t="s">
        <v>73</v>
      </c>
      <c r="H56" s="187" t="s">
        <v>73</v>
      </c>
      <c r="I56" s="187" t="s">
        <v>73</v>
      </c>
      <c r="J56" s="187" t="s">
        <v>73</v>
      </c>
      <c r="K56" s="187" t="s">
        <v>73</v>
      </c>
      <c r="L56" s="187" t="s">
        <v>73</v>
      </c>
      <c r="M56" s="187" t="s">
        <v>73</v>
      </c>
      <c r="N56" s="187" t="s">
        <v>73</v>
      </c>
      <c r="O56" s="187" t="s">
        <v>73</v>
      </c>
      <c r="P56" s="187" t="s">
        <v>73</v>
      </c>
      <c r="Q56" s="187" t="s">
        <v>73</v>
      </c>
      <c r="R56" s="187" t="s">
        <v>73</v>
      </c>
      <c r="S56" s="187" t="s">
        <v>73</v>
      </c>
      <c r="T56" s="187" t="s">
        <v>73</v>
      </c>
      <c r="U56" s="187" t="s">
        <v>73</v>
      </c>
      <c r="V56" s="187" t="s">
        <v>73</v>
      </c>
      <c r="W56" s="187" t="s">
        <v>73</v>
      </c>
      <c r="X56" s="187" t="s">
        <v>73</v>
      </c>
      <c r="Y56" s="187" t="s">
        <v>73</v>
      </c>
      <c r="Z56" s="187" t="s">
        <v>73</v>
      </c>
      <c r="AA56" s="187" t="s">
        <v>73</v>
      </c>
      <c r="AB56" s="187" t="s">
        <v>73</v>
      </c>
      <c r="AC56" s="187" t="s">
        <v>73</v>
      </c>
      <c r="AD56" s="187" t="s">
        <v>73</v>
      </c>
      <c r="AE56" s="187" t="s">
        <v>73</v>
      </c>
      <c r="AF56" s="187" t="s">
        <v>73</v>
      </c>
      <c r="AG56" s="187" t="s">
        <v>73</v>
      </c>
      <c r="AH56" s="187" t="s">
        <v>73</v>
      </c>
      <c r="AI56" s="187" t="s">
        <v>73</v>
      </c>
      <c r="AJ56" s="187" t="s">
        <v>73</v>
      </c>
      <c r="AK56" s="187" t="s">
        <v>73</v>
      </c>
      <c r="AL56" s="187" t="s">
        <v>73</v>
      </c>
      <c r="AM56" s="187" t="s">
        <v>73</v>
      </c>
      <c r="AN56" s="187" t="s">
        <v>73</v>
      </c>
      <c r="AO56" s="187" t="s">
        <v>73</v>
      </c>
      <c r="AP56" s="187" t="s">
        <v>73</v>
      </c>
      <c r="AQ56" s="97" t="str">
        <f>IF(ISNONTEXT('Movimentação de Alunos'!B57),"   ",(IF(ISBLANK('Movimentação de Alunos'!E57),(IF((COUNTIF(C56:AP56,"F"))=0,"0",(COUNTIF(C56:AP56,"F")))),"---")))</f>
        <v xml:space="preserve">   </v>
      </c>
      <c r="AR56" s="38"/>
      <c r="AS56" s="38"/>
      <c r="AT56" s="38"/>
      <c r="AU56" s="38"/>
      <c r="AV56" s="38"/>
      <c r="AW56" s="38"/>
      <c r="AX56" s="38"/>
      <c r="AY56" s="38"/>
      <c r="AZ56" s="38"/>
    </row>
    <row r="57" spans="1:52" ht="15" customHeight="1" x14ac:dyDescent="0.25">
      <c r="A57" s="3">
        <v>50</v>
      </c>
      <c r="B57" s="2">
        <f>'Movimentação de Alunos'!B58</f>
        <v>0</v>
      </c>
      <c r="C57" s="187" t="s">
        <v>73</v>
      </c>
      <c r="D57" s="187" t="s">
        <v>73</v>
      </c>
      <c r="E57" s="187" t="s">
        <v>73</v>
      </c>
      <c r="F57" s="187" t="s">
        <v>73</v>
      </c>
      <c r="G57" s="187" t="s">
        <v>73</v>
      </c>
      <c r="H57" s="187" t="s">
        <v>73</v>
      </c>
      <c r="I57" s="187" t="s">
        <v>73</v>
      </c>
      <c r="J57" s="187" t="s">
        <v>73</v>
      </c>
      <c r="K57" s="187" t="s">
        <v>73</v>
      </c>
      <c r="L57" s="187" t="s">
        <v>73</v>
      </c>
      <c r="M57" s="187" t="s">
        <v>73</v>
      </c>
      <c r="N57" s="187" t="s">
        <v>73</v>
      </c>
      <c r="O57" s="187" t="s">
        <v>73</v>
      </c>
      <c r="P57" s="187" t="s">
        <v>73</v>
      </c>
      <c r="Q57" s="187" t="s">
        <v>73</v>
      </c>
      <c r="R57" s="187" t="s">
        <v>73</v>
      </c>
      <c r="S57" s="187" t="s">
        <v>73</v>
      </c>
      <c r="T57" s="187" t="s">
        <v>73</v>
      </c>
      <c r="U57" s="187" t="s">
        <v>73</v>
      </c>
      <c r="V57" s="187" t="s">
        <v>73</v>
      </c>
      <c r="W57" s="187" t="s">
        <v>73</v>
      </c>
      <c r="X57" s="187" t="s">
        <v>73</v>
      </c>
      <c r="Y57" s="187" t="s">
        <v>73</v>
      </c>
      <c r="Z57" s="187" t="s">
        <v>73</v>
      </c>
      <c r="AA57" s="187" t="s">
        <v>73</v>
      </c>
      <c r="AB57" s="187" t="s">
        <v>73</v>
      </c>
      <c r="AC57" s="187" t="s">
        <v>73</v>
      </c>
      <c r="AD57" s="187" t="s">
        <v>73</v>
      </c>
      <c r="AE57" s="187" t="s">
        <v>73</v>
      </c>
      <c r="AF57" s="187" t="s">
        <v>73</v>
      </c>
      <c r="AG57" s="187" t="s">
        <v>73</v>
      </c>
      <c r="AH57" s="187" t="s">
        <v>73</v>
      </c>
      <c r="AI57" s="187" t="s">
        <v>73</v>
      </c>
      <c r="AJ57" s="187" t="s">
        <v>73</v>
      </c>
      <c r="AK57" s="187" t="s">
        <v>73</v>
      </c>
      <c r="AL57" s="187" t="s">
        <v>73</v>
      </c>
      <c r="AM57" s="187" t="s">
        <v>73</v>
      </c>
      <c r="AN57" s="187" t="s">
        <v>73</v>
      </c>
      <c r="AO57" s="187" t="s">
        <v>73</v>
      </c>
      <c r="AP57" s="187" t="s">
        <v>73</v>
      </c>
      <c r="AQ57" s="97" t="str">
        <f>IF(ISNONTEXT('Movimentação de Alunos'!B58),"   ",(IF(ISBLANK('Movimentação de Alunos'!E58),(IF((COUNTIF(C57:AP57,"F"))=0,"0",(COUNTIF(C57:AP57,"F")))),"---")))</f>
        <v xml:space="preserve">   </v>
      </c>
      <c r="AR57" s="38"/>
      <c r="AS57" s="38"/>
      <c r="AT57" s="38"/>
      <c r="AU57" s="38"/>
      <c r="AV57" s="38"/>
      <c r="AW57" s="38"/>
      <c r="AX57" s="38"/>
      <c r="AY57" s="38"/>
      <c r="AZ57" s="38"/>
    </row>
    <row r="58" spans="1:52" ht="15" customHeight="1" x14ac:dyDescent="0.25">
      <c r="A58" s="3">
        <v>51</v>
      </c>
      <c r="B58" s="2">
        <f>'Movimentação de Alunos'!B59</f>
        <v>0</v>
      </c>
      <c r="C58" s="187" t="s">
        <v>73</v>
      </c>
      <c r="D58" s="187" t="s">
        <v>73</v>
      </c>
      <c r="E58" s="187" t="s">
        <v>73</v>
      </c>
      <c r="F58" s="187" t="s">
        <v>73</v>
      </c>
      <c r="G58" s="187" t="s">
        <v>73</v>
      </c>
      <c r="H58" s="187" t="s">
        <v>73</v>
      </c>
      <c r="I58" s="187" t="s">
        <v>73</v>
      </c>
      <c r="J58" s="187" t="s">
        <v>73</v>
      </c>
      <c r="K58" s="187" t="s">
        <v>73</v>
      </c>
      <c r="L58" s="187" t="s">
        <v>73</v>
      </c>
      <c r="M58" s="187" t="s">
        <v>73</v>
      </c>
      <c r="N58" s="187" t="s">
        <v>73</v>
      </c>
      <c r="O58" s="187" t="s">
        <v>73</v>
      </c>
      <c r="P58" s="187" t="s">
        <v>73</v>
      </c>
      <c r="Q58" s="187" t="s">
        <v>73</v>
      </c>
      <c r="R58" s="187" t="s">
        <v>73</v>
      </c>
      <c r="S58" s="187" t="s">
        <v>73</v>
      </c>
      <c r="T58" s="187" t="s">
        <v>73</v>
      </c>
      <c r="U58" s="187" t="s">
        <v>73</v>
      </c>
      <c r="V58" s="187" t="s">
        <v>73</v>
      </c>
      <c r="W58" s="187" t="s">
        <v>73</v>
      </c>
      <c r="X58" s="187" t="s">
        <v>73</v>
      </c>
      <c r="Y58" s="187" t="s">
        <v>73</v>
      </c>
      <c r="Z58" s="187" t="s">
        <v>73</v>
      </c>
      <c r="AA58" s="187" t="s">
        <v>73</v>
      </c>
      <c r="AB58" s="187" t="s">
        <v>73</v>
      </c>
      <c r="AC58" s="187" t="s">
        <v>73</v>
      </c>
      <c r="AD58" s="187" t="s">
        <v>73</v>
      </c>
      <c r="AE58" s="187" t="s">
        <v>73</v>
      </c>
      <c r="AF58" s="187" t="s">
        <v>73</v>
      </c>
      <c r="AG58" s="187" t="s">
        <v>73</v>
      </c>
      <c r="AH58" s="187" t="s">
        <v>73</v>
      </c>
      <c r="AI58" s="187" t="s">
        <v>73</v>
      </c>
      <c r="AJ58" s="187" t="s">
        <v>73</v>
      </c>
      <c r="AK58" s="187" t="s">
        <v>73</v>
      </c>
      <c r="AL58" s="187" t="s">
        <v>73</v>
      </c>
      <c r="AM58" s="187" t="s">
        <v>73</v>
      </c>
      <c r="AN58" s="187" t="s">
        <v>73</v>
      </c>
      <c r="AO58" s="187" t="s">
        <v>73</v>
      </c>
      <c r="AP58" s="187" t="s">
        <v>73</v>
      </c>
      <c r="AQ58" s="97" t="str">
        <f>IF(ISNONTEXT('Movimentação de Alunos'!B59),"   ",(IF(ISBLANK('Movimentação de Alunos'!E59),(IF((COUNTIF(C58:AP58,"F"))=0,"0",(COUNTIF(C58:AP58,"F")))),"---")))</f>
        <v xml:space="preserve">   </v>
      </c>
      <c r="AR58" s="38"/>
      <c r="AS58" s="38"/>
      <c r="AT58" s="38"/>
      <c r="AU58" s="38"/>
      <c r="AV58" s="38"/>
      <c r="AW58" s="38"/>
      <c r="AX58" s="38"/>
      <c r="AY58" s="38"/>
      <c r="AZ58" s="38"/>
    </row>
    <row r="59" spans="1:52" ht="15" customHeight="1" x14ac:dyDescent="0.25">
      <c r="A59" s="3">
        <v>52</v>
      </c>
      <c r="B59" s="2">
        <f>'Movimentação de Alunos'!B60</f>
        <v>0</v>
      </c>
      <c r="C59" s="187" t="s">
        <v>73</v>
      </c>
      <c r="D59" s="187" t="s">
        <v>73</v>
      </c>
      <c r="E59" s="187" t="s">
        <v>73</v>
      </c>
      <c r="F59" s="187" t="s">
        <v>73</v>
      </c>
      <c r="G59" s="187" t="s">
        <v>73</v>
      </c>
      <c r="H59" s="187" t="s">
        <v>73</v>
      </c>
      <c r="I59" s="187" t="s">
        <v>73</v>
      </c>
      <c r="J59" s="187" t="s">
        <v>73</v>
      </c>
      <c r="K59" s="187" t="s">
        <v>73</v>
      </c>
      <c r="L59" s="187" t="s">
        <v>73</v>
      </c>
      <c r="M59" s="187" t="s">
        <v>73</v>
      </c>
      <c r="N59" s="187" t="s">
        <v>73</v>
      </c>
      <c r="O59" s="187" t="s">
        <v>73</v>
      </c>
      <c r="P59" s="187" t="s">
        <v>73</v>
      </c>
      <c r="Q59" s="187" t="s">
        <v>73</v>
      </c>
      <c r="R59" s="187" t="s">
        <v>73</v>
      </c>
      <c r="S59" s="187" t="s">
        <v>73</v>
      </c>
      <c r="T59" s="187" t="s">
        <v>73</v>
      </c>
      <c r="U59" s="187" t="s">
        <v>73</v>
      </c>
      <c r="V59" s="187" t="s">
        <v>73</v>
      </c>
      <c r="W59" s="187" t="s">
        <v>73</v>
      </c>
      <c r="X59" s="187" t="s">
        <v>73</v>
      </c>
      <c r="Y59" s="187" t="s">
        <v>73</v>
      </c>
      <c r="Z59" s="187" t="s">
        <v>73</v>
      </c>
      <c r="AA59" s="187" t="s">
        <v>73</v>
      </c>
      <c r="AB59" s="187" t="s">
        <v>73</v>
      </c>
      <c r="AC59" s="187" t="s">
        <v>73</v>
      </c>
      <c r="AD59" s="187" t="s">
        <v>73</v>
      </c>
      <c r="AE59" s="187" t="s">
        <v>73</v>
      </c>
      <c r="AF59" s="187" t="s">
        <v>73</v>
      </c>
      <c r="AG59" s="187" t="s">
        <v>73</v>
      </c>
      <c r="AH59" s="187" t="s">
        <v>73</v>
      </c>
      <c r="AI59" s="187" t="s">
        <v>73</v>
      </c>
      <c r="AJ59" s="187" t="s">
        <v>73</v>
      </c>
      <c r="AK59" s="187" t="s">
        <v>73</v>
      </c>
      <c r="AL59" s="187" t="s">
        <v>73</v>
      </c>
      <c r="AM59" s="187" t="s">
        <v>73</v>
      </c>
      <c r="AN59" s="187" t="s">
        <v>73</v>
      </c>
      <c r="AO59" s="187" t="s">
        <v>73</v>
      </c>
      <c r="AP59" s="187" t="s">
        <v>73</v>
      </c>
      <c r="AQ59" s="97" t="str">
        <f>IF(ISNONTEXT('Movimentação de Alunos'!B60),"   ",(IF(ISBLANK('Movimentação de Alunos'!E60),(IF((COUNTIF(C59:AP59,"F"))=0,"0",(COUNTIF(C59:AP59,"F")))),"---")))</f>
        <v xml:space="preserve">   </v>
      </c>
      <c r="AR59" s="38"/>
      <c r="AS59" s="38"/>
      <c r="AT59" s="38"/>
      <c r="AU59" s="38"/>
      <c r="AV59" s="38"/>
      <c r="AW59" s="38"/>
      <c r="AX59" s="38"/>
      <c r="AY59" s="38"/>
      <c r="AZ59" s="38"/>
    </row>
    <row r="60" spans="1:52" ht="15" customHeight="1" x14ac:dyDescent="0.25">
      <c r="A60" s="3">
        <v>53</v>
      </c>
      <c r="B60" s="2">
        <f>'Movimentação de Alunos'!B61</f>
        <v>0</v>
      </c>
      <c r="C60" s="187" t="s">
        <v>73</v>
      </c>
      <c r="D60" s="187" t="s">
        <v>73</v>
      </c>
      <c r="E60" s="187" t="s">
        <v>73</v>
      </c>
      <c r="F60" s="187" t="s">
        <v>73</v>
      </c>
      <c r="G60" s="187" t="s">
        <v>73</v>
      </c>
      <c r="H60" s="187" t="s">
        <v>73</v>
      </c>
      <c r="I60" s="187" t="s">
        <v>73</v>
      </c>
      <c r="J60" s="187" t="s">
        <v>73</v>
      </c>
      <c r="K60" s="187" t="s">
        <v>73</v>
      </c>
      <c r="L60" s="187" t="s">
        <v>73</v>
      </c>
      <c r="M60" s="187" t="s">
        <v>73</v>
      </c>
      <c r="N60" s="187" t="s">
        <v>73</v>
      </c>
      <c r="O60" s="187" t="s">
        <v>73</v>
      </c>
      <c r="P60" s="187" t="s">
        <v>73</v>
      </c>
      <c r="Q60" s="187" t="s">
        <v>73</v>
      </c>
      <c r="R60" s="187" t="s">
        <v>73</v>
      </c>
      <c r="S60" s="187" t="s">
        <v>73</v>
      </c>
      <c r="T60" s="187" t="s">
        <v>73</v>
      </c>
      <c r="U60" s="187" t="s">
        <v>73</v>
      </c>
      <c r="V60" s="187" t="s">
        <v>73</v>
      </c>
      <c r="W60" s="187" t="s">
        <v>73</v>
      </c>
      <c r="X60" s="187" t="s">
        <v>73</v>
      </c>
      <c r="Y60" s="187" t="s">
        <v>73</v>
      </c>
      <c r="Z60" s="187" t="s">
        <v>73</v>
      </c>
      <c r="AA60" s="187" t="s">
        <v>73</v>
      </c>
      <c r="AB60" s="187" t="s">
        <v>73</v>
      </c>
      <c r="AC60" s="187" t="s">
        <v>73</v>
      </c>
      <c r="AD60" s="187" t="s">
        <v>73</v>
      </c>
      <c r="AE60" s="187" t="s">
        <v>73</v>
      </c>
      <c r="AF60" s="187" t="s">
        <v>73</v>
      </c>
      <c r="AG60" s="187" t="s">
        <v>73</v>
      </c>
      <c r="AH60" s="187" t="s">
        <v>73</v>
      </c>
      <c r="AI60" s="187" t="s">
        <v>73</v>
      </c>
      <c r="AJ60" s="187" t="s">
        <v>73</v>
      </c>
      <c r="AK60" s="187" t="s">
        <v>73</v>
      </c>
      <c r="AL60" s="187" t="s">
        <v>73</v>
      </c>
      <c r="AM60" s="187" t="s">
        <v>73</v>
      </c>
      <c r="AN60" s="187" t="s">
        <v>73</v>
      </c>
      <c r="AO60" s="187" t="s">
        <v>73</v>
      </c>
      <c r="AP60" s="187" t="s">
        <v>73</v>
      </c>
      <c r="AQ60" s="97" t="str">
        <f>IF(ISNONTEXT('Movimentação de Alunos'!B61),"   ",(IF(ISBLANK('Movimentação de Alunos'!E61),(IF((COUNTIF(C60:AP60,"F"))=0,"0",(COUNTIF(C60:AP60,"F")))),"---")))</f>
        <v xml:space="preserve">   </v>
      </c>
      <c r="AR60" s="38"/>
      <c r="AS60" s="38"/>
      <c r="AT60" s="38"/>
      <c r="AU60" s="38"/>
      <c r="AV60" s="38"/>
      <c r="AW60" s="38"/>
      <c r="AX60" s="38"/>
      <c r="AY60" s="38"/>
      <c r="AZ60" s="38"/>
    </row>
    <row r="61" spans="1:52" ht="15" customHeight="1" x14ac:dyDescent="0.25">
      <c r="A61" s="3">
        <v>54</v>
      </c>
      <c r="B61" s="2">
        <f>'Movimentação de Alunos'!B62</f>
        <v>0</v>
      </c>
      <c r="C61" s="187" t="s">
        <v>73</v>
      </c>
      <c r="D61" s="187" t="s">
        <v>73</v>
      </c>
      <c r="E61" s="187" t="s">
        <v>73</v>
      </c>
      <c r="F61" s="187" t="s">
        <v>73</v>
      </c>
      <c r="G61" s="187" t="s">
        <v>73</v>
      </c>
      <c r="H61" s="187" t="s">
        <v>73</v>
      </c>
      <c r="I61" s="187" t="s">
        <v>73</v>
      </c>
      <c r="J61" s="187" t="s">
        <v>73</v>
      </c>
      <c r="K61" s="187" t="s">
        <v>73</v>
      </c>
      <c r="L61" s="187" t="s">
        <v>73</v>
      </c>
      <c r="M61" s="187" t="s">
        <v>73</v>
      </c>
      <c r="N61" s="187" t="s">
        <v>73</v>
      </c>
      <c r="O61" s="187" t="s">
        <v>73</v>
      </c>
      <c r="P61" s="187" t="s">
        <v>73</v>
      </c>
      <c r="Q61" s="187" t="s">
        <v>73</v>
      </c>
      <c r="R61" s="187" t="s">
        <v>73</v>
      </c>
      <c r="S61" s="187" t="s">
        <v>73</v>
      </c>
      <c r="T61" s="187" t="s">
        <v>73</v>
      </c>
      <c r="U61" s="187" t="s">
        <v>73</v>
      </c>
      <c r="V61" s="187" t="s">
        <v>73</v>
      </c>
      <c r="W61" s="187" t="s">
        <v>73</v>
      </c>
      <c r="X61" s="187" t="s">
        <v>73</v>
      </c>
      <c r="Y61" s="187" t="s">
        <v>73</v>
      </c>
      <c r="Z61" s="187" t="s">
        <v>73</v>
      </c>
      <c r="AA61" s="187" t="s">
        <v>73</v>
      </c>
      <c r="AB61" s="187" t="s">
        <v>73</v>
      </c>
      <c r="AC61" s="187" t="s">
        <v>73</v>
      </c>
      <c r="AD61" s="187" t="s">
        <v>73</v>
      </c>
      <c r="AE61" s="187" t="s">
        <v>73</v>
      </c>
      <c r="AF61" s="187" t="s">
        <v>73</v>
      </c>
      <c r="AG61" s="187" t="s">
        <v>73</v>
      </c>
      <c r="AH61" s="187" t="s">
        <v>73</v>
      </c>
      <c r="AI61" s="187" t="s">
        <v>73</v>
      </c>
      <c r="AJ61" s="187" t="s">
        <v>73</v>
      </c>
      <c r="AK61" s="187" t="s">
        <v>73</v>
      </c>
      <c r="AL61" s="187" t="s">
        <v>73</v>
      </c>
      <c r="AM61" s="187" t="s">
        <v>73</v>
      </c>
      <c r="AN61" s="187" t="s">
        <v>73</v>
      </c>
      <c r="AO61" s="187" t="s">
        <v>73</v>
      </c>
      <c r="AP61" s="187" t="s">
        <v>73</v>
      </c>
      <c r="AQ61" s="97" t="str">
        <f>IF(ISNONTEXT('Movimentação de Alunos'!B62),"   ",(IF(ISBLANK('Movimentação de Alunos'!E62),(IF((COUNTIF(C61:AP61,"F"))=0,"0",(COUNTIF(C61:AP61,"F")))),"---")))</f>
        <v xml:space="preserve">   </v>
      </c>
      <c r="AR61" s="38"/>
      <c r="AS61" s="38"/>
      <c r="AT61" s="38"/>
      <c r="AU61" s="38"/>
      <c r="AV61" s="38"/>
      <c r="AW61" s="38"/>
      <c r="AX61" s="38"/>
      <c r="AY61" s="38"/>
      <c r="AZ61" s="38"/>
    </row>
    <row r="62" spans="1:52" ht="15" customHeight="1" x14ac:dyDescent="0.25">
      <c r="A62" s="3">
        <v>55</v>
      </c>
      <c r="B62" s="2">
        <f>'Movimentação de Alunos'!B63</f>
        <v>0</v>
      </c>
      <c r="C62" s="187" t="s">
        <v>73</v>
      </c>
      <c r="D62" s="187" t="s">
        <v>73</v>
      </c>
      <c r="E62" s="187" t="s">
        <v>73</v>
      </c>
      <c r="F62" s="187" t="s">
        <v>73</v>
      </c>
      <c r="G62" s="187" t="s">
        <v>73</v>
      </c>
      <c r="H62" s="187" t="s">
        <v>73</v>
      </c>
      <c r="I62" s="187" t="s">
        <v>73</v>
      </c>
      <c r="J62" s="187" t="s">
        <v>73</v>
      </c>
      <c r="K62" s="187" t="s">
        <v>73</v>
      </c>
      <c r="L62" s="187" t="s">
        <v>73</v>
      </c>
      <c r="M62" s="187" t="s">
        <v>73</v>
      </c>
      <c r="N62" s="187" t="s">
        <v>73</v>
      </c>
      <c r="O62" s="187" t="s">
        <v>73</v>
      </c>
      <c r="P62" s="187" t="s">
        <v>73</v>
      </c>
      <c r="Q62" s="187" t="s">
        <v>73</v>
      </c>
      <c r="R62" s="187" t="s">
        <v>73</v>
      </c>
      <c r="S62" s="187" t="s">
        <v>73</v>
      </c>
      <c r="T62" s="187" t="s">
        <v>73</v>
      </c>
      <c r="U62" s="187" t="s">
        <v>73</v>
      </c>
      <c r="V62" s="187" t="s">
        <v>73</v>
      </c>
      <c r="W62" s="187" t="s">
        <v>73</v>
      </c>
      <c r="X62" s="187" t="s">
        <v>73</v>
      </c>
      <c r="Y62" s="187" t="s">
        <v>73</v>
      </c>
      <c r="Z62" s="187" t="s">
        <v>73</v>
      </c>
      <c r="AA62" s="187" t="s">
        <v>73</v>
      </c>
      <c r="AB62" s="187" t="s">
        <v>73</v>
      </c>
      <c r="AC62" s="187" t="s">
        <v>73</v>
      </c>
      <c r="AD62" s="187" t="s">
        <v>73</v>
      </c>
      <c r="AE62" s="187" t="s">
        <v>73</v>
      </c>
      <c r="AF62" s="187" t="s">
        <v>73</v>
      </c>
      <c r="AG62" s="187" t="s">
        <v>73</v>
      </c>
      <c r="AH62" s="187" t="s">
        <v>73</v>
      </c>
      <c r="AI62" s="187" t="s">
        <v>73</v>
      </c>
      <c r="AJ62" s="187" t="s">
        <v>73</v>
      </c>
      <c r="AK62" s="187" t="s">
        <v>73</v>
      </c>
      <c r="AL62" s="187" t="s">
        <v>73</v>
      </c>
      <c r="AM62" s="187" t="s">
        <v>73</v>
      </c>
      <c r="AN62" s="187" t="s">
        <v>73</v>
      </c>
      <c r="AO62" s="187" t="s">
        <v>73</v>
      </c>
      <c r="AP62" s="187" t="s">
        <v>73</v>
      </c>
      <c r="AQ62" s="97" t="str">
        <f>IF(ISNONTEXT('Movimentação de Alunos'!B63),"   ",(IF(ISBLANK('Movimentação de Alunos'!E63),(IF((COUNTIF(C62:AP62,"F"))=0,"0",(COUNTIF(C62:AP62,"F")))),"---")))</f>
        <v xml:space="preserve">   </v>
      </c>
      <c r="AR62" s="38"/>
      <c r="AS62" s="38"/>
      <c r="AT62" s="38"/>
      <c r="AU62" s="38"/>
      <c r="AV62" s="38"/>
      <c r="AW62" s="38"/>
      <c r="AX62" s="38"/>
      <c r="AY62" s="38"/>
      <c r="AZ62" s="38"/>
    </row>
    <row r="63" spans="1:52" ht="15" customHeight="1" x14ac:dyDescent="0.25">
      <c r="A63" s="3">
        <v>56</v>
      </c>
      <c r="B63" s="2">
        <f>'Movimentação de Alunos'!B64</f>
        <v>0</v>
      </c>
      <c r="C63" s="187" t="s">
        <v>73</v>
      </c>
      <c r="D63" s="187" t="s">
        <v>73</v>
      </c>
      <c r="E63" s="187" t="s">
        <v>73</v>
      </c>
      <c r="F63" s="187" t="s">
        <v>73</v>
      </c>
      <c r="G63" s="187" t="s">
        <v>73</v>
      </c>
      <c r="H63" s="187" t="s">
        <v>73</v>
      </c>
      <c r="I63" s="187" t="s">
        <v>73</v>
      </c>
      <c r="J63" s="187" t="s">
        <v>73</v>
      </c>
      <c r="K63" s="187" t="s">
        <v>73</v>
      </c>
      <c r="L63" s="187" t="s">
        <v>73</v>
      </c>
      <c r="M63" s="187" t="s">
        <v>73</v>
      </c>
      <c r="N63" s="187" t="s">
        <v>73</v>
      </c>
      <c r="O63" s="187" t="s">
        <v>73</v>
      </c>
      <c r="P63" s="187" t="s">
        <v>73</v>
      </c>
      <c r="Q63" s="187" t="s">
        <v>73</v>
      </c>
      <c r="R63" s="187" t="s">
        <v>73</v>
      </c>
      <c r="S63" s="187" t="s">
        <v>73</v>
      </c>
      <c r="T63" s="187" t="s">
        <v>73</v>
      </c>
      <c r="U63" s="187" t="s">
        <v>73</v>
      </c>
      <c r="V63" s="187" t="s">
        <v>73</v>
      </c>
      <c r="W63" s="187" t="s">
        <v>73</v>
      </c>
      <c r="X63" s="187" t="s">
        <v>73</v>
      </c>
      <c r="Y63" s="187" t="s">
        <v>73</v>
      </c>
      <c r="Z63" s="187" t="s">
        <v>73</v>
      </c>
      <c r="AA63" s="187" t="s">
        <v>73</v>
      </c>
      <c r="AB63" s="187" t="s">
        <v>73</v>
      </c>
      <c r="AC63" s="187" t="s">
        <v>73</v>
      </c>
      <c r="AD63" s="187" t="s">
        <v>73</v>
      </c>
      <c r="AE63" s="187" t="s">
        <v>73</v>
      </c>
      <c r="AF63" s="187" t="s">
        <v>73</v>
      </c>
      <c r="AG63" s="187" t="s">
        <v>73</v>
      </c>
      <c r="AH63" s="187" t="s">
        <v>73</v>
      </c>
      <c r="AI63" s="187" t="s">
        <v>73</v>
      </c>
      <c r="AJ63" s="187" t="s">
        <v>73</v>
      </c>
      <c r="AK63" s="187" t="s">
        <v>73</v>
      </c>
      <c r="AL63" s="187" t="s">
        <v>73</v>
      </c>
      <c r="AM63" s="187" t="s">
        <v>73</v>
      </c>
      <c r="AN63" s="187" t="s">
        <v>73</v>
      </c>
      <c r="AO63" s="187" t="s">
        <v>73</v>
      </c>
      <c r="AP63" s="187" t="s">
        <v>73</v>
      </c>
      <c r="AQ63" s="97" t="str">
        <f>IF(ISNONTEXT('Movimentação de Alunos'!B64),"   ",(IF(ISBLANK('Movimentação de Alunos'!E64),(IF((COUNTIF(C63:AP63,"F"))=0,"0",(COUNTIF(C63:AP63,"F")))),"---")))</f>
        <v xml:space="preserve">   </v>
      </c>
      <c r="AR63" s="38"/>
      <c r="AS63" s="38"/>
      <c r="AT63" s="38"/>
      <c r="AU63" s="38"/>
      <c r="AV63" s="38"/>
      <c r="AW63" s="38"/>
      <c r="AX63" s="38"/>
      <c r="AY63" s="38"/>
      <c r="AZ63" s="38"/>
    </row>
    <row r="64" spans="1:52" ht="15" customHeight="1" x14ac:dyDescent="0.25">
      <c r="A64" s="3">
        <v>57</v>
      </c>
      <c r="B64" s="2">
        <f>'Movimentação de Alunos'!B65</f>
        <v>0</v>
      </c>
      <c r="C64" s="187" t="s">
        <v>73</v>
      </c>
      <c r="D64" s="187" t="s">
        <v>73</v>
      </c>
      <c r="E64" s="187" t="s">
        <v>73</v>
      </c>
      <c r="F64" s="187" t="s">
        <v>73</v>
      </c>
      <c r="G64" s="187" t="s">
        <v>73</v>
      </c>
      <c r="H64" s="187" t="s">
        <v>73</v>
      </c>
      <c r="I64" s="187" t="s">
        <v>73</v>
      </c>
      <c r="J64" s="187" t="s">
        <v>73</v>
      </c>
      <c r="K64" s="187" t="s">
        <v>73</v>
      </c>
      <c r="L64" s="187" t="s">
        <v>73</v>
      </c>
      <c r="M64" s="187" t="s">
        <v>73</v>
      </c>
      <c r="N64" s="187" t="s">
        <v>73</v>
      </c>
      <c r="O64" s="187" t="s">
        <v>73</v>
      </c>
      <c r="P64" s="187" t="s">
        <v>73</v>
      </c>
      <c r="Q64" s="187" t="s">
        <v>73</v>
      </c>
      <c r="R64" s="187" t="s">
        <v>73</v>
      </c>
      <c r="S64" s="187" t="s">
        <v>73</v>
      </c>
      <c r="T64" s="187" t="s">
        <v>73</v>
      </c>
      <c r="U64" s="187" t="s">
        <v>73</v>
      </c>
      <c r="V64" s="187" t="s">
        <v>73</v>
      </c>
      <c r="W64" s="187" t="s">
        <v>73</v>
      </c>
      <c r="X64" s="187" t="s">
        <v>73</v>
      </c>
      <c r="Y64" s="187" t="s">
        <v>73</v>
      </c>
      <c r="Z64" s="187" t="s">
        <v>73</v>
      </c>
      <c r="AA64" s="187" t="s">
        <v>73</v>
      </c>
      <c r="AB64" s="187" t="s">
        <v>73</v>
      </c>
      <c r="AC64" s="187" t="s">
        <v>73</v>
      </c>
      <c r="AD64" s="187" t="s">
        <v>73</v>
      </c>
      <c r="AE64" s="187" t="s">
        <v>73</v>
      </c>
      <c r="AF64" s="187" t="s">
        <v>73</v>
      </c>
      <c r="AG64" s="187" t="s">
        <v>73</v>
      </c>
      <c r="AH64" s="187" t="s">
        <v>73</v>
      </c>
      <c r="AI64" s="187" t="s">
        <v>73</v>
      </c>
      <c r="AJ64" s="187" t="s">
        <v>73</v>
      </c>
      <c r="AK64" s="187" t="s">
        <v>73</v>
      </c>
      <c r="AL64" s="187" t="s">
        <v>73</v>
      </c>
      <c r="AM64" s="187" t="s">
        <v>73</v>
      </c>
      <c r="AN64" s="187" t="s">
        <v>73</v>
      </c>
      <c r="AO64" s="187" t="s">
        <v>73</v>
      </c>
      <c r="AP64" s="187" t="s">
        <v>73</v>
      </c>
      <c r="AQ64" s="97" t="str">
        <f>IF(ISNONTEXT('Movimentação de Alunos'!B65),"   ",(IF(ISBLANK('Movimentação de Alunos'!E65),(IF((COUNTIF(C64:AP64,"F"))=0,"0",(COUNTIF(C64:AP64,"F")))),"---")))</f>
        <v xml:space="preserve">   </v>
      </c>
      <c r="AR64" s="38"/>
      <c r="AS64" s="38"/>
      <c r="AT64" s="38"/>
      <c r="AU64" s="38"/>
      <c r="AV64" s="38"/>
      <c r="AW64" s="38"/>
      <c r="AX64" s="38"/>
      <c r="AY64" s="38"/>
      <c r="AZ64" s="38"/>
    </row>
    <row r="65" spans="1:52" ht="15" customHeight="1" x14ac:dyDescent="0.25">
      <c r="A65" s="3">
        <v>58</v>
      </c>
      <c r="B65" s="2">
        <f>'Movimentação de Alunos'!B66</f>
        <v>0</v>
      </c>
      <c r="C65" s="187" t="s">
        <v>73</v>
      </c>
      <c r="D65" s="187" t="s">
        <v>73</v>
      </c>
      <c r="E65" s="187" t="s">
        <v>73</v>
      </c>
      <c r="F65" s="187" t="s">
        <v>73</v>
      </c>
      <c r="G65" s="187" t="s">
        <v>73</v>
      </c>
      <c r="H65" s="187" t="s">
        <v>73</v>
      </c>
      <c r="I65" s="187" t="s">
        <v>73</v>
      </c>
      <c r="J65" s="187" t="s">
        <v>73</v>
      </c>
      <c r="K65" s="187" t="s">
        <v>73</v>
      </c>
      <c r="L65" s="187" t="s">
        <v>73</v>
      </c>
      <c r="M65" s="187" t="s">
        <v>73</v>
      </c>
      <c r="N65" s="187" t="s">
        <v>73</v>
      </c>
      <c r="O65" s="187" t="s">
        <v>73</v>
      </c>
      <c r="P65" s="187" t="s">
        <v>73</v>
      </c>
      <c r="Q65" s="187" t="s">
        <v>73</v>
      </c>
      <c r="R65" s="187" t="s">
        <v>73</v>
      </c>
      <c r="S65" s="187" t="s">
        <v>73</v>
      </c>
      <c r="T65" s="187" t="s">
        <v>73</v>
      </c>
      <c r="U65" s="187" t="s">
        <v>73</v>
      </c>
      <c r="V65" s="187" t="s">
        <v>73</v>
      </c>
      <c r="W65" s="187" t="s">
        <v>73</v>
      </c>
      <c r="X65" s="187" t="s">
        <v>73</v>
      </c>
      <c r="Y65" s="187" t="s">
        <v>73</v>
      </c>
      <c r="Z65" s="187" t="s">
        <v>73</v>
      </c>
      <c r="AA65" s="187" t="s">
        <v>73</v>
      </c>
      <c r="AB65" s="187" t="s">
        <v>73</v>
      </c>
      <c r="AC65" s="187" t="s">
        <v>73</v>
      </c>
      <c r="AD65" s="187" t="s">
        <v>73</v>
      </c>
      <c r="AE65" s="187" t="s">
        <v>73</v>
      </c>
      <c r="AF65" s="187" t="s">
        <v>73</v>
      </c>
      <c r="AG65" s="187" t="s">
        <v>73</v>
      </c>
      <c r="AH65" s="187" t="s">
        <v>73</v>
      </c>
      <c r="AI65" s="187" t="s">
        <v>73</v>
      </c>
      <c r="AJ65" s="187" t="s">
        <v>73</v>
      </c>
      <c r="AK65" s="187" t="s">
        <v>73</v>
      </c>
      <c r="AL65" s="187" t="s">
        <v>73</v>
      </c>
      <c r="AM65" s="187" t="s">
        <v>73</v>
      </c>
      <c r="AN65" s="187" t="s">
        <v>73</v>
      </c>
      <c r="AO65" s="187" t="s">
        <v>73</v>
      </c>
      <c r="AP65" s="187" t="s">
        <v>73</v>
      </c>
      <c r="AQ65" s="97" t="str">
        <f>IF(ISNONTEXT('Movimentação de Alunos'!B66),"   ",(IF(ISBLANK('Movimentação de Alunos'!E66),(IF((COUNTIF(C65:AP65,"F"))=0,"0",(COUNTIF(C65:AP65,"F")))),"---")))</f>
        <v xml:space="preserve">   </v>
      </c>
      <c r="AR65" s="38"/>
      <c r="AS65" s="38"/>
      <c r="AT65" s="38"/>
      <c r="AU65" s="38"/>
      <c r="AV65" s="38"/>
      <c r="AW65" s="38"/>
      <c r="AX65" s="38"/>
      <c r="AY65" s="38"/>
      <c r="AZ65" s="38"/>
    </row>
    <row r="66" spans="1:52" ht="15" customHeight="1" x14ac:dyDescent="0.25">
      <c r="A66" s="3">
        <v>59</v>
      </c>
      <c r="B66" s="2">
        <f>'Movimentação de Alunos'!B67</f>
        <v>0</v>
      </c>
      <c r="C66" s="187" t="s">
        <v>73</v>
      </c>
      <c r="D66" s="187" t="s">
        <v>73</v>
      </c>
      <c r="E66" s="187" t="s">
        <v>73</v>
      </c>
      <c r="F66" s="187" t="s">
        <v>73</v>
      </c>
      <c r="G66" s="187" t="s">
        <v>73</v>
      </c>
      <c r="H66" s="187" t="s">
        <v>73</v>
      </c>
      <c r="I66" s="187" t="s">
        <v>73</v>
      </c>
      <c r="J66" s="187" t="s">
        <v>73</v>
      </c>
      <c r="K66" s="187" t="s">
        <v>73</v>
      </c>
      <c r="L66" s="187" t="s">
        <v>73</v>
      </c>
      <c r="M66" s="187" t="s">
        <v>73</v>
      </c>
      <c r="N66" s="187" t="s">
        <v>73</v>
      </c>
      <c r="O66" s="187" t="s">
        <v>73</v>
      </c>
      <c r="P66" s="187" t="s">
        <v>73</v>
      </c>
      <c r="Q66" s="187" t="s">
        <v>73</v>
      </c>
      <c r="R66" s="187" t="s">
        <v>73</v>
      </c>
      <c r="S66" s="187" t="s">
        <v>73</v>
      </c>
      <c r="T66" s="187" t="s">
        <v>73</v>
      </c>
      <c r="U66" s="187" t="s">
        <v>73</v>
      </c>
      <c r="V66" s="187" t="s">
        <v>73</v>
      </c>
      <c r="W66" s="187" t="s">
        <v>73</v>
      </c>
      <c r="X66" s="187" t="s">
        <v>73</v>
      </c>
      <c r="Y66" s="187" t="s">
        <v>73</v>
      </c>
      <c r="Z66" s="187" t="s">
        <v>73</v>
      </c>
      <c r="AA66" s="187" t="s">
        <v>73</v>
      </c>
      <c r="AB66" s="187" t="s">
        <v>73</v>
      </c>
      <c r="AC66" s="187" t="s">
        <v>73</v>
      </c>
      <c r="AD66" s="187" t="s">
        <v>73</v>
      </c>
      <c r="AE66" s="187" t="s">
        <v>73</v>
      </c>
      <c r="AF66" s="187" t="s">
        <v>73</v>
      </c>
      <c r="AG66" s="187" t="s">
        <v>73</v>
      </c>
      <c r="AH66" s="187" t="s">
        <v>73</v>
      </c>
      <c r="AI66" s="187" t="s">
        <v>73</v>
      </c>
      <c r="AJ66" s="187" t="s">
        <v>73</v>
      </c>
      <c r="AK66" s="187" t="s">
        <v>73</v>
      </c>
      <c r="AL66" s="187" t="s">
        <v>73</v>
      </c>
      <c r="AM66" s="187" t="s">
        <v>73</v>
      </c>
      <c r="AN66" s="187" t="s">
        <v>73</v>
      </c>
      <c r="AO66" s="187" t="s">
        <v>73</v>
      </c>
      <c r="AP66" s="187" t="s">
        <v>73</v>
      </c>
      <c r="AQ66" s="97" t="str">
        <f>IF(ISNONTEXT('Movimentação de Alunos'!B67),"   ",(IF(ISBLANK('Movimentação de Alunos'!E67),(IF((COUNTIF(C66:AP66,"F"))=0,"0",(COUNTIF(C66:AP66,"F")))),"---")))</f>
        <v xml:space="preserve">   </v>
      </c>
      <c r="AR66" s="38"/>
      <c r="AS66" s="38"/>
      <c r="AT66" s="38"/>
      <c r="AU66" s="38"/>
      <c r="AV66" s="38"/>
      <c r="AW66" s="38"/>
      <c r="AX66" s="38"/>
      <c r="AY66" s="38"/>
      <c r="AZ66" s="38"/>
    </row>
    <row r="67" spans="1:52" ht="15" customHeight="1" x14ac:dyDescent="0.25">
      <c r="A67" s="3">
        <v>60</v>
      </c>
      <c r="B67" s="2">
        <f>'Movimentação de Alunos'!B68</f>
        <v>0</v>
      </c>
      <c r="C67" s="187" t="s">
        <v>73</v>
      </c>
      <c r="D67" s="187" t="s">
        <v>73</v>
      </c>
      <c r="E67" s="187" t="s">
        <v>73</v>
      </c>
      <c r="F67" s="187" t="s">
        <v>73</v>
      </c>
      <c r="G67" s="187" t="s">
        <v>73</v>
      </c>
      <c r="H67" s="187" t="s">
        <v>73</v>
      </c>
      <c r="I67" s="187" t="s">
        <v>73</v>
      </c>
      <c r="J67" s="187" t="s">
        <v>73</v>
      </c>
      <c r="K67" s="187" t="s">
        <v>73</v>
      </c>
      <c r="L67" s="187" t="s">
        <v>73</v>
      </c>
      <c r="M67" s="187" t="s">
        <v>73</v>
      </c>
      <c r="N67" s="187" t="s">
        <v>73</v>
      </c>
      <c r="O67" s="187" t="s">
        <v>73</v>
      </c>
      <c r="P67" s="187" t="s">
        <v>73</v>
      </c>
      <c r="Q67" s="187" t="s">
        <v>73</v>
      </c>
      <c r="R67" s="187" t="s">
        <v>73</v>
      </c>
      <c r="S67" s="187" t="s">
        <v>73</v>
      </c>
      <c r="T67" s="187" t="s">
        <v>73</v>
      </c>
      <c r="U67" s="187" t="s">
        <v>73</v>
      </c>
      <c r="V67" s="187" t="s">
        <v>73</v>
      </c>
      <c r="W67" s="187" t="s">
        <v>73</v>
      </c>
      <c r="X67" s="187" t="s">
        <v>73</v>
      </c>
      <c r="Y67" s="187" t="s">
        <v>73</v>
      </c>
      <c r="Z67" s="187" t="s">
        <v>73</v>
      </c>
      <c r="AA67" s="187" t="s">
        <v>73</v>
      </c>
      <c r="AB67" s="187" t="s">
        <v>73</v>
      </c>
      <c r="AC67" s="187" t="s">
        <v>73</v>
      </c>
      <c r="AD67" s="187" t="s">
        <v>73</v>
      </c>
      <c r="AE67" s="187" t="s">
        <v>73</v>
      </c>
      <c r="AF67" s="187" t="s">
        <v>73</v>
      </c>
      <c r="AG67" s="187" t="s">
        <v>73</v>
      </c>
      <c r="AH67" s="187" t="s">
        <v>73</v>
      </c>
      <c r="AI67" s="187" t="s">
        <v>73</v>
      </c>
      <c r="AJ67" s="187" t="s">
        <v>73</v>
      </c>
      <c r="AK67" s="187" t="s">
        <v>73</v>
      </c>
      <c r="AL67" s="187" t="s">
        <v>73</v>
      </c>
      <c r="AM67" s="187" t="s">
        <v>73</v>
      </c>
      <c r="AN67" s="187" t="s">
        <v>73</v>
      </c>
      <c r="AO67" s="187" t="s">
        <v>73</v>
      </c>
      <c r="AP67" s="187" t="s">
        <v>73</v>
      </c>
      <c r="AQ67" s="97" t="str">
        <f>IF(ISNONTEXT('Movimentação de Alunos'!B68),"   ",(IF(ISBLANK('Movimentação de Alunos'!E68),(IF((COUNTIF(C67:AP67,"F"))=0,"0",(COUNTIF(C67:AP67,"F")))),"---")))</f>
        <v xml:space="preserve">   </v>
      </c>
      <c r="AR67" s="38"/>
      <c r="AS67" s="38"/>
      <c r="AT67" s="38"/>
      <c r="AU67" s="38"/>
      <c r="AV67" s="38"/>
      <c r="AW67" s="38"/>
      <c r="AX67" s="38"/>
      <c r="AY67" s="38"/>
      <c r="AZ67" s="38"/>
    </row>
    <row r="68" spans="1:52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</row>
    <row r="69" spans="1:52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</row>
    <row r="70" spans="1:52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</row>
    <row r="71" spans="1:52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</row>
  </sheetData>
  <sheetProtection password="E935" sheet="1" objects="1" scenarios="1"/>
  <autoFilter ref="A1:AQ6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</autoFilter>
  <mergeCells count="21">
    <mergeCell ref="A1:AQ1"/>
    <mergeCell ref="A2:AQ2"/>
    <mergeCell ref="A3:B3"/>
    <mergeCell ref="G3:J3"/>
    <mergeCell ref="AG3:AQ3"/>
    <mergeCell ref="D3:F3"/>
    <mergeCell ref="R3:V3"/>
    <mergeCell ref="AS19:AY24"/>
    <mergeCell ref="AS15:AT17"/>
    <mergeCell ref="AS10:AU12"/>
    <mergeCell ref="AS3:AU7"/>
    <mergeCell ref="A6:B6"/>
    <mergeCell ref="A5:B5"/>
    <mergeCell ref="H5:P5"/>
    <mergeCell ref="C6:AL6"/>
    <mergeCell ref="A4:B4"/>
    <mergeCell ref="Q5:W5"/>
    <mergeCell ref="X5:Y5"/>
    <mergeCell ref="D4:G4"/>
    <mergeCell ref="D5:G5"/>
    <mergeCell ref="AK5:AL5"/>
  </mergeCells>
  <conditionalFormatting sqref="AQ5 B8:B67 C7:AP7">
    <cfRule type="cellIs" dxfId="236" priority="30" stopIfTrue="1" operator="equal">
      <formula>0</formula>
    </cfRule>
  </conditionalFormatting>
  <conditionalFormatting sqref="A2:AQ2">
    <cfRule type="cellIs" dxfId="235" priority="29" stopIfTrue="1" operator="equal">
      <formula>"Apuração de Frequência"</formula>
    </cfRule>
  </conditionalFormatting>
  <conditionalFormatting sqref="B8:B67">
    <cfRule type="cellIs" dxfId="234" priority="28" stopIfTrue="1" operator="equal">
      <formula>0</formula>
    </cfRule>
  </conditionalFormatting>
  <conditionalFormatting sqref="B8:B67">
    <cfRule type="cellIs" dxfId="233" priority="27" stopIfTrue="1" operator="equal">
      <formula>0</formula>
    </cfRule>
  </conditionalFormatting>
  <conditionalFormatting sqref="A1:AQ1">
    <cfRule type="expression" priority="24">
      <formula>MOD(ROW(A8),2) = 0</formula>
    </cfRule>
  </conditionalFormatting>
  <conditionalFormatting sqref="B10:AP67 B8:B9 M8:AP9">
    <cfRule type="expression" dxfId="232" priority="23">
      <formula>MOD(ROW(A8),2) = 0</formula>
    </cfRule>
  </conditionalFormatting>
  <conditionalFormatting sqref="AQ8">
    <cfRule type="expression" dxfId="231" priority="13">
      <formula>MOD(ROW(AQ8),2) = 0</formula>
    </cfRule>
  </conditionalFormatting>
  <conditionalFormatting sqref="AQ9:AQ67">
    <cfRule type="expression" dxfId="230" priority="10">
      <formula>MOD(ROW(AQ9),2) = 0</formula>
    </cfRule>
  </conditionalFormatting>
  <conditionalFormatting sqref="D9:E9 I8:L8 G9:L9">
    <cfRule type="expression" dxfId="229" priority="9">
      <formula>MOD(ROW(C8),2) = 0</formula>
    </cfRule>
  </conditionalFormatting>
  <conditionalFormatting sqref="C9">
    <cfRule type="expression" dxfId="228" priority="8">
      <formula>MOD(ROW(B9),2) = 0</formula>
    </cfRule>
  </conditionalFormatting>
  <conditionalFormatting sqref="F9">
    <cfRule type="expression" dxfId="227" priority="2">
      <formula>MOD(ROW(E9),2) = 0</formula>
    </cfRule>
  </conditionalFormatting>
  <conditionalFormatting sqref="C8:AP67">
    <cfRule type="expression" dxfId="226" priority="1">
      <formula>MOD(ROW(B8),2) = 0</formula>
    </cfRule>
  </conditionalFormatting>
  <dataValidations count="1">
    <dataValidation type="list" allowBlank="1" showInputMessage="1" showErrorMessage="1" sqref="C8:AP67">
      <formula1>$AW$3:$AW$5</formula1>
    </dataValidation>
  </dataValidations>
  <hyperlinks>
    <hyperlink ref="AS10:AU12" location="Calendário!A1" display="Calendário"/>
    <hyperlink ref="AS3:AU7" location="Iniciar!A1" display="Iniciar!A1"/>
    <hyperlink ref="AS15:AT17" location="'Conteúdo 1º Bim'!A1" display="'Conteúdo 1º Bim'!A1"/>
  </hyperlink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73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theme="4" tint="0.59999389629810485"/>
    <pageSetUpPr fitToPage="1"/>
  </sheetPr>
  <dimension ref="A1:T54"/>
  <sheetViews>
    <sheetView zoomScaleNormal="100" workbookViewId="0">
      <selection sqref="A1:G1"/>
    </sheetView>
  </sheetViews>
  <sheetFormatPr defaultRowHeight="15" x14ac:dyDescent="0.25"/>
  <cols>
    <col min="1" max="1" width="13.140625" customWidth="1"/>
    <col min="2" max="2" width="9.140625" customWidth="1"/>
    <col min="3" max="3" width="10.7109375" customWidth="1"/>
    <col min="4" max="5" width="9.140625" customWidth="1"/>
    <col min="6" max="6" width="14" customWidth="1"/>
    <col min="7" max="7" width="30.7109375" customWidth="1"/>
  </cols>
  <sheetData>
    <row r="1" spans="1:20" ht="20.25" x14ac:dyDescent="0.25">
      <c r="A1" s="349" t="str">
        <f>Capa!B15</f>
        <v>E. E. MESSIAS PEDREIRO</v>
      </c>
      <c r="B1" s="350"/>
      <c r="C1" s="350"/>
      <c r="D1" s="350"/>
      <c r="E1" s="350"/>
      <c r="F1" s="350"/>
      <c r="G1" s="351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5.75" thickBot="1" x14ac:dyDescent="0.3">
      <c r="A2" s="408" t="s">
        <v>0</v>
      </c>
      <c r="B2" s="409"/>
      <c r="C2" s="409"/>
      <c r="D2" s="409"/>
      <c r="E2" s="409"/>
      <c r="F2" s="409"/>
      <c r="G2" s="410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" customHeight="1" thickTop="1" x14ac:dyDescent="0.25">
      <c r="A3" s="415" t="str">
        <f>Capa!B25</f>
        <v>ENSINO MÉDIO</v>
      </c>
      <c r="B3" s="416"/>
      <c r="C3" s="165" t="s">
        <v>50</v>
      </c>
      <c r="D3" s="44"/>
      <c r="E3" s="165"/>
      <c r="F3" s="411"/>
      <c r="G3" s="412"/>
      <c r="H3" s="38"/>
      <c r="I3" s="38"/>
      <c r="J3" s="309" t="s">
        <v>108</v>
      </c>
      <c r="K3" s="310"/>
      <c r="L3" s="311"/>
      <c r="M3" s="38"/>
      <c r="N3" s="38"/>
      <c r="O3" s="38"/>
      <c r="P3" s="38"/>
      <c r="Q3" s="38"/>
      <c r="R3" s="38"/>
      <c r="S3" s="38"/>
      <c r="T3" s="38"/>
    </row>
    <row r="4" spans="1:20" ht="15" customHeight="1" x14ac:dyDescent="0.25">
      <c r="A4" s="342" t="s">
        <v>49</v>
      </c>
      <c r="B4" s="417"/>
      <c r="C4" s="162" t="s">
        <v>1</v>
      </c>
      <c r="D4" s="162">
        <f>Capa!D19</f>
        <v>2014</v>
      </c>
      <c r="E4" s="167" t="s">
        <v>2</v>
      </c>
      <c r="F4" s="413" t="str">
        <f>Capa!B37</f>
        <v>BIOLOGIA</v>
      </c>
      <c r="G4" s="414"/>
      <c r="H4" s="38"/>
      <c r="I4" s="38"/>
      <c r="J4" s="312"/>
      <c r="K4" s="313"/>
      <c r="L4" s="314"/>
      <c r="M4" s="38"/>
      <c r="N4" s="38"/>
      <c r="O4" s="38"/>
      <c r="P4" s="38"/>
      <c r="Q4" s="38"/>
      <c r="R4" s="38"/>
      <c r="S4" s="38"/>
      <c r="T4" s="38"/>
    </row>
    <row r="5" spans="1:20" ht="15" customHeight="1" x14ac:dyDescent="0.25">
      <c r="A5" s="342" t="str">
        <f>Capa!B30</f>
        <v>1º ANO A</v>
      </c>
      <c r="B5" s="417"/>
      <c r="C5" s="167" t="s">
        <v>6</v>
      </c>
      <c r="D5" s="344" t="str">
        <f>Capa!B44</f>
        <v>ULISSES PAGLIUSO JUNIOR</v>
      </c>
      <c r="E5" s="344"/>
      <c r="F5" s="344"/>
      <c r="G5" s="345"/>
      <c r="H5" s="38"/>
      <c r="I5" s="38"/>
      <c r="J5" s="312"/>
      <c r="K5" s="313"/>
      <c r="L5" s="314"/>
      <c r="M5" s="38"/>
      <c r="N5" s="38"/>
      <c r="O5" s="38"/>
      <c r="P5" s="38"/>
      <c r="Q5" s="38"/>
      <c r="R5" s="38"/>
      <c r="S5" s="38"/>
      <c r="T5" s="38"/>
    </row>
    <row r="6" spans="1:20" ht="15" customHeight="1" x14ac:dyDescent="0.25">
      <c r="A6" s="402" t="str">
        <f>Capa!F30</f>
        <v>VESPERTINO</v>
      </c>
      <c r="B6" s="403"/>
      <c r="C6" s="167" t="s">
        <v>3</v>
      </c>
      <c r="D6" s="167"/>
      <c r="E6" s="167"/>
      <c r="F6" s="45">
        <f>'Frequência 1º Bim'!X5</f>
        <v>0</v>
      </c>
      <c r="G6" s="46"/>
      <c r="H6" s="38"/>
      <c r="I6" s="38"/>
      <c r="J6" s="312"/>
      <c r="K6" s="313"/>
      <c r="L6" s="314"/>
      <c r="M6" s="38"/>
      <c r="N6" s="38"/>
      <c r="O6" s="38"/>
      <c r="P6" s="38"/>
      <c r="Q6" s="38"/>
      <c r="R6" s="38"/>
      <c r="S6" s="38"/>
      <c r="T6" s="38"/>
    </row>
    <row r="7" spans="1:20" ht="15" customHeight="1" thickBot="1" x14ac:dyDescent="0.3">
      <c r="A7" s="47"/>
      <c r="B7" s="48"/>
      <c r="C7" s="48"/>
      <c r="D7" s="48"/>
      <c r="E7" s="48"/>
      <c r="F7" s="48"/>
      <c r="G7" s="166"/>
      <c r="H7" s="38"/>
      <c r="I7" s="38"/>
      <c r="J7" s="315"/>
      <c r="K7" s="316"/>
      <c r="L7" s="317"/>
      <c r="M7" s="38"/>
      <c r="N7" s="38"/>
      <c r="O7" s="38"/>
      <c r="P7" s="38"/>
      <c r="Q7" s="38"/>
      <c r="R7" s="38"/>
      <c r="S7" s="38"/>
      <c r="T7" s="38"/>
    </row>
    <row r="8" spans="1:20" ht="16.5" thickTop="1" thickBot="1" x14ac:dyDescent="0.3">
      <c r="A8" s="49" t="s">
        <v>4</v>
      </c>
      <c r="B8" s="404" t="s">
        <v>5</v>
      </c>
      <c r="C8" s="404"/>
      <c r="D8" s="404"/>
      <c r="E8" s="404"/>
      <c r="F8" s="404"/>
      <c r="G8" s="404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ht="15.75" thickTop="1" x14ac:dyDescent="0.25">
      <c r="A9" s="50" t="str">
        <f>IF('Frequência 1º Bim'!C7&gt;0,'Frequência 1º Bim'!C7," ")</f>
        <v xml:space="preserve"> </v>
      </c>
      <c r="B9" s="400"/>
      <c r="C9" s="401"/>
      <c r="D9" s="401"/>
      <c r="E9" s="401"/>
      <c r="F9" s="401"/>
      <c r="G9" s="401"/>
      <c r="H9" s="38"/>
      <c r="I9" s="38"/>
      <c r="J9" s="318" t="s">
        <v>103</v>
      </c>
      <c r="K9" s="319"/>
      <c r="L9" s="38"/>
      <c r="M9" s="38"/>
      <c r="N9" s="38"/>
      <c r="O9" s="38"/>
      <c r="P9" s="38"/>
      <c r="Q9" s="38"/>
      <c r="R9" s="38"/>
      <c r="S9" s="38"/>
      <c r="T9" s="38"/>
    </row>
    <row r="10" spans="1:20" x14ac:dyDescent="0.25">
      <c r="A10" s="50" t="str">
        <f>IF('Frequência 1º Bim'!D7&gt;0,'Frequência 1º Bim'!D7," ")</f>
        <v xml:space="preserve"> </v>
      </c>
      <c r="B10" s="405"/>
      <c r="C10" s="406"/>
      <c r="D10" s="406"/>
      <c r="E10" s="406"/>
      <c r="F10" s="406"/>
      <c r="G10" s="407"/>
      <c r="H10" s="38"/>
      <c r="I10" s="38"/>
      <c r="J10" s="320"/>
      <c r="K10" s="321"/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15.75" thickBot="1" x14ac:dyDescent="0.3">
      <c r="A11" s="50" t="str">
        <f>IF('Frequência 1º Bim'!E7&gt;0,'Frequência 1º Bim'!E7," ")</f>
        <v xml:space="preserve"> </v>
      </c>
      <c r="B11" s="405"/>
      <c r="C11" s="406"/>
      <c r="D11" s="406"/>
      <c r="E11" s="406"/>
      <c r="F11" s="406"/>
      <c r="G11" s="407"/>
      <c r="H11" s="38"/>
      <c r="I11" s="38"/>
      <c r="J11" s="322"/>
      <c r="K11" s="323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15.75" thickTop="1" x14ac:dyDescent="0.25">
      <c r="A12" s="50" t="str">
        <f>IF('Frequência 1º Bim'!F7&gt;0,'Frequência 1º Bim'!F7," ")</f>
        <v xml:space="preserve"> </v>
      </c>
      <c r="B12" s="405"/>
      <c r="C12" s="406"/>
      <c r="D12" s="406"/>
      <c r="E12" s="406"/>
      <c r="F12" s="406"/>
      <c r="G12" s="40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1:20" x14ac:dyDescent="0.25">
      <c r="A13" s="50" t="str">
        <f>IF('Frequência 1º Bim'!G7&gt;0,'Frequência 1º Bim'!G7," ")</f>
        <v xml:space="preserve"> </v>
      </c>
      <c r="B13" s="405"/>
      <c r="C13" s="406"/>
      <c r="D13" s="406"/>
      <c r="E13" s="406"/>
      <c r="F13" s="406"/>
      <c r="G13" s="407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</row>
    <row r="14" spans="1:20" x14ac:dyDescent="0.25">
      <c r="A14" s="50" t="str">
        <f>IF('Frequência 1º Bim'!H7&gt;0,'Frequência 1º Bim'!H7," ")</f>
        <v xml:space="preserve"> </v>
      </c>
      <c r="B14" s="405" t="s">
        <v>147</v>
      </c>
      <c r="C14" s="406"/>
      <c r="D14" s="406"/>
      <c r="E14" s="406"/>
      <c r="F14" s="406"/>
      <c r="G14" s="407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</row>
    <row r="15" spans="1:20" x14ac:dyDescent="0.25">
      <c r="A15" s="50" t="str">
        <f>IF('Frequência 1º Bim'!I7&gt;0,'Frequência 1º Bim'!I7," ")</f>
        <v xml:space="preserve"> </v>
      </c>
      <c r="B15" s="400"/>
      <c r="C15" s="401"/>
      <c r="D15" s="401"/>
      <c r="E15" s="401"/>
      <c r="F15" s="401"/>
      <c r="G15" s="401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1:20" x14ac:dyDescent="0.25">
      <c r="A16" s="50" t="str">
        <f>IF('Frequência 1º Bim'!J7&gt;0,'Frequência 1º Bim'!J7," ")</f>
        <v xml:space="preserve"> </v>
      </c>
      <c r="B16" s="400"/>
      <c r="C16" s="401"/>
      <c r="D16" s="401"/>
      <c r="E16" s="401"/>
      <c r="F16" s="401"/>
      <c r="G16" s="401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1:20" x14ac:dyDescent="0.25">
      <c r="A17" s="50" t="str">
        <f>IF('Frequência 1º Bim'!K7&gt;0,'Frequência 1º Bim'!K7," ")</f>
        <v xml:space="preserve"> </v>
      </c>
      <c r="B17" s="400"/>
      <c r="C17" s="401"/>
      <c r="D17" s="401"/>
      <c r="E17" s="401"/>
      <c r="F17" s="401"/>
      <c r="G17" s="401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0" x14ac:dyDescent="0.25">
      <c r="A18" s="50" t="str">
        <f>IF('Frequência 1º Bim'!L7&gt;0,'Frequência 1º Bim'!L7," ")</f>
        <v xml:space="preserve"> </v>
      </c>
      <c r="B18" s="400"/>
      <c r="C18" s="401"/>
      <c r="D18" s="401"/>
      <c r="E18" s="401"/>
      <c r="F18" s="401"/>
      <c r="G18" s="401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1:20" x14ac:dyDescent="0.25">
      <c r="A19" s="50" t="str">
        <f>IF('Frequência 1º Bim'!M7&gt;0,'Frequência 1º Bim'!M7," ")</f>
        <v xml:space="preserve"> </v>
      </c>
      <c r="B19" s="405"/>
      <c r="C19" s="406"/>
      <c r="D19" s="406"/>
      <c r="E19" s="406"/>
      <c r="F19" s="406"/>
      <c r="G19" s="407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0" x14ac:dyDescent="0.25">
      <c r="A20" s="50" t="str">
        <f>IF('Frequência 1º Bim'!N7&gt;0,'Frequência 1º Bim'!N7," ")</f>
        <v xml:space="preserve"> </v>
      </c>
      <c r="B20" s="405"/>
      <c r="C20" s="406"/>
      <c r="D20" s="406"/>
      <c r="E20" s="406"/>
      <c r="F20" s="406"/>
      <c r="G20" s="40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1:20" x14ac:dyDescent="0.25">
      <c r="A21" s="50" t="str">
        <f>IF('Frequência 1º Bim'!O7&gt;0,'Frequência 1º Bim'!O7," ")</f>
        <v xml:space="preserve"> </v>
      </c>
      <c r="B21" s="405"/>
      <c r="C21" s="406"/>
      <c r="D21" s="406"/>
      <c r="E21" s="406"/>
      <c r="F21" s="406"/>
      <c r="G21" s="40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1:20" x14ac:dyDescent="0.25">
      <c r="A22" s="50" t="str">
        <f>IF('Frequência 1º Bim'!P7&gt;0,'Frequência 1º Bim'!P7," ")</f>
        <v xml:space="preserve"> </v>
      </c>
      <c r="B22" s="405"/>
      <c r="C22" s="406"/>
      <c r="D22" s="406"/>
      <c r="E22" s="406"/>
      <c r="F22" s="406"/>
      <c r="G22" s="40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0" x14ac:dyDescent="0.25">
      <c r="A23" s="50" t="str">
        <f>IF('Frequência 1º Bim'!Q7&gt;0,'Frequência 1º Bim'!Q7," ")</f>
        <v xml:space="preserve"> </v>
      </c>
      <c r="B23" s="400"/>
      <c r="C23" s="401"/>
      <c r="D23" s="401"/>
      <c r="E23" s="401"/>
      <c r="F23" s="401"/>
      <c r="G23" s="401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1:20" x14ac:dyDescent="0.25">
      <c r="A24" s="50" t="str">
        <f>IF('Frequência 1º Bim'!R7&gt;0,'Frequência 1º Bim'!R7," ")</f>
        <v xml:space="preserve"> </v>
      </c>
      <c r="B24" s="400"/>
      <c r="C24" s="401"/>
      <c r="D24" s="401"/>
      <c r="E24" s="401"/>
      <c r="F24" s="401"/>
      <c r="G24" s="401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</row>
    <row r="25" spans="1:20" x14ac:dyDescent="0.25">
      <c r="A25" s="50" t="str">
        <f>IF('Frequência 1º Bim'!S7&gt;0,'Frequência 1º Bim'!S7," ")</f>
        <v xml:space="preserve"> </v>
      </c>
      <c r="B25" s="405"/>
      <c r="C25" s="406"/>
      <c r="D25" s="406"/>
      <c r="E25" s="406"/>
      <c r="F25" s="406"/>
      <c r="G25" s="407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x14ac:dyDescent="0.25">
      <c r="A26" s="50" t="str">
        <f>IF('Frequência 1º Bim'!T7&gt;0,'Frequência 1º Bim'!T7," ")</f>
        <v xml:space="preserve"> </v>
      </c>
      <c r="B26" s="405"/>
      <c r="C26" s="406"/>
      <c r="D26" s="406"/>
      <c r="E26" s="406"/>
      <c r="F26" s="406"/>
      <c r="G26" s="407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x14ac:dyDescent="0.25">
      <c r="A27" s="50" t="str">
        <f>IF('Frequência 1º Bim'!U7&gt;0,'Frequência 1º Bim'!U7," ")</f>
        <v xml:space="preserve"> </v>
      </c>
      <c r="B27" s="405"/>
      <c r="C27" s="406"/>
      <c r="D27" s="406"/>
      <c r="E27" s="406"/>
      <c r="F27" s="406"/>
      <c r="G27" s="407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0" x14ac:dyDescent="0.25">
      <c r="A28" s="50" t="str">
        <f>IF('Frequência 1º Bim'!V7&gt;0,'Frequência 1º Bim'!V7," ")</f>
        <v xml:space="preserve"> </v>
      </c>
      <c r="B28" s="405"/>
      <c r="C28" s="406"/>
      <c r="D28" s="406"/>
      <c r="E28" s="406"/>
      <c r="F28" s="406"/>
      <c r="G28" s="407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0" x14ac:dyDescent="0.25">
      <c r="A29" s="50" t="str">
        <f>IF('Frequência 1º Bim'!W7&gt;0,'Frequência 1º Bim'!W7," ")</f>
        <v xml:space="preserve"> </v>
      </c>
      <c r="B29" s="405"/>
      <c r="C29" s="406"/>
      <c r="D29" s="406"/>
      <c r="E29" s="406"/>
      <c r="F29" s="406"/>
      <c r="G29" s="40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0" x14ac:dyDescent="0.25">
      <c r="A30" s="50" t="str">
        <f>IF('Frequência 1º Bim'!X7&gt;0,'Frequência 1º Bim'!X7," ")</f>
        <v xml:space="preserve"> </v>
      </c>
      <c r="B30" s="405"/>
      <c r="C30" s="406"/>
      <c r="D30" s="406"/>
      <c r="E30" s="406"/>
      <c r="F30" s="406"/>
      <c r="G30" s="40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1:20" x14ac:dyDescent="0.25">
      <c r="A31" s="50" t="str">
        <f>IF('Frequência 1º Bim'!Y7&gt;0,'Frequência 1º Bim'!Y7," ")</f>
        <v xml:space="preserve"> </v>
      </c>
      <c r="B31" s="400"/>
      <c r="C31" s="401"/>
      <c r="D31" s="401"/>
      <c r="E31" s="401"/>
      <c r="F31" s="401"/>
      <c r="G31" s="401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</row>
    <row r="32" spans="1:20" x14ac:dyDescent="0.25">
      <c r="A32" s="50" t="str">
        <f>IF('Frequência 1º Bim'!Z7&gt;0,'Frequência 1º Bim'!Z7," ")</f>
        <v xml:space="preserve"> </v>
      </c>
      <c r="B32" s="405"/>
      <c r="C32" s="406"/>
      <c r="D32" s="406"/>
      <c r="E32" s="406"/>
      <c r="F32" s="406"/>
      <c r="G32" s="407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spans="1:20" x14ac:dyDescent="0.25">
      <c r="A33" s="50" t="str">
        <f>IF('Frequência 1º Bim'!AA7&gt;0,'Frequência 1º Bim'!AA7," ")</f>
        <v xml:space="preserve"> </v>
      </c>
      <c r="B33" s="405"/>
      <c r="C33" s="406"/>
      <c r="D33" s="406"/>
      <c r="E33" s="406"/>
      <c r="F33" s="406"/>
      <c r="G33" s="407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</row>
    <row r="34" spans="1:20" x14ac:dyDescent="0.25">
      <c r="A34" s="50" t="str">
        <f>IF('Frequência 1º Bim'!AB7&gt;0,'Frequência 1º Bim'!AB7," ")</f>
        <v xml:space="preserve"> </v>
      </c>
      <c r="B34" s="405"/>
      <c r="C34" s="406"/>
      <c r="D34" s="406"/>
      <c r="E34" s="406"/>
      <c r="F34" s="406"/>
      <c r="G34" s="407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</row>
    <row r="35" spans="1:20" x14ac:dyDescent="0.25">
      <c r="A35" s="50" t="str">
        <f>IF('Frequência 1º Bim'!AC7&gt;0,'Frequência 1º Bim'!AC7," ")</f>
        <v xml:space="preserve"> </v>
      </c>
      <c r="B35" s="400"/>
      <c r="C35" s="401"/>
      <c r="D35" s="401"/>
      <c r="E35" s="401"/>
      <c r="F35" s="401"/>
      <c r="G35" s="401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</row>
    <row r="36" spans="1:20" x14ac:dyDescent="0.25">
      <c r="A36" s="50" t="str">
        <f>IF('Frequência 1º Bim'!AD7&gt;0,'Frequência 1º Bim'!AD7," ")</f>
        <v xml:space="preserve"> </v>
      </c>
      <c r="B36" s="400"/>
      <c r="C36" s="401"/>
      <c r="D36" s="401"/>
      <c r="E36" s="401"/>
      <c r="F36" s="401"/>
      <c r="G36" s="401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</row>
    <row r="37" spans="1:20" x14ac:dyDescent="0.25">
      <c r="A37" s="50" t="str">
        <f>IF('Frequência 1º Bim'!AE7&gt;0,'Frequência 1º Bim'!AE7," ")</f>
        <v xml:space="preserve"> </v>
      </c>
      <c r="B37" s="400"/>
      <c r="C37" s="401"/>
      <c r="D37" s="401"/>
      <c r="E37" s="401"/>
      <c r="F37" s="401"/>
      <c r="G37" s="401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20" x14ac:dyDescent="0.25">
      <c r="A38" s="50" t="str">
        <f>IF('Frequência 1º Bim'!AF7&gt;0,'Frequência 1º Bim'!AF7," ")</f>
        <v xml:space="preserve"> </v>
      </c>
      <c r="B38" s="400"/>
      <c r="C38" s="401"/>
      <c r="D38" s="401"/>
      <c r="E38" s="401"/>
      <c r="F38" s="401"/>
      <c r="G38" s="401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</row>
    <row r="39" spans="1:20" x14ac:dyDescent="0.25">
      <c r="A39" s="50" t="str">
        <f>IF('Frequência 1º Bim'!AG7&gt;0,'Frequência 1º Bim'!AG7," ")</f>
        <v xml:space="preserve"> </v>
      </c>
      <c r="B39" s="400"/>
      <c r="C39" s="401"/>
      <c r="D39" s="401"/>
      <c r="E39" s="401"/>
      <c r="F39" s="401"/>
      <c r="G39" s="401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</row>
    <row r="40" spans="1:20" x14ac:dyDescent="0.25">
      <c r="A40" s="50" t="str">
        <f>IF('Frequência 1º Bim'!AH7&gt;0,'Frequência 1º Bim'!AH7," ")</f>
        <v xml:space="preserve"> </v>
      </c>
      <c r="B40" s="400"/>
      <c r="C40" s="401"/>
      <c r="D40" s="401"/>
      <c r="E40" s="401"/>
      <c r="F40" s="401"/>
      <c r="G40" s="401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</row>
    <row r="41" spans="1:20" x14ac:dyDescent="0.25">
      <c r="A41" s="50" t="str">
        <f>IF('Frequência 1º Bim'!AI7&gt;0,'Frequência 1º Bim'!AI7," ")</f>
        <v xml:space="preserve"> </v>
      </c>
      <c r="B41" s="400"/>
      <c r="C41" s="401"/>
      <c r="D41" s="401"/>
      <c r="E41" s="401"/>
      <c r="F41" s="401"/>
      <c r="G41" s="401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pans="1:20" x14ac:dyDescent="0.25">
      <c r="A42" s="50" t="str">
        <f>IF('Frequência 1º Bim'!AJ7&gt;0,'Frequência 1º Bim'!AJ7," ")</f>
        <v xml:space="preserve"> </v>
      </c>
      <c r="B42" s="400"/>
      <c r="C42" s="401"/>
      <c r="D42" s="401"/>
      <c r="E42" s="401"/>
      <c r="F42" s="401"/>
      <c r="G42" s="401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pans="1:20" x14ac:dyDescent="0.25">
      <c r="A43" s="50" t="str">
        <f>IF('Frequência 1º Bim'!AK7&gt;0,'Frequência 1º Bim'!AK7," ")</f>
        <v xml:space="preserve"> </v>
      </c>
      <c r="B43" s="400"/>
      <c r="C43" s="401"/>
      <c r="D43" s="401"/>
      <c r="E43" s="401"/>
      <c r="F43" s="401"/>
      <c r="G43" s="401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pans="1:20" x14ac:dyDescent="0.25">
      <c r="A44" s="50" t="str">
        <f>IF('Frequência 1º Bim'!AL7&gt;0,'Frequência 1º Bim'!AL7," ")</f>
        <v xml:space="preserve"> </v>
      </c>
      <c r="B44" s="400"/>
      <c r="C44" s="401"/>
      <c r="D44" s="401"/>
      <c r="E44" s="401"/>
      <c r="F44" s="401"/>
      <c r="G44" s="401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</row>
    <row r="45" spans="1:20" x14ac:dyDescent="0.25">
      <c r="A45" s="50" t="str">
        <f>IF('Frequência 1º Bim'!AM7&gt;0,'Frequência 1º Bim'!AM7," ")</f>
        <v xml:space="preserve"> </v>
      </c>
      <c r="B45" s="400"/>
      <c r="C45" s="401"/>
      <c r="D45" s="401"/>
      <c r="E45" s="401"/>
      <c r="F45" s="401"/>
      <c r="G45" s="401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x14ac:dyDescent="0.25">
      <c r="A46" s="50" t="str">
        <f>IF('Frequência 1º Bim'!AN7&gt;0,'Frequência 1º Bim'!AN7," ")</f>
        <v xml:space="preserve"> </v>
      </c>
      <c r="B46" s="400"/>
      <c r="C46" s="401"/>
      <c r="D46" s="401"/>
      <c r="E46" s="401"/>
      <c r="F46" s="401"/>
      <c r="G46" s="401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1:20" x14ac:dyDescent="0.25">
      <c r="A47" s="50" t="str">
        <f>IF('Frequência 1º Bim'!AO7&gt;0,'Frequência 1º Bim'!AO7," ")</f>
        <v xml:space="preserve"> </v>
      </c>
      <c r="B47" s="400"/>
      <c r="C47" s="401"/>
      <c r="D47" s="401"/>
      <c r="E47" s="401"/>
      <c r="F47" s="401"/>
      <c r="G47" s="401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x14ac:dyDescent="0.25">
      <c r="A48" s="50" t="str">
        <f>IF('Frequência 1º Bim'!AP7&gt;0,'Frequência 1º Bim'!AP7," ")</f>
        <v xml:space="preserve"> </v>
      </c>
      <c r="B48" s="400"/>
      <c r="C48" s="401"/>
      <c r="D48" s="401"/>
      <c r="E48" s="401"/>
      <c r="F48" s="401"/>
      <c r="G48" s="401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1:20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1:20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1:20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1:20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1:20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</sheetData>
  <sheetProtection password="E935" sheet="1" objects="1" scenarios="1"/>
  <mergeCells count="52">
    <mergeCell ref="B29:G29"/>
    <mergeCell ref="B45:G45"/>
    <mergeCell ref="B25:G25"/>
    <mergeCell ref="B28:G28"/>
    <mergeCell ref="B40:G40"/>
    <mergeCell ref="B41:G41"/>
    <mergeCell ref="B42:G42"/>
    <mergeCell ref="B39:G39"/>
    <mergeCell ref="B38:G38"/>
    <mergeCell ref="B27:G27"/>
    <mergeCell ref="B35:G35"/>
    <mergeCell ref="B36:G36"/>
    <mergeCell ref="B37:G37"/>
    <mergeCell ref="B26:G26"/>
    <mergeCell ref="B30:G30"/>
    <mergeCell ref="B31:G31"/>
    <mergeCell ref="B24:G24"/>
    <mergeCell ref="B22:G22"/>
    <mergeCell ref="B23:G23"/>
    <mergeCell ref="B19:G19"/>
    <mergeCell ref="B21:G21"/>
    <mergeCell ref="B20:G20"/>
    <mergeCell ref="B43:G43"/>
    <mergeCell ref="B44:G44"/>
    <mergeCell ref="B32:G32"/>
    <mergeCell ref="B33:G33"/>
    <mergeCell ref="B34:G34"/>
    <mergeCell ref="B18:G18"/>
    <mergeCell ref="A1:G1"/>
    <mergeCell ref="A2:G2"/>
    <mergeCell ref="D5:G5"/>
    <mergeCell ref="F3:G3"/>
    <mergeCell ref="F4:G4"/>
    <mergeCell ref="A3:B3"/>
    <mergeCell ref="A4:B4"/>
    <mergeCell ref="A5:B5"/>
    <mergeCell ref="J9:K11"/>
    <mergeCell ref="J3:L7"/>
    <mergeCell ref="B46:G46"/>
    <mergeCell ref="B47:G47"/>
    <mergeCell ref="B48:G48"/>
    <mergeCell ref="A6:B6"/>
    <mergeCell ref="B8:G8"/>
    <mergeCell ref="B14:G14"/>
    <mergeCell ref="B16:G16"/>
    <mergeCell ref="B15:G15"/>
    <mergeCell ref="B9:G9"/>
    <mergeCell ref="B10:G10"/>
    <mergeCell ref="B11:G11"/>
    <mergeCell ref="B12:G12"/>
    <mergeCell ref="B13:G13"/>
    <mergeCell ref="B17:G17"/>
  </mergeCells>
  <conditionalFormatting sqref="A9">
    <cfRule type="cellIs" dxfId="225" priority="2" operator="equal">
      <formula>"0-jan"</formula>
    </cfRule>
  </conditionalFormatting>
  <conditionalFormatting sqref="A10:A48">
    <cfRule type="cellIs" dxfId="224" priority="1" operator="equal">
      <formula>"0-jan"</formula>
    </cfRule>
  </conditionalFormatting>
  <hyperlinks>
    <hyperlink ref="J3:L7" location="Iniciar!A1" display="Iniciar!A1"/>
    <hyperlink ref="J9:K11" location="'Frequência 1º Bim'!A1" display="'Frequência 1º Bim'!A1"/>
  </hyperlinks>
  <printOptions horizontalCentered="1" gridLines="1"/>
  <pageMargins left="0.23622047244094491" right="0.23622047244094491" top="0.74803149606299213" bottom="0.74803149606299213" header="0.31496062992125984" footer="0.31496062992125984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theme="4" tint="0.59999389629810485"/>
    <pageSetUpPr fitToPage="1"/>
  </sheetPr>
  <dimension ref="A1:AA73"/>
  <sheetViews>
    <sheetView workbookViewId="0">
      <selection sqref="A1:T1"/>
    </sheetView>
  </sheetViews>
  <sheetFormatPr defaultRowHeight="15" x14ac:dyDescent="0.25"/>
  <cols>
    <col min="1" max="1" width="2.7109375" customWidth="1"/>
    <col min="2" max="2" width="30.140625" customWidth="1"/>
    <col min="3" max="3" width="10.5703125" customWidth="1"/>
    <col min="4" max="5" width="6.28515625" customWidth="1"/>
    <col min="6" max="6" width="4.7109375" customWidth="1"/>
    <col min="7" max="7" width="4.85546875" customWidth="1"/>
    <col min="8" max="8" width="4.140625" customWidth="1"/>
    <col min="9" max="9" width="5.28515625" customWidth="1"/>
    <col min="10" max="11" width="4.7109375" customWidth="1"/>
    <col min="12" max="12" width="5.7109375" customWidth="1"/>
    <col min="13" max="18" width="4.7109375" customWidth="1"/>
    <col min="19" max="20" width="5.7109375" customWidth="1"/>
  </cols>
  <sheetData>
    <row r="1" spans="1:27" x14ac:dyDescent="0.25">
      <c r="A1" s="434" t="str">
        <f>Capa!B15</f>
        <v>E. E. MESSIAS PEDREIRO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6"/>
      <c r="U1" s="38"/>
      <c r="V1" s="38"/>
      <c r="W1" s="38"/>
      <c r="X1" s="38"/>
      <c r="Y1" s="38"/>
      <c r="Z1" s="38"/>
      <c r="AA1" s="38"/>
    </row>
    <row r="2" spans="1:27" x14ac:dyDescent="0.25">
      <c r="A2" s="434" t="s">
        <v>94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6"/>
      <c r="U2" s="38"/>
      <c r="V2" s="38"/>
      <c r="W2" s="38"/>
      <c r="X2" s="38"/>
      <c r="Y2" s="38"/>
      <c r="Z2" s="38"/>
      <c r="AA2" s="38"/>
    </row>
    <row r="3" spans="1:27" ht="15" customHeight="1" thickBot="1" x14ac:dyDescent="0.3">
      <c r="A3" s="342" t="str">
        <f>Capa!B25</f>
        <v>ENSINO MÉDIO</v>
      </c>
      <c r="B3" s="417"/>
      <c r="C3" s="51"/>
      <c r="D3" s="51"/>
      <c r="E3" s="51"/>
      <c r="F3" s="56" t="s">
        <v>23</v>
      </c>
      <c r="G3" s="54"/>
      <c r="H3" s="54" t="s">
        <v>1</v>
      </c>
      <c r="I3" s="54">
        <f>Capa!D19</f>
        <v>2014</v>
      </c>
      <c r="J3" s="439" t="s">
        <v>25</v>
      </c>
      <c r="K3" s="439"/>
      <c r="L3" s="437" t="str">
        <f>Capa!B37</f>
        <v>BIOLOGIA</v>
      </c>
      <c r="M3" s="437"/>
      <c r="N3" s="428" t="s">
        <v>67</v>
      </c>
      <c r="O3" s="429"/>
      <c r="P3" s="429"/>
      <c r="Q3" s="429"/>
      <c r="R3" s="429"/>
      <c r="S3" s="430"/>
      <c r="T3" s="440" t="s">
        <v>66</v>
      </c>
      <c r="U3" s="38"/>
      <c r="V3" s="38"/>
      <c r="W3" s="38"/>
      <c r="X3" s="38"/>
      <c r="Y3" s="38"/>
      <c r="Z3" s="38"/>
      <c r="AA3" s="38"/>
    </row>
    <row r="4" spans="1:27" ht="15" customHeight="1" thickTop="1" x14ac:dyDescent="0.25">
      <c r="A4" s="342" t="s">
        <v>49</v>
      </c>
      <c r="B4" s="417"/>
      <c r="C4" s="51"/>
      <c r="D4" s="51"/>
      <c r="E4" s="51"/>
      <c r="F4" s="57" t="s">
        <v>18</v>
      </c>
      <c r="G4" s="55"/>
      <c r="H4" s="438" t="str">
        <f>Capa!B44</f>
        <v>ULISSES PAGLIUSO JUNIOR</v>
      </c>
      <c r="I4" s="438"/>
      <c r="J4" s="438"/>
      <c r="K4" s="437"/>
      <c r="L4" s="437"/>
      <c r="M4" s="437"/>
      <c r="N4" s="431"/>
      <c r="O4" s="432"/>
      <c r="P4" s="432"/>
      <c r="Q4" s="432"/>
      <c r="R4" s="432"/>
      <c r="S4" s="433"/>
      <c r="T4" s="441"/>
      <c r="U4" s="38"/>
      <c r="V4" s="309" t="s">
        <v>108</v>
      </c>
      <c r="W4" s="310"/>
      <c r="X4" s="311"/>
      <c r="Y4" s="38"/>
      <c r="Z4" s="38"/>
      <c r="AA4" s="38"/>
    </row>
    <row r="5" spans="1:27" ht="15" customHeight="1" x14ac:dyDescent="0.25">
      <c r="A5" s="342" t="str">
        <f>Capa!B30</f>
        <v>1º ANO A</v>
      </c>
      <c r="B5" s="417"/>
      <c r="C5" s="51"/>
      <c r="D5" s="51"/>
      <c r="E5" s="51"/>
      <c r="F5" s="447" t="s">
        <v>19</v>
      </c>
      <c r="G5" s="448"/>
      <c r="H5" s="448"/>
      <c r="I5" s="448"/>
      <c r="J5" s="448"/>
      <c r="K5" s="448"/>
      <c r="L5" s="444" t="s">
        <v>65</v>
      </c>
      <c r="M5" s="425" t="s">
        <v>21</v>
      </c>
      <c r="N5" s="428" t="s">
        <v>62</v>
      </c>
      <c r="O5" s="429"/>
      <c r="P5" s="430"/>
      <c r="Q5" s="418" t="s">
        <v>63</v>
      </c>
      <c r="R5" s="419"/>
      <c r="S5" s="422" t="s">
        <v>64</v>
      </c>
      <c r="T5" s="441"/>
      <c r="U5" s="38"/>
      <c r="V5" s="312"/>
      <c r="W5" s="313"/>
      <c r="X5" s="314"/>
      <c r="Y5" s="38"/>
      <c r="Z5" s="38"/>
      <c r="AA5" s="38"/>
    </row>
    <row r="6" spans="1:27" ht="15" customHeight="1" x14ac:dyDescent="0.25">
      <c r="A6" s="402" t="str">
        <f>Capa!F30</f>
        <v>VESPERTINO</v>
      </c>
      <c r="B6" s="403"/>
      <c r="C6" s="52"/>
      <c r="D6" s="52"/>
      <c r="E6" s="53"/>
      <c r="F6" s="449" t="s">
        <v>62</v>
      </c>
      <c r="G6" s="450"/>
      <c r="H6" s="450"/>
      <c r="I6" s="451" t="s">
        <v>61</v>
      </c>
      <c r="J6" s="452"/>
      <c r="K6" s="452"/>
      <c r="L6" s="445"/>
      <c r="M6" s="426"/>
      <c r="N6" s="431"/>
      <c r="O6" s="432"/>
      <c r="P6" s="433"/>
      <c r="Q6" s="420"/>
      <c r="R6" s="421"/>
      <c r="S6" s="423"/>
      <c r="T6" s="441"/>
      <c r="U6" s="38"/>
      <c r="V6" s="312"/>
      <c r="W6" s="313"/>
      <c r="X6" s="314"/>
      <c r="Y6" s="38"/>
      <c r="Z6" s="38"/>
      <c r="AA6" s="38"/>
    </row>
    <row r="7" spans="1:27" ht="15" customHeight="1" x14ac:dyDescent="0.25">
      <c r="A7" s="443" t="s">
        <v>7</v>
      </c>
      <c r="B7" s="443"/>
      <c r="C7" s="443"/>
      <c r="D7" s="443"/>
      <c r="E7" s="443"/>
      <c r="F7" s="27"/>
      <c r="G7" s="27"/>
      <c r="H7" s="28"/>
      <c r="I7" s="29"/>
      <c r="J7" s="29"/>
      <c r="K7" s="30"/>
      <c r="L7" s="446"/>
      <c r="M7" s="426"/>
      <c r="N7" s="66"/>
      <c r="O7" s="66"/>
      <c r="P7" s="66"/>
      <c r="Q7" s="66"/>
      <c r="R7" s="67"/>
      <c r="S7" s="424"/>
      <c r="T7" s="441"/>
      <c r="U7" s="38"/>
      <c r="V7" s="312"/>
      <c r="W7" s="313"/>
      <c r="X7" s="314"/>
      <c r="Y7" s="38"/>
      <c r="Z7" s="38"/>
      <c r="AA7" s="38"/>
    </row>
    <row r="8" spans="1:27" ht="15" customHeight="1" thickBot="1" x14ac:dyDescent="0.3">
      <c r="A8" s="60" t="s">
        <v>8</v>
      </c>
      <c r="B8" s="60" t="s">
        <v>22</v>
      </c>
      <c r="C8" s="60" t="s">
        <v>24</v>
      </c>
      <c r="D8" s="60" t="s">
        <v>88</v>
      </c>
      <c r="E8" s="60" t="s">
        <v>89</v>
      </c>
      <c r="F8" s="31"/>
      <c r="G8" s="31"/>
      <c r="H8" s="31"/>
      <c r="I8" s="31"/>
      <c r="J8" s="31"/>
      <c r="K8" s="31"/>
      <c r="L8" s="58">
        <f>SUM(F8:K8)</f>
        <v>0</v>
      </c>
      <c r="M8" s="427"/>
      <c r="N8" s="65">
        <f t="shared" ref="N8:P8" si="0">F8</f>
        <v>0</v>
      </c>
      <c r="O8" s="65">
        <f t="shared" si="0"/>
        <v>0</v>
      </c>
      <c r="P8" s="65">
        <f t="shared" si="0"/>
        <v>0</v>
      </c>
      <c r="Q8" s="68"/>
      <c r="R8" s="68"/>
      <c r="S8" s="65">
        <f>SUM(N8:R8)</f>
        <v>0</v>
      </c>
      <c r="T8" s="442"/>
      <c r="U8" s="38"/>
      <c r="V8" s="315"/>
      <c r="W8" s="316"/>
      <c r="X8" s="317"/>
      <c r="Y8" s="38"/>
      <c r="Z8" s="38"/>
      <c r="AA8" s="38"/>
    </row>
    <row r="9" spans="1:27" ht="16.5" thickTop="1" thickBot="1" x14ac:dyDescent="0.3">
      <c r="A9" s="60">
        <v>1</v>
      </c>
      <c r="B9" s="61">
        <f>'Movimentação de Alunos'!B9</f>
        <v>0</v>
      </c>
      <c r="C9" s="62">
        <f>'Movimentação de Alunos'!C9</f>
        <v>0</v>
      </c>
      <c r="D9" s="63">
        <f>'Movimentação de Alunos'!D9</f>
        <v>0</v>
      </c>
      <c r="E9" s="63">
        <f>'Movimentação de Alunos'!E9</f>
        <v>0</v>
      </c>
      <c r="F9" s="24"/>
      <c r="G9" s="24"/>
      <c r="H9" s="24"/>
      <c r="I9" s="24"/>
      <c r="J9" s="24"/>
      <c r="K9" s="24"/>
      <c r="L9" s="96" t="str">
        <f>IF(ISNONTEXT('Movimentação de Alunos'!B9),"   ",(IF(ISBLANK('Movimentação de Alunos'!E9),(SUM(F9:K9)),"---")))</f>
        <v xml:space="preserve">   </v>
      </c>
      <c r="M9" s="97" t="str">
        <f>IF(ISNONTEXT('Movimentação de Alunos'!B9),"   ",(IF(ISBLANK('Movimentação de Alunos'!E9),('Frequência 1º Bim'!AQ8),"---")))</f>
        <v xml:space="preserve">   </v>
      </c>
      <c r="N9" s="59" t="str">
        <f>IF(L9&gt;=12," ",F9)</f>
        <v xml:space="preserve"> </v>
      </c>
      <c r="O9" s="59" t="str">
        <f>IF(L9&gt;=12," ",G9)</f>
        <v xml:space="preserve"> </v>
      </c>
      <c r="P9" s="59" t="str">
        <f>IF(L9&gt;=12," ",H9)</f>
        <v xml:space="preserve"> </v>
      </c>
      <c r="Q9" s="69"/>
      <c r="R9" s="69"/>
      <c r="S9" s="59" t="str">
        <f>IF(Q9="","",SUM(N9:R9))</f>
        <v/>
      </c>
      <c r="T9" s="59" t="str">
        <f>IF(S9&gt;L9,IF(S9="",L9,S9),L9)</f>
        <v xml:space="preserve">   </v>
      </c>
      <c r="U9" s="38"/>
      <c r="V9" s="38"/>
      <c r="W9" s="38"/>
      <c r="X9" s="38"/>
      <c r="Y9" s="38"/>
      <c r="Z9" s="38"/>
      <c r="AA9" s="38"/>
    </row>
    <row r="10" spans="1:27" ht="15" customHeight="1" thickTop="1" x14ac:dyDescent="0.25">
      <c r="A10" s="60">
        <v>2</v>
      </c>
      <c r="B10" s="61">
        <f>'Movimentação de Alunos'!B10</f>
        <v>0</v>
      </c>
      <c r="C10" s="62">
        <f>'Movimentação de Alunos'!C10</f>
        <v>0</v>
      </c>
      <c r="D10" s="63">
        <f>'Movimentação de Alunos'!D10</f>
        <v>0</v>
      </c>
      <c r="E10" s="63">
        <f>'Movimentação de Alunos'!E10</f>
        <v>0</v>
      </c>
      <c r="F10" s="24"/>
      <c r="G10" s="24"/>
      <c r="H10" s="24"/>
      <c r="I10" s="24"/>
      <c r="J10" s="24"/>
      <c r="K10" s="24"/>
      <c r="L10" s="96" t="str">
        <f>IF(ISNONTEXT('Movimentação de Alunos'!B10),"   ",(IF(ISBLANK('Movimentação de Alunos'!E10),(SUM(F10:K10)),"---")))</f>
        <v xml:space="preserve">   </v>
      </c>
      <c r="M10" s="97" t="str">
        <f>IF(ISNONTEXT('Movimentação de Alunos'!B10),"   ",(IF(ISBLANK('Movimentação de Alunos'!E10),('Frequência 1º Bim'!AQ9),"---")))</f>
        <v xml:space="preserve">   </v>
      </c>
      <c r="N10" s="59" t="str">
        <f t="shared" ref="N10:N68" si="1">IF(L10&gt;=12," ",F10)</f>
        <v xml:space="preserve"> </v>
      </c>
      <c r="O10" s="59" t="str">
        <f t="shared" ref="O10:O68" si="2">IF(L10&gt;=12," ",G10)</f>
        <v xml:space="preserve"> </v>
      </c>
      <c r="P10" s="59" t="str">
        <f t="shared" ref="P10:P68" si="3">IF(L10&gt;=12," ",H10)</f>
        <v xml:space="preserve"> </v>
      </c>
      <c r="Q10" s="69"/>
      <c r="R10" s="69"/>
      <c r="S10" s="59" t="str">
        <f t="shared" ref="S10:S68" si="4">IF(Q10="","",SUM(N10:R10))</f>
        <v/>
      </c>
      <c r="T10" s="59" t="str">
        <f t="shared" ref="T10:T68" si="5">IF(S10&gt;L10,IF(S10="",L10,S10),L10)</f>
        <v xml:space="preserve">   </v>
      </c>
      <c r="U10" s="38"/>
      <c r="V10" s="230" t="s">
        <v>80</v>
      </c>
      <c r="W10" s="231"/>
      <c r="X10" s="232"/>
      <c r="Y10" s="38"/>
      <c r="Z10" s="38"/>
      <c r="AA10" s="38"/>
    </row>
    <row r="11" spans="1:27" ht="15" customHeight="1" x14ac:dyDescent="0.25">
      <c r="A11" s="60">
        <v>3</v>
      </c>
      <c r="B11" s="61">
        <f>'Movimentação de Alunos'!B11</f>
        <v>0</v>
      </c>
      <c r="C11" s="62">
        <f>'Movimentação de Alunos'!C11</f>
        <v>0</v>
      </c>
      <c r="D11" s="63">
        <f>'Movimentação de Alunos'!D11</f>
        <v>0</v>
      </c>
      <c r="E11" s="63">
        <f>'Movimentação de Alunos'!E11</f>
        <v>0</v>
      </c>
      <c r="F11" s="24"/>
      <c r="G11" s="24"/>
      <c r="H11" s="24"/>
      <c r="I11" s="24"/>
      <c r="J11" s="24"/>
      <c r="K11" s="24"/>
      <c r="L11" s="96" t="str">
        <f>IF(ISNONTEXT('Movimentação de Alunos'!B11),"   ",(IF(ISBLANK('Movimentação de Alunos'!E11),(SUM(F11:K11)),"---")))</f>
        <v xml:space="preserve">   </v>
      </c>
      <c r="M11" s="97" t="str">
        <f>IF(ISNONTEXT('Movimentação de Alunos'!B11),"   ",(IF(ISBLANK('Movimentação de Alunos'!E11),('Frequência 1º Bim'!AQ10),"---")))</f>
        <v xml:space="preserve">   </v>
      </c>
      <c r="N11" s="59" t="str">
        <f t="shared" si="1"/>
        <v xml:space="preserve"> </v>
      </c>
      <c r="O11" s="59" t="str">
        <f t="shared" si="2"/>
        <v xml:space="preserve"> </v>
      </c>
      <c r="P11" s="59" t="str">
        <f t="shared" si="3"/>
        <v xml:space="preserve"> </v>
      </c>
      <c r="Q11" s="69"/>
      <c r="R11" s="69"/>
      <c r="S11" s="59" t="str">
        <f t="shared" si="4"/>
        <v/>
      </c>
      <c r="T11" s="59" t="str">
        <f t="shared" si="5"/>
        <v xml:space="preserve">   </v>
      </c>
      <c r="U11" s="38"/>
      <c r="V11" s="233"/>
      <c r="W11" s="234"/>
      <c r="X11" s="235"/>
      <c r="Y11" s="38"/>
      <c r="Z11" s="38"/>
      <c r="AA11" s="38"/>
    </row>
    <row r="12" spans="1:27" ht="15" customHeight="1" thickBot="1" x14ac:dyDescent="0.3">
      <c r="A12" s="60">
        <v>4</v>
      </c>
      <c r="B12" s="61">
        <f>'Movimentação de Alunos'!B12</f>
        <v>0</v>
      </c>
      <c r="C12" s="62">
        <f>'Movimentação de Alunos'!C12</f>
        <v>0</v>
      </c>
      <c r="D12" s="63">
        <f>'Movimentação de Alunos'!D12</f>
        <v>0</v>
      </c>
      <c r="E12" s="63">
        <f>'Movimentação de Alunos'!E12</f>
        <v>0</v>
      </c>
      <c r="F12" s="24"/>
      <c r="G12" s="24"/>
      <c r="H12" s="24"/>
      <c r="I12" s="24"/>
      <c r="J12" s="24"/>
      <c r="K12" s="24"/>
      <c r="L12" s="96" t="str">
        <f>IF(ISNONTEXT('Movimentação de Alunos'!B12),"   ",(IF(ISBLANK('Movimentação de Alunos'!E12),(SUM(F12:K12)),"---")))</f>
        <v xml:space="preserve">   </v>
      </c>
      <c r="M12" s="97" t="str">
        <f>IF(ISNONTEXT('Movimentação de Alunos'!B12),"   ",(IF(ISBLANK('Movimentação de Alunos'!E12),('Frequência 1º Bim'!AQ11),"---")))</f>
        <v xml:space="preserve">   </v>
      </c>
      <c r="N12" s="59" t="str">
        <f t="shared" si="1"/>
        <v xml:space="preserve"> </v>
      </c>
      <c r="O12" s="59" t="str">
        <f t="shared" si="2"/>
        <v xml:space="preserve"> </v>
      </c>
      <c r="P12" s="59" t="str">
        <f t="shared" si="3"/>
        <v xml:space="preserve"> </v>
      </c>
      <c r="Q12" s="69"/>
      <c r="R12" s="69"/>
      <c r="S12" s="59" t="str">
        <f t="shared" si="4"/>
        <v/>
      </c>
      <c r="T12" s="59" t="str">
        <f t="shared" si="5"/>
        <v xml:space="preserve">   </v>
      </c>
      <c r="U12" s="38"/>
      <c r="V12" s="236"/>
      <c r="W12" s="237"/>
      <c r="X12" s="238"/>
      <c r="Y12" s="38"/>
      <c r="Z12" s="38"/>
      <c r="AA12" s="38"/>
    </row>
    <row r="13" spans="1:27" ht="15.75" thickTop="1" x14ac:dyDescent="0.25">
      <c r="A13" s="60">
        <v>5</v>
      </c>
      <c r="B13" s="61">
        <f>'Movimentação de Alunos'!B13</f>
        <v>0</v>
      </c>
      <c r="C13" s="62">
        <f>'Movimentação de Alunos'!C13</f>
        <v>0</v>
      </c>
      <c r="D13" s="63">
        <f>'Movimentação de Alunos'!D13</f>
        <v>0</v>
      </c>
      <c r="E13" s="63">
        <f>'Movimentação de Alunos'!E13</f>
        <v>0</v>
      </c>
      <c r="F13" s="24"/>
      <c r="G13" s="24"/>
      <c r="H13" s="24"/>
      <c r="I13" s="24"/>
      <c r="J13" s="24"/>
      <c r="K13" s="24"/>
      <c r="L13" s="96" t="str">
        <f>IF(ISNONTEXT('Movimentação de Alunos'!B13),"   ",(IF(ISBLANK('Movimentação de Alunos'!E13),(SUM(F13:K13)),"---")))</f>
        <v xml:space="preserve">   </v>
      </c>
      <c r="M13" s="97" t="str">
        <f>IF(ISNONTEXT('Movimentação de Alunos'!B13),"   ",(IF(ISBLANK('Movimentação de Alunos'!E13),('Frequência 1º Bim'!AQ12),"---")))</f>
        <v xml:space="preserve">   </v>
      </c>
      <c r="N13" s="59" t="str">
        <f t="shared" si="1"/>
        <v xml:space="preserve"> </v>
      </c>
      <c r="O13" s="59" t="str">
        <f t="shared" si="2"/>
        <v xml:space="preserve"> </v>
      </c>
      <c r="P13" s="59" t="str">
        <f t="shared" si="3"/>
        <v xml:space="preserve"> </v>
      </c>
      <c r="Q13" s="69"/>
      <c r="R13" s="69"/>
      <c r="S13" s="59" t="str">
        <f t="shared" si="4"/>
        <v/>
      </c>
      <c r="T13" s="59" t="str">
        <f t="shared" si="5"/>
        <v xml:space="preserve">   </v>
      </c>
      <c r="U13" s="38"/>
      <c r="V13" s="38"/>
      <c r="W13" s="38"/>
      <c r="X13" s="38"/>
      <c r="Y13" s="38"/>
      <c r="Z13" s="38"/>
      <c r="AA13" s="38"/>
    </row>
    <row r="14" spans="1:27" x14ac:dyDescent="0.25">
      <c r="A14" s="60">
        <v>6</v>
      </c>
      <c r="B14" s="61">
        <f>'Movimentação de Alunos'!B14</f>
        <v>0</v>
      </c>
      <c r="C14" s="62">
        <f>'Movimentação de Alunos'!C14</f>
        <v>0</v>
      </c>
      <c r="D14" s="63">
        <f>'Movimentação de Alunos'!D14</f>
        <v>0</v>
      </c>
      <c r="E14" s="63">
        <f>'Movimentação de Alunos'!E14</f>
        <v>0</v>
      </c>
      <c r="F14" s="24"/>
      <c r="G14" s="24"/>
      <c r="H14" s="24"/>
      <c r="I14" s="24"/>
      <c r="J14" s="24"/>
      <c r="K14" s="24"/>
      <c r="L14" s="96" t="str">
        <f>IF(ISNONTEXT('Movimentação de Alunos'!B14),"   ",(IF(ISBLANK('Movimentação de Alunos'!E14),(SUM(F14:K14)),"---")))</f>
        <v xml:space="preserve">   </v>
      </c>
      <c r="M14" s="97" t="str">
        <f>IF(ISNONTEXT('Movimentação de Alunos'!B14),"   ",(IF(ISBLANK('Movimentação de Alunos'!E14),('Frequência 1º Bim'!AQ13),"---")))</f>
        <v xml:space="preserve">   </v>
      </c>
      <c r="N14" s="59" t="str">
        <f t="shared" si="1"/>
        <v xml:space="preserve"> </v>
      </c>
      <c r="O14" s="59" t="str">
        <f t="shared" si="2"/>
        <v xml:space="preserve"> </v>
      </c>
      <c r="P14" s="59" t="str">
        <f t="shared" si="3"/>
        <v xml:space="preserve"> </v>
      </c>
      <c r="Q14" s="69"/>
      <c r="R14" s="69"/>
      <c r="S14" s="59" t="str">
        <f t="shared" si="4"/>
        <v/>
      </c>
      <c r="T14" s="59" t="str">
        <f t="shared" si="5"/>
        <v xml:space="preserve">   </v>
      </c>
      <c r="U14" s="38"/>
      <c r="V14" s="38"/>
      <c r="W14" s="38"/>
      <c r="X14" s="38"/>
      <c r="Y14" s="38"/>
      <c r="Z14" s="38"/>
      <c r="AA14" s="38"/>
    </row>
    <row r="15" spans="1:27" x14ac:dyDescent="0.25">
      <c r="A15" s="60">
        <v>7</v>
      </c>
      <c r="B15" s="61">
        <f>'Movimentação de Alunos'!B15</f>
        <v>0</v>
      </c>
      <c r="C15" s="62">
        <f>'Movimentação de Alunos'!C15</f>
        <v>0</v>
      </c>
      <c r="D15" s="63">
        <f>'Movimentação de Alunos'!D15</f>
        <v>0</v>
      </c>
      <c r="E15" s="63">
        <f>'Movimentação de Alunos'!E15</f>
        <v>0</v>
      </c>
      <c r="F15" s="24"/>
      <c r="G15" s="24"/>
      <c r="H15" s="24"/>
      <c r="I15" s="24"/>
      <c r="J15" s="24"/>
      <c r="K15" s="24"/>
      <c r="L15" s="96" t="str">
        <f>IF(ISNONTEXT('Movimentação de Alunos'!B15),"   ",(IF(ISBLANK('Movimentação de Alunos'!E15),(SUM(F15:K15)),"---")))</f>
        <v xml:space="preserve">   </v>
      </c>
      <c r="M15" s="97" t="str">
        <f>IF(ISNONTEXT('Movimentação de Alunos'!B15),"   ",(IF(ISBLANK('Movimentação de Alunos'!E15),('Frequência 1º Bim'!AQ14),"---")))</f>
        <v xml:space="preserve">   </v>
      </c>
      <c r="N15" s="59" t="str">
        <f t="shared" si="1"/>
        <v xml:space="preserve"> </v>
      </c>
      <c r="O15" s="59" t="str">
        <f t="shared" si="2"/>
        <v xml:space="preserve"> </v>
      </c>
      <c r="P15" s="59" t="str">
        <f t="shared" si="3"/>
        <v xml:space="preserve"> </v>
      </c>
      <c r="Q15" s="69"/>
      <c r="R15" s="69"/>
      <c r="S15" s="59" t="str">
        <f t="shared" si="4"/>
        <v/>
      </c>
      <c r="T15" s="59" t="str">
        <f t="shared" si="5"/>
        <v xml:space="preserve">   </v>
      </c>
      <c r="U15" s="38"/>
      <c r="V15" s="38"/>
      <c r="W15" s="38"/>
      <c r="X15" s="38"/>
      <c r="Y15" s="38"/>
      <c r="Z15" s="38"/>
      <c r="AA15" s="38"/>
    </row>
    <row r="16" spans="1:27" x14ac:dyDescent="0.25">
      <c r="A16" s="60">
        <v>8</v>
      </c>
      <c r="B16" s="61">
        <f>'Movimentação de Alunos'!B16</f>
        <v>0</v>
      </c>
      <c r="C16" s="62">
        <f>'Movimentação de Alunos'!C16</f>
        <v>0</v>
      </c>
      <c r="D16" s="63">
        <f>'Movimentação de Alunos'!D16</f>
        <v>0</v>
      </c>
      <c r="E16" s="63">
        <f>'Movimentação de Alunos'!E16</f>
        <v>0</v>
      </c>
      <c r="F16" s="24"/>
      <c r="G16" s="24"/>
      <c r="H16" s="24"/>
      <c r="I16" s="24"/>
      <c r="J16" s="24"/>
      <c r="K16" s="24"/>
      <c r="L16" s="96" t="str">
        <f>IF(ISNONTEXT('Movimentação de Alunos'!B16),"   ",(IF(ISBLANK('Movimentação de Alunos'!E16),(SUM(F16:K16)),"---")))</f>
        <v xml:space="preserve">   </v>
      </c>
      <c r="M16" s="97" t="str">
        <f>IF(ISNONTEXT('Movimentação de Alunos'!B16),"   ",(IF(ISBLANK('Movimentação de Alunos'!E16),('Frequência 1º Bim'!AQ15),"---")))</f>
        <v xml:space="preserve">   </v>
      </c>
      <c r="N16" s="59" t="str">
        <f t="shared" si="1"/>
        <v xml:space="preserve"> </v>
      </c>
      <c r="O16" s="59" t="str">
        <f t="shared" si="2"/>
        <v xml:space="preserve"> </v>
      </c>
      <c r="P16" s="59" t="str">
        <f t="shared" si="3"/>
        <v xml:space="preserve"> </v>
      </c>
      <c r="Q16" s="69"/>
      <c r="R16" s="69"/>
      <c r="S16" s="59" t="str">
        <f t="shared" si="4"/>
        <v/>
      </c>
      <c r="T16" s="59" t="str">
        <f t="shared" si="5"/>
        <v xml:space="preserve">   </v>
      </c>
      <c r="U16" s="38"/>
      <c r="V16" s="38"/>
      <c r="W16" s="38"/>
      <c r="X16" s="38"/>
      <c r="Y16" s="38"/>
      <c r="Z16" s="38"/>
      <c r="AA16" s="38"/>
    </row>
    <row r="17" spans="1:27" x14ac:dyDescent="0.25">
      <c r="A17" s="60">
        <v>9</v>
      </c>
      <c r="B17" s="61">
        <f>'Movimentação de Alunos'!B17</f>
        <v>0</v>
      </c>
      <c r="C17" s="62">
        <f>'Movimentação de Alunos'!C17</f>
        <v>0</v>
      </c>
      <c r="D17" s="63">
        <f>'Movimentação de Alunos'!D17</f>
        <v>0</v>
      </c>
      <c r="E17" s="63">
        <f>'Movimentação de Alunos'!E17</f>
        <v>0</v>
      </c>
      <c r="F17" s="24"/>
      <c r="G17" s="24"/>
      <c r="H17" s="24"/>
      <c r="I17" s="24"/>
      <c r="J17" s="24"/>
      <c r="K17" s="24"/>
      <c r="L17" s="96" t="str">
        <f>IF(ISNONTEXT('Movimentação de Alunos'!B17),"   ",(IF(ISBLANK('Movimentação de Alunos'!E17),(SUM(F17:K17)),"---")))</f>
        <v xml:space="preserve">   </v>
      </c>
      <c r="M17" s="97" t="str">
        <f>IF(ISNONTEXT('Movimentação de Alunos'!B17),"   ",(IF(ISBLANK('Movimentação de Alunos'!E17),('Frequência 1º Bim'!AQ16),"---")))</f>
        <v xml:space="preserve">   </v>
      </c>
      <c r="N17" s="59" t="str">
        <f t="shared" si="1"/>
        <v xml:space="preserve"> </v>
      </c>
      <c r="O17" s="59" t="str">
        <f t="shared" si="2"/>
        <v xml:space="preserve"> </v>
      </c>
      <c r="P17" s="59" t="str">
        <f t="shared" si="3"/>
        <v xml:space="preserve"> </v>
      </c>
      <c r="Q17" s="69"/>
      <c r="R17" s="69"/>
      <c r="S17" s="59" t="str">
        <f t="shared" si="4"/>
        <v/>
      </c>
      <c r="T17" s="59" t="str">
        <f t="shared" si="5"/>
        <v xml:space="preserve">   </v>
      </c>
      <c r="U17" s="38"/>
      <c r="V17" s="38"/>
      <c r="W17" s="38"/>
      <c r="X17" s="38"/>
      <c r="Y17" s="38"/>
      <c r="Z17" s="38"/>
      <c r="AA17" s="38"/>
    </row>
    <row r="18" spans="1:27" x14ac:dyDescent="0.25">
      <c r="A18" s="64">
        <v>10</v>
      </c>
      <c r="B18" s="61">
        <f>'Movimentação de Alunos'!B18</f>
        <v>0</v>
      </c>
      <c r="C18" s="62">
        <f>'Movimentação de Alunos'!C18</f>
        <v>0</v>
      </c>
      <c r="D18" s="63">
        <f>'Movimentação de Alunos'!D18</f>
        <v>0</v>
      </c>
      <c r="E18" s="63">
        <f>'Movimentação de Alunos'!E18</f>
        <v>0</v>
      </c>
      <c r="F18" s="24"/>
      <c r="G18" s="24"/>
      <c r="H18" s="24"/>
      <c r="I18" s="24"/>
      <c r="J18" s="24"/>
      <c r="K18" s="24"/>
      <c r="L18" s="96" t="str">
        <f>IF(ISNONTEXT('Movimentação de Alunos'!B18),"   ",(IF(ISBLANK('Movimentação de Alunos'!E18),(SUM(F18:K18)),"---")))</f>
        <v xml:space="preserve">   </v>
      </c>
      <c r="M18" s="97" t="str">
        <f>IF(ISNONTEXT('Movimentação de Alunos'!B18),"   ",(IF(ISBLANK('Movimentação de Alunos'!E18),('Frequência 1º Bim'!AQ17),"---")))</f>
        <v xml:space="preserve">   </v>
      </c>
      <c r="N18" s="59" t="str">
        <f t="shared" si="1"/>
        <v xml:space="preserve"> </v>
      </c>
      <c r="O18" s="59" t="str">
        <f t="shared" si="2"/>
        <v xml:space="preserve"> </v>
      </c>
      <c r="P18" s="59" t="str">
        <f t="shared" si="3"/>
        <v xml:space="preserve"> </v>
      </c>
      <c r="Q18" s="69"/>
      <c r="R18" s="69"/>
      <c r="S18" s="59" t="str">
        <f t="shared" si="4"/>
        <v/>
      </c>
      <c r="T18" s="59" t="str">
        <f t="shared" si="5"/>
        <v xml:space="preserve">   </v>
      </c>
      <c r="U18" s="38"/>
      <c r="V18" s="38"/>
      <c r="W18" s="38"/>
      <c r="X18" s="38"/>
      <c r="Y18" s="38"/>
      <c r="Z18" s="38"/>
      <c r="AA18" s="38"/>
    </row>
    <row r="19" spans="1:27" x14ac:dyDescent="0.25">
      <c r="A19" s="64">
        <v>11</v>
      </c>
      <c r="B19" s="61">
        <f>'Movimentação de Alunos'!B19</f>
        <v>0</v>
      </c>
      <c r="C19" s="62">
        <f>'Movimentação de Alunos'!C19</f>
        <v>0</v>
      </c>
      <c r="D19" s="63">
        <f>'Movimentação de Alunos'!D19</f>
        <v>0</v>
      </c>
      <c r="E19" s="63">
        <f>'Movimentação de Alunos'!E19</f>
        <v>0</v>
      </c>
      <c r="F19" s="24"/>
      <c r="G19" s="24"/>
      <c r="H19" s="24"/>
      <c r="I19" s="24"/>
      <c r="J19" s="24"/>
      <c r="K19" s="24"/>
      <c r="L19" s="96" t="str">
        <f>IF(ISNONTEXT('Movimentação de Alunos'!B19),"   ",(IF(ISBLANK('Movimentação de Alunos'!E19),(SUM(F19:K19)),"---")))</f>
        <v xml:space="preserve">   </v>
      </c>
      <c r="M19" s="97" t="str">
        <f>IF(ISNONTEXT('Movimentação de Alunos'!B19),"   ",(IF(ISBLANK('Movimentação de Alunos'!E19),('Frequência 1º Bim'!AQ18),"---")))</f>
        <v xml:space="preserve">   </v>
      </c>
      <c r="N19" s="59" t="str">
        <f t="shared" si="1"/>
        <v xml:space="preserve"> </v>
      </c>
      <c r="O19" s="59" t="str">
        <f t="shared" si="2"/>
        <v xml:space="preserve"> </v>
      </c>
      <c r="P19" s="59" t="str">
        <f t="shared" si="3"/>
        <v xml:space="preserve"> </v>
      </c>
      <c r="Q19" s="69"/>
      <c r="R19" s="69"/>
      <c r="S19" s="59" t="str">
        <f t="shared" si="4"/>
        <v/>
      </c>
      <c r="T19" s="59" t="str">
        <f t="shared" si="5"/>
        <v xml:space="preserve">   </v>
      </c>
      <c r="U19" s="38"/>
      <c r="V19" s="38"/>
      <c r="W19" s="38"/>
      <c r="X19" s="38"/>
      <c r="Y19" s="38"/>
      <c r="Z19" s="38"/>
      <c r="AA19" s="38"/>
    </row>
    <row r="20" spans="1:27" x14ac:dyDescent="0.25">
      <c r="A20" s="64">
        <v>12</v>
      </c>
      <c r="B20" s="61">
        <f>'Movimentação de Alunos'!B20</f>
        <v>0</v>
      </c>
      <c r="C20" s="62">
        <f>'Movimentação de Alunos'!C20</f>
        <v>0</v>
      </c>
      <c r="D20" s="63">
        <f>'Movimentação de Alunos'!D20</f>
        <v>0</v>
      </c>
      <c r="E20" s="63">
        <f>'Movimentação de Alunos'!E20</f>
        <v>0</v>
      </c>
      <c r="F20" s="24"/>
      <c r="G20" s="24"/>
      <c r="H20" s="24"/>
      <c r="I20" s="24"/>
      <c r="J20" s="24"/>
      <c r="K20" s="24"/>
      <c r="L20" s="96" t="str">
        <f>IF(ISNONTEXT('Movimentação de Alunos'!B20),"   ",(IF(ISBLANK('Movimentação de Alunos'!E20),(SUM(F20:K20)),"---")))</f>
        <v xml:space="preserve">   </v>
      </c>
      <c r="M20" s="97" t="str">
        <f>IF(ISNONTEXT('Movimentação de Alunos'!B20),"   ",(IF(ISBLANK('Movimentação de Alunos'!E20),('Frequência 1º Bim'!AQ19),"---")))</f>
        <v xml:space="preserve">   </v>
      </c>
      <c r="N20" s="59" t="str">
        <f t="shared" si="1"/>
        <v xml:space="preserve"> </v>
      </c>
      <c r="O20" s="59" t="str">
        <f t="shared" si="2"/>
        <v xml:space="preserve"> </v>
      </c>
      <c r="P20" s="59" t="str">
        <f t="shared" si="3"/>
        <v xml:space="preserve"> </v>
      </c>
      <c r="Q20" s="69"/>
      <c r="R20" s="69"/>
      <c r="S20" s="59" t="str">
        <f t="shared" si="4"/>
        <v/>
      </c>
      <c r="T20" s="59" t="str">
        <f t="shared" si="5"/>
        <v xml:space="preserve">   </v>
      </c>
      <c r="U20" s="38"/>
      <c r="V20" s="38"/>
      <c r="W20" s="38"/>
      <c r="X20" s="38"/>
      <c r="Y20" s="38"/>
      <c r="Z20" s="38"/>
      <c r="AA20" s="38"/>
    </row>
    <row r="21" spans="1:27" x14ac:dyDescent="0.25">
      <c r="A21" s="64">
        <v>13</v>
      </c>
      <c r="B21" s="61">
        <f>'Movimentação de Alunos'!B21</f>
        <v>0</v>
      </c>
      <c r="C21" s="62">
        <f>'Movimentação de Alunos'!C21</f>
        <v>0</v>
      </c>
      <c r="D21" s="63">
        <f>'Movimentação de Alunos'!D21</f>
        <v>0</v>
      </c>
      <c r="E21" s="63">
        <f>'Movimentação de Alunos'!E21</f>
        <v>0</v>
      </c>
      <c r="F21" s="24"/>
      <c r="G21" s="24"/>
      <c r="H21" s="24"/>
      <c r="I21" s="24"/>
      <c r="J21" s="24"/>
      <c r="K21" s="24"/>
      <c r="L21" s="96" t="str">
        <f>IF(ISNONTEXT('Movimentação de Alunos'!B21),"   ",(IF(ISBLANK('Movimentação de Alunos'!E21),(SUM(F21:K21)),"---")))</f>
        <v xml:space="preserve">   </v>
      </c>
      <c r="M21" s="97" t="str">
        <f>IF(ISNONTEXT('Movimentação de Alunos'!B21),"   ",(IF(ISBLANK('Movimentação de Alunos'!E21),('Frequência 1º Bim'!AQ20),"---")))</f>
        <v xml:space="preserve">   </v>
      </c>
      <c r="N21" s="59" t="str">
        <f t="shared" si="1"/>
        <v xml:space="preserve"> </v>
      </c>
      <c r="O21" s="59" t="str">
        <f t="shared" si="2"/>
        <v xml:space="preserve"> </v>
      </c>
      <c r="P21" s="59" t="str">
        <f t="shared" si="3"/>
        <v xml:space="preserve"> </v>
      </c>
      <c r="Q21" s="69"/>
      <c r="R21" s="69"/>
      <c r="S21" s="59" t="str">
        <f t="shared" si="4"/>
        <v/>
      </c>
      <c r="T21" s="59" t="str">
        <f t="shared" si="5"/>
        <v xml:space="preserve">   </v>
      </c>
      <c r="U21" s="38"/>
      <c r="V21" s="38"/>
      <c r="W21" s="38"/>
      <c r="X21" s="38"/>
      <c r="Y21" s="38"/>
      <c r="Z21" s="38"/>
      <c r="AA21" s="38"/>
    </row>
    <row r="22" spans="1:27" x14ac:dyDescent="0.25">
      <c r="A22" s="64">
        <v>14</v>
      </c>
      <c r="B22" s="61">
        <f>'Movimentação de Alunos'!B22</f>
        <v>0</v>
      </c>
      <c r="C22" s="62">
        <f>'Movimentação de Alunos'!C22</f>
        <v>0</v>
      </c>
      <c r="D22" s="63">
        <f>'Movimentação de Alunos'!D22</f>
        <v>0</v>
      </c>
      <c r="E22" s="63">
        <f>'Movimentação de Alunos'!E22</f>
        <v>0</v>
      </c>
      <c r="F22" s="24"/>
      <c r="G22" s="24"/>
      <c r="H22" s="24"/>
      <c r="I22" s="24"/>
      <c r="J22" s="24"/>
      <c r="K22" s="24"/>
      <c r="L22" s="96" t="str">
        <f>IF(ISNONTEXT('Movimentação de Alunos'!B22),"   ",(IF(ISBLANK('Movimentação de Alunos'!E22),(SUM(F22:K22)),"---")))</f>
        <v xml:space="preserve">   </v>
      </c>
      <c r="M22" s="97" t="str">
        <f>IF(ISNONTEXT('Movimentação de Alunos'!B22),"   ",(IF(ISBLANK('Movimentação de Alunos'!E22),('Frequência 1º Bim'!AQ21),"---")))</f>
        <v xml:space="preserve">   </v>
      </c>
      <c r="N22" s="59" t="str">
        <f t="shared" si="1"/>
        <v xml:space="preserve"> </v>
      </c>
      <c r="O22" s="59" t="str">
        <f t="shared" si="2"/>
        <v xml:space="preserve"> </v>
      </c>
      <c r="P22" s="59" t="str">
        <f t="shared" si="3"/>
        <v xml:space="preserve"> </v>
      </c>
      <c r="Q22" s="69"/>
      <c r="R22" s="69"/>
      <c r="S22" s="59" t="str">
        <f t="shared" si="4"/>
        <v/>
      </c>
      <c r="T22" s="59" t="str">
        <f t="shared" si="5"/>
        <v xml:space="preserve">   </v>
      </c>
      <c r="U22" s="38"/>
      <c r="V22" s="38"/>
      <c r="W22" s="38"/>
      <c r="X22" s="38"/>
      <c r="Y22" s="38"/>
      <c r="Z22" s="38"/>
      <c r="AA22" s="38"/>
    </row>
    <row r="23" spans="1:27" x14ac:dyDescent="0.25">
      <c r="A23" s="64">
        <v>15</v>
      </c>
      <c r="B23" s="61">
        <f>'Movimentação de Alunos'!B23</f>
        <v>0</v>
      </c>
      <c r="C23" s="62">
        <f>'Movimentação de Alunos'!C23</f>
        <v>0</v>
      </c>
      <c r="D23" s="63">
        <f>'Movimentação de Alunos'!D23</f>
        <v>0</v>
      </c>
      <c r="E23" s="63">
        <f>'Movimentação de Alunos'!E23</f>
        <v>0</v>
      </c>
      <c r="F23" s="24"/>
      <c r="G23" s="24"/>
      <c r="H23" s="24"/>
      <c r="I23" s="24"/>
      <c r="J23" s="24"/>
      <c r="K23" s="24"/>
      <c r="L23" s="96" t="str">
        <f>IF(ISNONTEXT('Movimentação de Alunos'!B23),"   ",(IF(ISBLANK('Movimentação de Alunos'!E23),(SUM(F23:K23)),"---")))</f>
        <v xml:space="preserve">   </v>
      </c>
      <c r="M23" s="97" t="str">
        <f>IF(ISNONTEXT('Movimentação de Alunos'!B23),"   ",(IF(ISBLANK('Movimentação de Alunos'!E23),('Frequência 1º Bim'!AQ22),"---")))</f>
        <v xml:space="preserve">   </v>
      </c>
      <c r="N23" s="59" t="str">
        <f t="shared" si="1"/>
        <v xml:space="preserve"> </v>
      </c>
      <c r="O23" s="59" t="str">
        <f t="shared" si="2"/>
        <v xml:space="preserve"> </v>
      </c>
      <c r="P23" s="59" t="str">
        <f t="shared" si="3"/>
        <v xml:space="preserve"> </v>
      </c>
      <c r="Q23" s="69"/>
      <c r="R23" s="69"/>
      <c r="S23" s="59" t="str">
        <f t="shared" si="4"/>
        <v/>
      </c>
      <c r="T23" s="59" t="str">
        <f t="shared" si="5"/>
        <v xml:space="preserve">   </v>
      </c>
      <c r="U23" s="38"/>
      <c r="V23" s="38"/>
      <c r="W23" s="38"/>
      <c r="X23" s="38"/>
      <c r="Y23" s="38"/>
      <c r="Z23" s="38"/>
      <c r="AA23" s="38"/>
    </row>
    <row r="24" spans="1:27" x14ac:dyDescent="0.25">
      <c r="A24" s="64">
        <v>16</v>
      </c>
      <c r="B24" s="61">
        <f>'Movimentação de Alunos'!B24</f>
        <v>0</v>
      </c>
      <c r="C24" s="62">
        <f>'Movimentação de Alunos'!C24</f>
        <v>0</v>
      </c>
      <c r="D24" s="63">
        <f>'Movimentação de Alunos'!D24</f>
        <v>0</v>
      </c>
      <c r="E24" s="63">
        <f>'Movimentação de Alunos'!E24</f>
        <v>0</v>
      </c>
      <c r="F24" s="24"/>
      <c r="G24" s="24"/>
      <c r="H24" s="24"/>
      <c r="I24" s="24"/>
      <c r="J24" s="24"/>
      <c r="K24" s="24"/>
      <c r="L24" s="96" t="str">
        <f>IF(ISNONTEXT('Movimentação de Alunos'!B24),"   ",(IF(ISBLANK('Movimentação de Alunos'!E24),(SUM(F24:K24)),"---")))</f>
        <v xml:space="preserve">   </v>
      </c>
      <c r="M24" s="97" t="str">
        <f>IF(ISNONTEXT('Movimentação de Alunos'!B24),"   ",(IF(ISBLANK('Movimentação de Alunos'!E24),('Frequência 1º Bim'!AQ23),"---")))</f>
        <v xml:space="preserve">   </v>
      </c>
      <c r="N24" s="59" t="str">
        <f t="shared" si="1"/>
        <v xml:space="preserve"> </v>
      </c>
      <c r="O24" s="59" t="str">
        <f t="shared" si="2"/>
        <v xml:space="preserve"> </v>
      </c>
      <c r="P24" s="59" t="str">
        <f t="shared" si="3"/>
        <v xml:space="preserve"> </v>
      </c>
      <c r="Q24" s="69"/>
      <c r="R24" s="69"/>
      <c r="S24" s="59" t="str">
        <f t="shared" si="4"/>
        <v/>
      </c>
      <c r="T24" s="59" t="str">
        <f t="shared" si="5"/>
        <v xml:space="preserve">   </v>
      </c>
      <c r="U24" s="38"/>
      <c r="V24" s="38"/>
      <c r="W24" s="38"/>
      <c r="X24" s="38"/>
      <c r="Y24" s="38"/>
      <c r="Z24" s="38"/>
      <c r="AA24" s="38"/>
    </row>
    <row r="25" spans="1:27" x14ac:dyDescent="0.25">
      <c r="A25" s="64">
        <v>17</v>
      </c>
      <c r="B25" s="61">
        <f>'Movimentação de Alunos'!B25</f>
        <v>0</v>
      </c>
      <c r="C25" s="62">
        <f>'Movimentação de Alunos'!C25</f>
        <v>0</v>
      </c>
      <c r="D25" s="63">
        <f>'Movimentação de Alunos'!D25</f>
        <v>0</v>
      </c>
      <c r="E25" s="63">
        <f>'Movimentação de Alunos'!E25</f>
        <v>0</v>
      </c>
      <c r="F25" s="24"/>
      <c r="G25" s="24"/>
      <c r="H25" s="24"/>
      <c r="I25" s="24"/>
      <c r="J25" s="24"/>
      <c r="K25" s="24"/>
      <c r="L25" s="96" t="str">
        <f>IF(ISNONTEXT('Movimentação de Alunos'!B25),"   ",(IF(ISBLANK('Movimentação de Alunos'!E25),(SUM(F25:K25)),"---")))</f>
        <v xml:space="preserve">   </v>
      </c>
      <c r="M25" s="97" t="str">
        <f>IF(ISNONTEXT('Movimentação de Alunos'!B25),"   ",(IF(ISBLANK('Movimentação de Alunos'!E25),('Frequência 1º Bim'!AQ24),"---")))</f>
        <v xml:space="preserve">   </v>
      </c>
      <c r="N25" s="59" t="str">
        <f t="shared" si="1"/>
        <v xml:space="preserve"> </v>
      </c>
      <c r="O25" s="59" t="str">
        <f t="shared" si="2"/>
        <v xml:space="preserve"> </v>
      </c>
      <c r="P25" s="59" t="str">
        <f t="shared" si="3"/>
        <v xml:space="preserve"> </v>
      </c>
      <c r="Q25" s="69"/>
      <c r="R25" s="69"/>
      <c r="S25" s="59" t="str">
        <f t="shared" si="4"/>
        <v/>
      </c>
      <c r="T25" s="59" t="str">
        <f t="shared" si="5"/>
        <v xml:space="preserve">   </v>
      </c>
      <c r="U25" s="38"/>
      <c r="V25" s="38"/>
      <c r="W25" s="38"/>
      <c r="X25" s="38"/>
      <c r="Y25" s="38"/>
      <c r="Z25" s="38"/>
      <c r="AA25" s="38"/>
    </row>
    <row r="26" spans="1:27" x14ac:dyDescent="0.25">
      <c r="A26" s="64">
        <v>18</v>
      </c>
      <c r="B26" s="61">
        <f>'Movimentação de Alunos'!B26</f>
        <v>0</v>
      </c>
      <c r="C26" s="62">
        <f>'Movimentação de Alunos'!C26</f>
        <v>0</v>
      </c>
      <c r="D26" s="63">
        <f>'Movimentação de Alunos'!D26</f>
        <v>0</v>
      </c>
      <c r="E26" s="63">
        <f>'Movimentação de Alunos'!E26</f>
        <v>0</v>
      </c>
      <c r="F26" s="24"/>
      <c r="G26" s="24"/>
      <c r="H26" s="24"/>
      <c r="I26" s="24"/>
      <c r="J26" s="24"/>
      <c r="K26" s="24"/>
      <c r="L26" s="96" t="str">
        <f>IF(ISNONTEXT('Movimentação de Alunos'!B26),"   ",(IF(ISBLANK('Movimentação de Alunos'!E26),(SUM(F26:K26)),"---")))</f>
        <v xml:space="preserve">   </v>
      </c>
      <c r="M26" s="97" t="str">
        <f>IF(ISNONTEXT('Movimentação de Alunos'!B26),"   ",(IF(ISBLANK('Movimentação de Alunos'!E26),('Frequência 1º Bim'!AQ25),"---")))</f>
        <v xml:space="preserve">   </v>
      </c>
      <c r="N26" s="59" t="str">
        <f t="shared" si="1"/>
        <v xml:space="preserve"> </v>
      </c>
      <c r="O26" s="59" t="str">
        <f t="shared" si="2"/>
        <v xml:space="preserve"> </v>
      </c>
      <c r="P26" s="59" t="str">
        <f t="shared" si="3"/>
        <v xml:space="preserve"> </v>
      </c>
      <c r="Q26" s="69"/>
      <c r="R26" s="69"/>
      <c r="S26" s="59" t="str">
        <f t="shared" si="4"/>
        <v/>
      </c>
      <c r="T26" s="59" t="str">
        <f t="shared" si="5"/>
        <v xml:space="preserve">   </v>
      </c>
      <c r="U26" s="38"/>
      <c r="V26" s="38"/>
      <c r="W26" s="38"/>
      <c r="X26" s="38"/>
      <c r="Y26" s="38"/>
      <c r="Z26" s="38"/>
      <c r="AA26" s="38"/>
    </row>
    <row r="27" spans="1:27" x14ac:dyDescent="0.25">
      <c r="A27" s="64">
        <v>19</v>
      </c>
      <c r="B27" s="61">
        <f>'Movimentação de Alunos'!B27</f>
        <v>0</v>
      </c>
      <c r="C27" s="62">
        <f>'Movimentação de Alunos'!C27</f>
        <v>0</v>
      </c>
      <c r="D27" s="63">
        <f>'Movimentação de Alunos'!D27</f>
        <v>0</v>
      </c>
      <c r="E27" s="63">
        <f>'Movimentação de Alunos'!E27</f>
        <v>0</v>
      </c>
      <c r="F27" s="24"/>
      <c r="G27" s="24"/>
      <c r="H27" s="24"/>
      <c r="I27" s="24"/>
      <c r="J27" s="24"/>
      <c r="K27" s="24"/>
      <c r="L27" s="96" t="str">
        <f>IF(ISNONTEXT('Movimentação de Alunos'!B27),"   ",(IF(ISBLANK('Movimentação de Alunos'!E27),(SUM(F27:K27)),"---")))</f>
        <v xml:space="preserve">   </v>
      </c>
      <c r="M27" s="97" t="str">
        <f>IF(ISNONTEXT('Movimentação de Alunos'!B27),"   ",(IF(ISBLANK('Movimentação de Alunos'!E27),('Frequência 1º Bim'!AQ26),"---")))</f>
        <v xml:space="preserve">   </v>
      </c>
      <c r="N27" s="59" t="str">
        <f t="shared" si="1"/>
        <v xml:space="preserve"> </v>
      </c>
      <c r="O27" s="59" t="str">
        <f t="shared" si="2"/>
        <v xml:space="preserve"> </v>
      </c>
      <c r="P27" s="59" t="str">
        <f t="shared" si="3"/>
        <v xml:space="preserve"> </v>
      </c>
      <c r="Q27" s="69"/>
      <c r="R27" s="69"/>
      <c r="S27" s="59" t="str">
        <f t="shared" si="4"/>
        <v/>
      </c>
      <c r="T27" s="59" t="str">
        <f t="shared" si="5"/>
        <v xml:space="preserve">   </v>
      </c>
      <c r="U27" s="38"/>
      <c r="V27" s="38"/>
      <c r="W27" s="38"/>
      <c r="X27" s="38"/>
      <c r="Y27" s="38"/>
      <c r="Z27" s="38"/>
      <c r="AA27" s="38"/>
    </row>
    <row r="28" spans="1:27" x14ac:dyDescent="0.25">
      <c r="A28" s="64">
        <v>20</v>
      </c>
      <c r="B28" s="61">
        <f>'Movimentação de Alunos'!B28</f>
        <v>0</v>
      </c>
      <c r="C28" s="62">
        <f>'Movimentação de Alunos'!C28</f>
        <v>0</v>
      </c>
      <c r="D28" s="63">
        <f>'Movimentação de Alunos'!D28</f>
        <v>0</v>
      </c>
      <c r="E28" s="63">
        <f>'Movimentação de Alunos'!E28</f>
        <v>0</v>
      </c>
      <c r="F28" s="24"/>
      <c r="G28" s="24"/>
      <c r="H28" s="24"/>
      <c r="I28" s="24"/>
      <c r="J28" s="24"/>
      <c r="K28" s="24"/>
      <c r="L28" s="96" t="str">
        <f>IF(ISNONTEXT('Movimentação de Alunos'!B28),"   ",(IF(ISBLANK('Movimentação de Alunos'!E28),(SUM(F28:K28)),"---")))</f>
        <v xml:space="preserve">   </v>
      </c>
      <c r="M28" s="97" t="str">
        <f>IF(ISNONTEXT('Movimentação de Alunos'!B28),"   ",(IF(ISBLANK('Movimentação de Alunos'!E28),('Frequência 1º Bim'!AQ27),"---")))</f>
        <v xml:space="preserve">   </v>
      </c>
      <c r="N28" s="59" t="str">
        <f t="shared" si="1"/>
        <v xml:space="preserve"> </v>
      </c>
      <c r="O28" s="59" t="str">
        <f t="shared" si="2"/>
        <v xml:space="preserve"> </v>
      </c>
      <c r="P28" s="59" t="str">
        <f t="shared" si="3"/>
        <v xml:space="preserve"> </v>
      </c>
      <c r="Q28" s="69"/>
      <c r="R28" s="69"/>
      <c r="S28" s="59" t="str">
        <f t="shared" si="4"/>
        <v/>
      </c>
      <c r="T28" s="59" t="str">
        <f t="shared" si="5"/>
        <v xml:space="preserve">   </v>
      </c>
      <c r="U28" s="38"/>
      <c r="V28" s="38"/>
      <c r="W28" s="38"/>
      <c r="X28" s="38"/>
      <c r="Y28" s="38"/>
      <c r="Z28" s="38"/>
      <c r="AA28" s="38"/>
    </row>
    <row r="29" spans="1:27" x14ac:dyDescent="0.25">
      <c r="A29" s="64">
        <v>21</v>
      </c>
      <c r="B29" s="61">
        <f>'Movimentação de Alunos'!B29</f>
        <v>0</v>
      </c>
      <c r="C29" s="62">
        <f>'Movimentação de Alunos'!C29</f>
        <v>0</v>
      </c>
      <c r="D29" s="63">
        <f>'Movimentação de Alunos'!D29</f>
        <v>0</v>
      </c>
      <c r="E29" s="63">
        <f>'Movimentação de Alunos'!E29</f>
        <v>0</v>
      </c>
      <c r="F29" s="24"/>
      <c r="G29" s="24"/>
      <c r="H29" s="24"/>
      <c r="I29" s="24"/>
      <c r="J29" s="24"/>
      <c r="K29" s="24"/>
      <c r="L29" s="96" t="str">
        <f>IF(ISNONTEXT('Movimentação de Alunos'!B29),"   ",(IF(ISBLANK('Movimentação de Alunos'!E29),(SUM(F29:K29)),"---")))</f>
        <v xml:space="preserve">   </v>
      </c>
      <c r="M29" s="97" t="str">
        <f>IF(ISNONTEXT('Movimentação de Alunos'!B29),"   ",(IF(ISBLANK('Movimentação de Alunos'!E29),('Frequência 1º Bim'!AQ28),"---")))</f>
        <v xml:space="preserve">   </v>
      </c>
      <c r="N29" s="59" t="str">
        <f t="shared" si="1"/>
        <v xml:space="preserve"> </v>
      </c>
      <c r="O29" s="59" t="str">
        <f t="shared" si="2"/>
        <v xml:space="preserve"> </v>
      </c>
      <c r="P29" s="59" t="str">
        <f t="shared" si="3"/>
        <v xml:space="preserve"> </v>
      </c>
      <c r="Q29" s="69"/>
      <c r="R29" s="69"/>
      <c r="S29" s="59" t="str">
        <f t="shared" si="4"/>
        <v/>
      </c>
      <c r="T29" s="59" t="str">
        <f t="shared" si="5"/>
        <v xml:space="preserve">   </v>
      </c>
      <c r="U29" s="38"/>
      <c r="V29" s="38"/>
      <c r="W29" s="38"/>
      <c r="X29" s="38"/>
      <c r="Y29" s="38"/>
      <c r="Z29" s="38"/>
      <c r="AA29" s="38"/>
    </row>
    <row r="30" spans="1:27" x14ac:dyDescent="0.25">
      <c r="A30" s="64">
        <v>22</v>
      </c>
      <c r="B30" s="61">
        <f>'Movimentação de Alunos'!B30</f>
        <v>0</v>
      </c>
      <c r="C30" s="62">
        <f>'Movimentação de Alunos'!C30</f>
        <v>0</v>
      </c>
      <c r="D30" s="63">
        <f>'Movimentação de Alunos'!D30</f>
        <v>0</v>
      </c>
      <c r="E30" s="63">
        <f>'Movimentação de Alunos'!E30</f>
        <v>0</v>
      </c>
      <c r="F30" s="24"/>
      <c r="G30" s="24"/>
      <c r="H30" s="24"/>
      <c r="I30" s="24"/>
      <c r="J30" s="24"/>
      <c r="K30" s="24"/>
      <c r="L30" s="96" t="str">
        <f>IF(ISNONTEXT('Movimentação de Alunos'!B30),"   ",(IF(ISBLANK('Movimentação de Alunos'!E30),(SUM(F30:K30)),"---")))</f>
        <v xml:space="preserve">   </v>
      </c>
      <c r="M30" s="97" t="str">
        <f>IF(ISNONTEXT('Movimentação de Alunos'!B30),"   ",(IF(ISBLANK('Movimentação de Alunos'!E30),('Frequência 1º Bim'!AQ29),"---")))</f>
        <v xml:space="preserve">   </v>
      </c>
      <c r="N30" s="59" t="str">
        <f t="shared" si="1"/>
        <v xml:space="preserve"> </v>
      </c>
      <c r="O30" s="59" t="str">
        <f t="shared" si="2"/>
        <v xml:space="preserve"> </v>
      </c>
      <c r="P30" s="59" t="str">
        <f t="shared" si="3"/>
        <v xml:space="preserve"> </v>
      </c>
      <c r="Q30" s="69"/>
      <c r="R30" s="69"/>
      <c r="S30" s="59" t="str">
        <f t="shared" si="4"/>
        <v/>
      </c>
      <c r="T30" s="59" t="str">
        <f t="shared" si="5"/>
        <v xml:space="preserve">   </v>
      </c>
      <c r="U30" s="38"/>
      <c r="V30" s="38"/>
      <c r="W30" s="38"/>
      <c r="X30" s="38"/>
      <c r="Y30" s="38"/>
      <c r="Z30" s="38"/>
      <c r="AA30" s="38"/>
    </row>
    <row r="31" spans="1:27" x14ac:dyDescent="0.25">
      <c r="A31" s="64">
        <v>23</v>
      </c>
      <c r="B31" s="61">
        <f>'Movimentação de Alunos'!B31</f>
        <v>0</v>
      </c>
      <c r="C31" s="62">
        <f>'Movimentação de Alunos'!C31</f>
        <v>0</v>
      </c>
      <c r="D31" s="63">
        <f>'Movimentação de Alunos'!D31</f>
        <v>0</v>
      </c>
      <c r="E31" s="63">
        <f>'Movimentação de Alunos'!E31</f>
        <v>0</v>
      </c>
      <c r="F31" s="24"/>
      <c r="G31" s="24"/>
      <c r="H31" s="24"/>
      <c r="I31" s="24"/>
      <c r="J31" s="24"/>
      <c r="K31" s="24"/>
      <c r="L31" s="96" t="str">
        <f>IF(ISNONTEXT('Movimentação de Alunos'!B31),"   ",(IF(ISBLANK('Movimentação de Alunos'!E31),(SUM(F31:K31)),"---")))</f>
        <v xml:space="preserve">   </v>
      </c>
      <c r="M31" s="97" t="str">
        <f>IF(ISNONTEXT('Movimentação de Alunos'!B31),"   ",(IF(ISBLANK('Movimentação de Alunos'!E31),('Frequência 1º Bim'!AQ30),"---")))</f>
        <v xml:space="preserve">   </v>
      </c>
      <c r="N31" s="59" t="str">
        <f t="shared" si="1"/>
        <v xml:space="preserve"> </v>
      </c>
      <c r="O31" s="59" t="str">
        <f t="shared" si="2"/>
        <v xml:space="preserve"> </v>
      </c>
      <c r="P31" s="59" t="str">
        <f t="shared" si="3"/>
        <v xml:space="preserve"> </v>
      </c>
      <c r="Q31" s="69"/>
      <c r="R31" s="69"/>
      <c r="S31" s="59" t="str">
        <f t="shared" si="4"/>
        <v/>
      </c>
      <c r="T31" s="59" t="str">
        <f t="shared" si="5"/>
        <v xml:space="preserve">   </v>
      </c>
      <c r="U31" s="38"/>
      <c r="V31" s="38"/>
      <c r="W31" s="38"/>
      <c r="X31" s="38"/>
      <c r="Y31" s="38"/>
      <c r="Z31" s="38"/>
      <c r="AA31" s="38"/>
    </row>
    <row r="32" spans="1:27" x14ac:dyDescent="0.25">
      <c r="A32" s="64">
        <v>24</v>
      </c>
      <c r="B32" s="61">
        <f>'Movimentação de Alunos'!B32</f>
        <v>0</v>
      </c>
      <c r="C32" s="62">
        <f>'Movimentação de Alunos'!C32</f>
        <v>0</v>
      </c>
      <c r="D32" s="63">
        <f>'Movimentação de Alunos'!D32</f>
        <v>0</v>
      </c>
      <c r="E32" s="63">
        <f>'Movimentação de Alunos'!E32</f>
        <v>0</v>
      </c>
      <c r="F32" s="24"/>
      <c r="G32" s="24"/>
      <c r="H32" s="24"/>
      <c r="I32" s="24"/>
      <c r="J32" s="24"/>
      <c r="K32" s="24"/>
      <c r="L32" s="96" t="str">
        <f>IF(ISNONTEXT('Movimentação de Alunos'!B32),"   ",(IF(ISBLANK('Movimentação de Alunos'!E32),(SUM(F32:K32)),"---")))</f>
        <v xml:space="preserve">   </v>
      </c>
      <c r="M32" s="97" t="str">
        <f>IF(ISNONTEXT('Movimentação de Alunos'!B32),"   ",(IF(ISBLANK('Movimentação de Alunos'!E32),('Frequência 1º Bim'!AQ31),"---")))</f>
        <v xml:space="preserve">   </v>
      </c>
      <c r="N32" s="59" t="str">
        <f t="shared" si="1"/>
        <v xml:space="preserve"> </v>
      </c>
      <c r="O32" s="59" t="str">
        <f t="shared" si="2"/>
        <v xml:space="preserve"> </v>
      </c>
      <c r="P32" s="59" t="str">
        <f t="shared" si="3"/>
        <v xml:space="preserve"> </v>
      </c>
      <c r="Q32" s="69"/>
      <c r="R32" s="69"/>
      <c r="S32" s="59" t="str">
        <f t="shared" si="4"/>
        <v/>
      </c>
      <c r="T32" s="59" t="str">
        <f t="shared" si="5"/>
        <v xml:space="preserve">   </v>
      </c>
      <c r="U32" s="38"/>
      <c r="V32" s="38"/>
      <c r="W32" s="38"/>
      <c r="X32" s="38"/>
      <c r="Y32" s="38"/>
      <c r="Z32" s="38"/>
      <c r="AA32" s="38"/>
    </row>
    <row r="33" spans="1:27" x14ac:dyDescent="0.25">
      <c r="A33" s="64">
        <v>25</v>
      </c>
      <c r="B33" s="61">
        <f>'Movimentação de Alunos'!B33</f>
        <v>0</v>
      </c>
      <c r="C33" s="62">
        <f>'Movimentação de Alunos'!C33</f>
        <v>0</v>
      </c>
      <c r="D33" s="63">
        <f>'Movimentação de Alunos'!D33</f>
        <v>0</v>
      </c>
      <c r="E33" s="63">
        <f>'Movimentação de Alunos'!E33</f>
        <v>0</v>
      </c>
      <c r="F33" s="24"/>
      <c r="G33" s="24"/>
      <c r="H33" s="24"/>
      <c r="I33" s="24"/>
      <c r="J33" s="24"/>
      <c r="K33" s="24"/>
      <c r="L33" s="96" t="str">
        <f>IF(ISNONTEXT('Movimentação de Alunos'!B33),"   ",(IF(ISBLANK('Movimentação de Alunos'!E33),(SUM(F33:K33)),"---")))</f>
        <v xml:space="preserve">   </v>
      </c>
      <c r="M33" s="97" t="str">
        <f>IF(ISNONTEXT('Movimentação de Alunos'!B33),"   ",(IF(ISBLANK('Movimentação de Alunos'!E33),('Frequência 1º Bim'!AQ32),"---")))</f>
        <v xml:space="preserve">   </v>
      </c>
      <c r="N33" s="59" t="str">
        <f t="shared" si="1"/>
        <v xml:space="preserve"> </v>
      </c>
      <c r="O33" s="59" t="str">
        <f t="shared" si="2"/>
        <v xml:space="preserve"> </v>
      </c>
      <c r="P33" s="59" t="str">
        <f t="shared" si="3"/>
        <v xml:space="preserve"> </v>
      </c>
      <c r="Q33" s="69"/>
      <c r="R33" s="69"/>
      <c r="S33" s="59" t="str">
        <f t="shared" si="4"/>
        <v/>
      </c>
      <c r="T33" s="59" t="str">
        <f t="shared" si="5"/>
        <v xml:space="preserve">   </v>
      </c>
      <c r="U33" s="38"/>
      <c r="V33" s="38"/>
      <c r="W33" s="38"/>
      <c r="X33" s="38"/>
      <c r="Y33" s="38"/>
      <c r="Z33" s="38"/>
      <c r="AA33" s="38"/>
    </row>
    <row r="34" spans="1:27" x14ac:dyDescent="0.25">
      <c r="A34" s="64">
        <v>26</v>
      </c>
      <c r="B34" s="61">
        <f>'Movimentação de Alunos'!B34</f>
        <v>0</v>
      </c>
      <c r="C34" s="62">
        <f>'Movimentação de Alunos'!C34</f>
        <v>0</v>
      </c>
      <c r="D34" s="63">
        <f>'Movimentação de Alunos'!D34</f>
        <v>0</v>
      </c>
      <c r="E34" s="63">
        <f>'Movimentação de Alunos'!E34</f>
        <v>0</v>
      </c>
      <c r="F34" s="24"/>
      <c r="G34" s="24"/>
      <c r="H34" s="24"/>
      <c r="I34" s="24"/>
      <c r="J34" s="24"/>
      <c r="K34" s="24"/>
      <c r="L34" s="96" t="str">
        <f>IF(ISNONTEXT('Movimentação de Alunos'!B34),"   ",(IF(ISBLANK('Movimentação de Alunos'!E34),(SUM(F34:K34)),"---")))</f>
        <v xml:space="preserve">   </v>
      </c>
      <c r="M34" s="97" t="str">
        <f>IF(ISNONTEXT('Movimentação de Alunos'!B34),"   ",(IF(ISBLANK('Movimentação de Alunos'!E34),('Frequência 1º Bim'!AQ33),"---")))</f>
        <v xml:space="preserve">   </v>
      </c>
      <c r="N34" s="59" t="str">
        <f t="shared" si="1"/>
        <v xml:space="preserve"> </v>
      </c>
      <c r="O34" s="59" t="str">
        <f t="shared" si="2"/>
        <v xml:space="preserve"> </v>
      </c>
      <c r="P34" s="59" t="str">
        <f t="shared" si="3"/>
        <v xml:space="preserve"> </v>
      </c>
      <c r="Q34" s="69"/>
      <c r="R34" s="69"/>
      <c r="S34" s="59" t="str">
        <f t="shared" si="4"/>
        <v/>
      </c>
      <c r="T34" s="59" t="str">
        <f t="shared" si="5"/>
        <v xml:space="preserve">   </v>
      </c>
      <c r="U34" s="38"/>
      <c r="V34" s="38"/>
      <c r="W34" s="38"/>
      <c r="X34" s="38"/>
      <c r="Y34" s="38"/>
      <c r="Z34" s="38"/>
      <c r="AA34" s="38"/>
    </row>
    <row r="35" spans="1:27" x14ac:dyDescent="0.25">
      <c r="A35" s="64">
        <v>27</v>
      </c>
      <c r="B35" s="61">
        <f>'Movimentação de Alunos'!B35</f>
        <v>0</v>
      </c>
      <c r="C35" s="62">
        <f>'Movimentação de Alunos'!C35</f>
        <v>0</v>
      </c>
      <c r="D35" s="63">
        <f>'Movimentação de Alunos'!D35</f>
        <v>0</v>
      </c>
      <c r="E35" s="63">
        <f>'Movimentação de Alunos'!E35</f>
        <v>0</v>
      </c>
      <c r="F35" s="24"/>
      <c r="G35" s="24"/>
      <c r="H35" s="24"/>
      <c r="I35" s="24"/>
      <c r="J35" s="24"/>
      <c r="K35" s="24"/>
      <c r="L35" s="96" t="str">
        <f>IF(ISNONTEXT('Movimentação de Alunos'!B35),"   ",(IF(ISBLANK('Movimentação de Alunos'!E35),(SUM(F35:K35)),"---")))</f>
        <v xml:space="preserve">   </v>
      </c>
      <c r="M35" s="97" t="str">
        <f>IF(ISNONTEXT('Movimentação de Alunos'!B35),"   ",(IF(ISBLANK('Movimentação de Alunos'!E35),('Frequência 1º Bim'!AQ34),"---")))</f>
        <v xml:space="preserve">   </v>
      </c>
      <c r="N35" s="59" t="str">
        <f t="shared" si="1"/>
        <v xml:space="preserve"> </v>
      </c>
      <c r="O35" s="59" t="str">
        <f t="shared" si="2"/>
        <v xml:space="preserve"> </v>
      </c>
      <c r="P35" s="59" t="str">
        <f t="shared" si="3"/>
        <v xml:space="preserve"> </v>
      </c>
      <c r="Q35" s="69"/>
      <c r="R35" s="69"/>
      <c r="S35" s="59" t="str">
        <f t="shared" si="4"/>
        <v/>
      </c>
      <c r="T35" s="59" t="str">
        <f t="shared" si="5"/>
        <v xml:space="preserve">   </v>
      </c>
      <c r="U35" s="38"/>
      <c r="V35" s="38"/>
      <c r="W35" s="38"/>
      <c r="X35" s="38"/>
      <c r="Y35" s="38"/>
      <c r="Z35" s="38"/>
      <c r="AA35" s="38"/>
    </row>
    <row r="36" spans="1:27" x14ac:dyDescent="0.25">
      <c r="A36" s="64">
        <v>28</v>
      </c>
      <c r="B36" s="61">
        <f>'Movimentação de Alunos'!B36</f>
        <v>0</v>
      </c>
      <c r="C36" s="62">
        <f>'Movimentação de Alunos'!C36</f>
        <v>0</v>
      </c>
      <c r="D36" s="63">
        <f>'Movimentação de Alunos'!D36</f>
        <v>0</v>
      </c>
      <c r="E36" s="63">
        <f>'Movimentação de Alunos'!E36</f>
        <v>0</v>
      </c>
      <c r="F36" s="24"/>
      <c r="G36" s="24"/>
      <c r="H36" s="24"/>
      <c r="I36" s="24"/>
      <c r="J36" s="24"/>
      <c r="K36" s="24"/>
      <c r="L36" s="96" t="str">
        <f>IF(ISNONTEXT('Movimentação de Alunos'!B36),"   ",(IF(ISBLANK('Movimentação de Alunos'!E36),(SUM(F36:K36)),"---")))</f>
        <v xml:space="preserve">   </v>
      </c>
      <c r="M36" s="97" t="str">
        <f>IF(ISNONTEXT('Movimentação de Alunos'!B36),"   ",(IF(ISBLANK('Movimentação de Alunos'!E36),('Frequência 1º Bim'!AQ35),"---")))</f>
        <v xml:space="preserve">   </v>
      </c>
      <c r="N36" s="59" t="str">
        <f t="shared" si="1"/>
        <v xml:space="preserve"> </v>
      </c>
      <c r="O36" s="59" t="str">
        <f t="shared" si="2"/>
        <v xml:space="preserve"> </v>
      </c>
      <c r="P36" s="59" t="str">
        <f t="shared" si="3"/>
        <v xml:space="preserve"> </v>
      </c>
      <c r="Q36" s="69"/>
      <c r="R36" s="69"/>
      <c r="S36" s="59" t="str">
        <f t="shared" si="4"/>
        <v/>
      </c>
      <c r="T36" s="59" t="str">
        <f t="shared" si="5"/>
        <v xml:space="preserve">   </v>
      </c>
      <c r="U36" s="38"/>
      <c r="V36" s="38"/>
      <c r="W36" s="38"/>
      <c r="X36" s="38"/>
      <c r="Y36" s="38"/>
      <c r="Z36" s="38"/>
      <c r="AA36" s="38"/>
    </row>
    <row r="37" spans="1:27" x14ac:dyDescent="0.25">
      <c r="A37" s="64">
        <v>29</v>
      </c>
      <c r="B37" s="61">
        <f>'Movimentação de Alunos'!B37</f>
        <v>0</v>
      </c>
      <c r="C37" s="62">
        <f>'Movimentação de Alunos'!C37</f>
        <v>0</v>
      </c>
      <c r="D37" s="63">
        <f>'Movimentação de Alunos'!D37</f>
        <v>0</v>
      </c>
      <c r="E37" s="63">
        <f>'Movimentação de Alunos'!E37</f>
        <v>0</v>
      </c>
      <c r="F37" s="24"/>
      <c r="G37" s="24"/>
      <c r="H37" s="24"/>
      <c r="I37" s="24"/>
      <c r="J37" s="24"/>
      <c r="K37" s="24"/>
      <c r="L37" s="96" t="str">
        <f>IF(ISNONTEXT('Movimentação de Alunos'!B37),"   ",(IF(ISBLANK('Movimentação de Alunos'!E37),(SUM(F37:K37)),"---")))</f>
        <v xml:space="preserve">   </v>
      </c>
      <c r="M37" s="97" t="str">
        <f>IF(ISNONTEXT('Movimentação de Alunos'!B37),"   ",(IF(ISBLANK('Movimentação de Alunos'!E37),('Frequência 1º Bim'!AQ36),"---")))</f>
        <v xml:space="preserve">   </v>
      </c>
      <c r="N37" s="59" t="str">
        <f t="shared" si="1"/>
        <v xml:space="preserve"> </v>
      </c>
      <c r="O37" s="59" t="str">
        <f t="shared" si="2"/>
        <v xml:space="preserve"> </v>
      </c>
      <c r="P37" s="59" t="str">
        <f t="shared" si="3"/>
        <v xml:space="preserve"> </v>
      </c>
      <c r="Q37" s="69"/>
      <c r="R37" s="69"/>
      <c r="S37" s="59" t="str">
        <f t="shared" si="4"/>
        <v/>
      </c>
      <c r="T37" s="59" t="str">
        <f t="shared" si="5"/>
        <v xml:space="preserve">   </v>
      </c>
      <c r="U37" s="38"/>
      <c r="V37" s="38"/>
      <c r="W37" s="38"/>
      <c r="X37" s="38"/>
      <c r="Y37" s="38"/>
      <c r="Z37" s="38"/>
      <c r="AA37" s="38"/>
    </row>
    <row r="38" spans="1:27" x14ac:dyDescent="0.25">
      <c r="A38" s="64">
        <v>30</v>
      </c>
      <c r="B38" s="61">
        <f>'Movimentação de Alunos'!B38</f>
        <v>0</v>
      </c>
      <c r="C38" s="62">
        <f>'Movimentação de Alunos'!C38</f>
        <v>0</v>
      </c>
      <c r="D38" s="63">
        <f>'Movimentação de Alunos'!D38</f>
        <v>0</v>
      </c>
      <c r="E38" s="63">
        <f>'Movimentação de Alunos'!E38</f>
        <v>0</v>
      </c>
      <c r="F38" s="24"/>
      <c r="G38" s="24"/>
      <c r="H38" s="24"/>
      <c r="I38" s="24"/>
      <c r="J38" s="24"/>
      <c r="K38" s="24"/>
      <c r="L38" s="96" t="str">
        <f>IF(ISNONTEXT('Movimentação de Alunos'!B38),"   ",(IF(ISBLANK('Movimentação de Alunos'!E38),(SUM(F38:K38)),"---")))</f>
        <v xml:space="preserve">   </v>
      </c>
      <c r="M38" s="97" t="str">
        <f>IF(ISNONTEXT('Movimentação de Alunos'!B38),"   ",(IF(ISBLANK('Movimentação de Alunos'!E38),('Frequência 1º Bim'!AQ37),"---")))</f>
        <v xml:space="preserve">   </v>
      </c>
      <c r="N38" s="59" t="str">
        <f t="shared" si="1"/>
        <v xml:space="preserve"> </v>
      </c>
      <c r="O38" s="59" t="str">
        <f t="shared" si="2"/>
        <v xml:space="preserve"> </v>
      </c>
      <c r="P38" s="59" t="str">
        <f t="shared" si="3"/>
        <v xml:space="preserve"> </v>
      </c>
      <c r="Q38" s="69"/>
      <c r="R38" s="69"/>
      <c r="S38" s="59" t="str">
        <f t="shared" si="4"/>
        <v/>
      </c>
      <c r="T38" s="59" t="str">
        <f t="shared" si="5"/>
        <v xml:space="preserve">   </v>
      </c>
      <c r="U38" s="38"/>
      <c r="V38" s="38"/>
      <c r="W38" s="38"/>
      <c r="X38" s="38"/>
      <c r="Y38" s="38"/>
      <c r="Z38" s="38"/>
      <c r="AA38" s="38"/>
    </row>
    <row r="39" spans="1:27" x14ac:dyDescent="0.25">
      <c r="A39" s="64">
        <v>31</v>
      </c>
      <c r="B39" s="61">
        <f>'Movimentação de Alunos'!B39</f>
        <v>0</v>
      </c>
      <c r="C39" s="62">
        <f>'Movimentação de Alunos'!C39</f>
        <v>0</v>
      </c>
      <c r="D39" s="63">
        <f>'Movimentação de Alunos'!D39</f>
        <v>0</v>
      </c>
      <c r="E39" s="63">
        <f>'Movimentação de Alunos'!E39</f>
        <v>0</v>
      </c>
      <c r="F39" s="24"/>
      <c r="G39" s="24"/>
      <c r="H39" s="24"/>
      <c r="I39" s="24"/>
      <c r="J39" s="24"/>
      <c r="K39" s="24"/>
      <c r="L39" s="96" t="str">
        <f>IF(ISNONTEXT('Movimentação de Alunos'!B39),"   ",(IF(ISBLANK('Movimentação de Alunos'!E39),(SUM(F39:K39)),"---")))</f>
        <v xml:space="preserve">   </v>
      </c>
      <c r="M39" s="97" t="str">
        <f>IF(ISNONTEXT('Movimentação de Alunos'!B39),"   ",(IF(ISBLANK('Movimentação de Alunos'!E39),('Frequência 1º Bim'!AQ38),"---")))</f>
        <v xml:space="preserve">   </v>
      </c>
      <c r="N39" s="59" t="str">
        <f t="shared" si="1"/>
        <v xml:space="preserve"> </v>
      </c>
      <c r="O39" s="59" t="str">
        <f t="shared" si="2"/>
        <v xml:space="preserve"> </v>
      </c>
      <c r="P39" s="59" t="str">
        <f t="shared" si="3"/>
        <v xml:space="preserve"> </v>
      </c>
      <c r="Q39" s="69"/>
      <c r="R39" s="69"/>
      <c r="S39" s="59" t="str">
        <f t="shared" si="4"/>
        <v/>
      </c>
      <c r="T39" s="59" t="str">
        <f t="shared" si="5"/>
        <v xml:space="preserve">   </v>
      </c>
      <c r="U39" s="38"/>
      <c r="V39" s="38"/>
      <c r="W39" s="38"/>
      <c r="X39" s="38"/>
      <c r="Y39" s="38"/>
      <c r="Z39" s="38"/>
      <c r="AA39" s="38"/>
    </row>
    <row r="40" spans="1:27" x14ac:dyDescent="0.25">
      <c r="A40" s="64">
        <v>32</v>
      </c>
      <c r="B40" s="61">
        <f>'Movimentação de Alunos'!B40</f>
        <v>0</v>
      </c>
      <c r="C40" s="62">
        <f>'Movimentação de Alunos'!C40</f>
        <v>0</v>
      </c>
      <c r="D40" s="63">
        <f>'Movimentação de Alunos'!D40</f>
        <v>0</v>
      </c>
      <c r="E40" s="63">
        <f>'Movimentação de Alunos'!E40</f>
        <v>0</v>
      </c>
      <c r="F40" s="24"/>
      <c r="G40" s="24"/>
      <c r="H40" s="24"/>
      <c r="I40" s="24"/>
      <c r="J40" s="24"/>
      <c r="K40" s="24"/>
      <c r="L40" s="96" t="str">
        <f>IF(ISNONTEXT('Movimentação de Alunos'!B40),"   ",(IF(ISBLANK('Movimentação de Alunos'!E40),(SUM(F40:K40)),"---")))</f>
        <v xml:space="preserve">   </v>
      </c>
      <c r="M40" s="97" t="str">
        <f>IF(ISNONTEXT('Movimentação de Alunos'!B40),"   ",(IF(ISBLANK('Movimentação de Alunos'!E40),('Frequência 1º Bim'!AQ39),"---")))</f>
        <v xml:space="preserve">   </v>
      </c>
      <c r="N40" s="59" t="str">
        <f t="shared" si="1"/>
        <v xml:space="preserve"> </v>
      </c>
      <c r="O40" s="59" t="str">
        <f t="shared" si="2"/>
        <v xml:space="preserve"> </v>
      </c>
      <c r="P40" s="59" t="str">
        <f t="shared" si="3"/>
        <v xml:space="preserve"> </v>
      </c>
      <c r="Q40" s="69"/>
      <c r="R40" s="69"/>
      <c r="S40" s="59" t="str">
        <f t="shared" si="4"/>
        <v/>
      </c>
      <c r="T40" s="59" t="str">
        <f t="shared" si="5"/>
        <v xml:space="preserve">   </v>
      </c>
      <c r="U40" s="38"/>
      <c r="V40" s="38"/>
      <c r="W40" s="38"/>
      <c r="X40" s="38"/>
      <c r="Y40" s="38"/>
      <c r="Z40" s="38"/>
      <c r="AA40" s="38"/>
    </row>
    <row r="41" spans="1:27" x14ac:dyDescent="0.25">
      <c r="A41" s="64">
        <v>33</v>
      </c>
      <c r="B41" s="61">
        <f>'Movimentação de Alunos'!B41</f>
        <v>0</v>
      </c>
      <c r="C41" s="62">
        <f>'Movimentação de Alunos'!C41</f>
        <v>0</v>
      </c>
      <c r="D41" s="63">
        <f>'Movimentação de Alunos'!D41</f>
        <v>0</v>
      </c>
      <c r="E41" s="63">
        <f>'Movimentação de Alunos'!E41</f>
        <v>0</v>
      </c>
      <c r="F41" s="24"/>
      <c r="G41" s="24"/>
      <c r="H41" s="24"/>
      <c r="I41" s="24"/>
      <c r="J41" s="24"/>
      <c r="K41" s="24"/>
      <c r="L41" s="96" t="str">
        <f>IF(ISNONTEXT('Movimentação de Alunos'!B41),"   ",(IF(ISBLANK('Movimentação de Alunos'!E41),(SUM(F41:K41)),"---")))</f>
        <v xml:space="preserve">   </v>
      </c>
      <c r="M41" s="97" t="str">
        <f>IF(ISNONTEXT('Movimentação de Alunos'!B41),"   ",(IF(ISBLANK('Movimentação de Alunos'!E41),('Frequência 1º Bim'!AQ40),"---")))</f>
        <v xml:space="preserve">   </v>
      </c>
      <c r="N41" s="59" t="str">
        <f t="shared" si="1"/>
        <v xml:space="preserve"> </v>
      </c>
      <c r="O41" s="59" t="str">
        <f t="shared" si="2"/>
        <v xml:space="preserve"> </v>
      </c>
      <c r="P41" s="59" t="str">
        <f t="shared" si="3"/>
        <v xml:space="preserve"> </v>
      </c>
      <c r="Q41" s="69"/>
      <c r="R41" s="69"/>
      <c r="S41" s="59" t="str">
        <f t="shared" si="4"/>
        <v/>
      </c>
      <c r="T41" s="59" t="str">
        <f t="shared" si="5"/>
        <v xml:space="preserve">   </v>
      </c>
      <c r="U41" s="38"/>
      <c r="V41" s="38"/>
      <c r="W41" s="38"/>
      <c r="X41" s="38"/>
      <c r="Y41" s="38"/>
      <c r="Z41" s="38"/>
      <c r="AA41" s="38"/>
    </row>
    <row r="42" spans="1:27" x14ac:dyDescent="0.25">
      <c r="A42" s="64">
        <v>34</v>
      </c>
      <c r="B42" s="61">
        <f>'Movimentação de Alunos'!B42</f>
        <v>0</v>
      </c>
      <c r="C42" s="62">
        <f>'Movimentação de Alunos'!C42</f>
        <v>0</v>
      </c>
      <c r="D42" s="63">
        <f>'Movimentação de Alunos'!D42</f>
        <v>0</v>
      </c>
      <c r="E42" s="63">
        <f>'Movimentação de Alunos'!E42</f>
        <v>0</v>
      </c>
      <c r="F42" s="24"/>
      <c r="G42" s="24"/>
      <c r="H42" s="24"/>
      <c r="I42" s="24"/>
      <c r="J42" s="24"/>
      <c r="K42" s="24"/>
      <c r="L42" s="96" t="str">
        <f>IF(ISNONTEXT('Movimentação de Alunos'!B42),"   ",(IF(ISBLANK('Movimentação de Alunos'!E42),(SUM(F42:K42)),"---")))</f>
        <v xml:space="preserve">   </v>
      </c>
      <c r="M42" s="97" t="str">
        <f>IF(ISNONTEXT('Movimentação de Alunos'!B42),"   ",(IF(ISBLANK('Movimentação de Alunos'!E42),('Frequência 1º Bim'!AQ41),"---")))</f>
        <v xml:space="preserve">   </v>
      </c>
      <c r="N42" s="59" t="str">
        <f t="shared" si="1"/>
        <v xml:space="preserve"> </v>
      </c>
      <c r="O42" s="59" t="str">
        <f t="shared" si="2"/>
        <v xml:space="preserve"> </v>
      </c>
      <c r="P42" s="59" t="str">
        <f t="shared" si="3"/>
        <v xml:space="preserve"> </v>
      </c>
      <c r="Q42" s="69"/>
      <c r="R42" s="69"/>
      <c r="S42" s="59" t="str">
        <f t="shared" si="4"/>
        <v/>
      </c>
      <c r="T42" s="59" t="str">
        <f t="shared" si="5"/>
        <v xml:space="preserve">   </v>
      </c>
      <c r="U42" s="38"/>
      <c r="V42" s="38"/>
      <c r="W42" s="38"/>
      <c r="X42" s="38"/>
      <c r="Y42" s="38"/>
      <c r="Z42" s="38"/>
      <c r="AA42" s="38"/>
    </row>
    <row r="43" spans="1:27" x14ac:dyDescent="0.25">
      <c r="A43" s="64">
        <v>35</v>
      </c>
      <c r="B43" s="61">
        <f>'Movimentação de Alunos'!B43</f>
        <v>0</v>
      </c>
      <c r="C43" s="62">
        <f>'Movimentação de Alunos'!C43</f>
        <v>0</v>
      </c>
      <c r="D43" s="63">
        <f>'Movimentação de Alunos'!D43</f>
        <v>0</v>
      </c>
      <c r="E43" s="63">
        <f>'Movimentação de Alunos'!E43</f>
        <v>0</v>
      </c>
      <c r="F43" s="24"/>
      <c r="G43" s="24"/>
      <c r="H43" s="24"/>
      <c r="I43" s="24"/>
      <c r="J43" s="24"/>
      <c r="K43" s="24"/>
      <c r="L43" s="96" t="str">
        <f>IF(ISNONTEXT('Movimentação de Alunos'!B43),"   ",(IF(ISBLANK('Movimentação de Alunos'!E43),(SUM(F43:K43)),"---")))</f>
        <v xml:space="preserve">   </v>
      </c>
      <c r="M43" s="97" t="str">
        <f>IF(ISNONTEXT('Movimentação de Alunos'!B43),"   ",(IF(ISBLANK('Movimentação de Alunos'!E43),('Frequência 1º Bim'!AQ42),"---")))</f>
        <v xml:space="preserve">   </v>
      </c>
      <c r="N43" s="59" t="str">
        <f t="shared" si="1"/>
        <v xml:space="preserve"> </v>
      </c>
      <c r="O43" s="59" t="str">
        <f t="shared" si="2"/>
        <v xml:space="preserve"> </v>
      </c>
      <c r="P43" s="59" t="str">
        <f t="shared" si="3"/>
        <v xml:space="preserve"> </v>
      </c>
      <c r="Q43" s="69"/>
      <c r="R43" s="69"/>
      <c r="S43" s="59" t="str">
        <f t="shared" si="4"/>
        <v/>
      </c>
      <c r="T43" s="59" t="str">
        <f t="shared" si="5"/>
        <v xml:space="preserve">   </v>
      </c>
      <c r="U43" s="38"/>
      <c r="V43" s="38"/>
      <c r="W43" s="38"/>
      <c r="X43" s="38"/>
      <c r="Y43" s="38"/>
      <c r="Z43" s="38"/>
      <c r="AA43" s="38"/>
    </row>
    <row r="44" spans="1:27" x14ac:dyDescent="0.25">
      <c r="A44" s="64">
        <v>36</v>
      </c>
      <c r="B44" s="61">
        <f>'Movimentação de Alunos'!B44</f>
        <v>0</v>
      </c>
      <c r="C44" s="62">
        <f>'Movimentação de Alunos'!C44</f>
        <v>0</v>
      </c>
      <c r="D44" s="63">
        <f>'Movimentação de Alunos'!D44</f>
        <v>0</v>
      </c>
      <c r="E44" s="63">
        <f>'Movimentação de Alunos'!E44</f>
        <v>0</v>
      </c>
      <c r="F44" s="24"/>
      <c r="G44" s="24"/>
      <c r="H44" s="24"/>
      <c r="I44" s="24"/>
      <c r="J44" s="24"/>
      <c r="K44" s="24"/>
      <c r="L44" s="96" t="str">
        <f>IF(ISNONTEXT('Movimentação de Alunos'!B44),"   ",(IF(ISBLANK('Movimentação de Alunos'!E44),(SUM(F44:K44)),"---")))</f>
        <v xml:space="preserve">   </v>
      </c>
      <c r="M44" s="97" t="str">
        <f>IF(ISNONTEXT('Movimentação de Alunos'!B44),"   ",(IF(ISBLANK('Movimentação de Alunos'!E44),('Frequência 1º Bim'!AQ43),"---")))</f>
        <v xml:space="preserve">   </v>
      </c>
      <c r="N44" s="59" t="str">
        <f t="shared" si="1"/>
        <v xml:space="preserve"> </v>
      </c>
      <c r="O44" s="59" t="str">
        <f t="shared" si="2"/>
        <v xml:space="preserve"> </v>
      </c>
      <c r="P44" s="59" t="str">
        <f t="shared" si="3"/>
        <v xml:space="preserve"> </v>
      </c>
      <c r="Q44" s="69"/>
      <c r="R44" s="69"/>
      <c r="S44" s="59" t="str">
        <f t="shared" si="4"/>
        <v/>
      </c>
      <c r="T44" s="59" t="str">
        <f t="shared" si="5"/>
        <v xml:space="preserve">   </v>
      </c>
      <c r="U44" s="38"/>
      <c r="V44" s="38"/>
      <c r="W44" s="38"/>
      <c r="X44" s="38"/>
      <c r="Y44" s="38"/>
      <c r="Z44" s="38"/>
      <c r="AA44" s="38"/>
    </row>
    <row r="45" spans="1:27" x14ac:dyDescent="0.25">
      <c r="A45" s="64">
        <v>37</v>
      </c>
      <c r="B45" s="61">
        <f>'Movimentação de Alunos'!B45</f>
        <v>0</v>
      </c>
      <c r="C45" s="62">
        <f>'Movimentação de Alunos'!C45</f>
        <v>0</v>
      </c>
      <c r="D45" s="63">
        <f>'Movimentação de Alunos'!D45</f>
        <v>0</v>
      </c>
      <c r="E45" s="63">
        <f>'Movimentação de Alunos'!E45</f>
        <v>0</v>
      </c>
      <c r="F45" s="24"/>
      <c r="G45" s="24"/>
      <c r="H45" s="24"/>
      <c r="I45" s="24"/>
      <c r="J45" s="24"/>
      <c r="K45" s="24"/>
      <c r="L45" s="96" t="str">
        <f>IF(ISNONTEXT('Movimentação de Alunos'!B45),"   ",(IF(ISBLANK('Movimentação de Alunos'!E45),(SUM(F45:K45)),"---")))</f>
        <v xml:space="preserve">   </v>
      </c>
      <c r="M45" s="97" t="str">
        <f>IF(ISNONTEXT('Movimentação de Alunos'!B45),"   ",(IF(ISBLANK('Movimentação de Alunos'!E45),('Frequência 1º Bim'!AQ44),"---")))</f>
        <v xml:space="preserve">   </v>
      </c>
      <c r="N45" s="59" t="str">
        <f t="shared" si="1"/>
        <v xml:space="preserve"> </v>
      </c>
      <c r="O45" s="59" t="str">
        <f t="shared" si="2"/>
        <v xml:space="preserve"> </v>
      </c>
      <c r="P45" s="59" t="str">
        <f t="shared" si="3"/>
        <v xml:space="preserve"> </v>
      </c>
      <c r="Q45" s="69"/>
      <c r="R45" s="69"/>
      <c r="S45" s="59" t="str">
        <f t="shared" si="4"/>
        <v/>
      </c>
      <c r="T45" s="59" t="str">
        <f t="shared" si="5"/>
        <v xml:space="preserve">   </v>
      </c>
      <c r="U45" s="38"/>
      <c r="V45" s="38"/>
      <c r="W45" s="38"/>
      <c r="X45" s="38"/>
      <c r="Y45" s="38"/>
      <c r="Z45" s="38"/>
      <c r="AA45" s="38"/>
    </row>
    <row r="46" spans="1:27" x14ac:dyDescent="0.25">
      <c r="A46" s="64">
        <v>38</v>
      </c>
      <c r="B46" s="61">
        <f>'Movimentação de Alunos'!B46</f>
        <v>0</v>
      </c>
      <c r="C46" s="62">
        <f>'Movimentação de Alunos'!C46</f>
        <v>0</v>
      </c>
      <c r="D46" s="63">
        <f>'Movimentação de Alunos'!D46</f>
        <v>0</v>
      </c>
      <c r="E46" s="63">
        <f>'Movimentação de Alunos'!E46</f>
        <v>0</v>
      </c>
      <c r="F46" s="24"/>
      <c r="G46" s="24"/>
      <c r="H46" s="24"/>
      <c r="I46" s="24"/>
      <c r="J46" s="24"/>
      <c r="K46" s="24"/>
      <c r="L46" s="96" t="str">
        <f>IF(ISNONTEXT('Movimentação de Alunos'!B46),"   ",(IF(ISBLANK('Movimentação de Alunos'!E46),(SUM(F46:K46)),"---")))</f>
        <v xml:space="preserve">   </v>
      </c>
      <c r="M46" s="97" t="str">
        <f>IF(ISNONTEXT('Movimentação de Alunos'!B46),"   ",(IF(ISBLANK('Movimentação de Alunos'!E46),('Frequência 1º Bim'!AQ45),"---")))</f>
        <v xml:space="preserve">   </v>
      </c>
      <c r="N46" s="59" t="str">
        <f t="shared" si="1"/>
        <v xml:space="preserve"> </v>
      </c>
      <c r="O46" s="59" t="str">
        <f t="shared" si="2"/>
        <v xml:space="preserve"> </v>
      </c>
      <c r="P46" s="59" t="str">
        <f t="shared" si="3"/>
        <v xml:space="preserve"> </v>
      </c>
      <c r="Q46" s="69"/>
      <c r="R46" s="69"/>
      <c r="S46" s="59" t="str">
        <f t="shared" si="4"/>
        <v/>
      </c>
      <c r="T46" s="59" t="str">
        <f t="shared" si="5"/>
        <v xml:space="preserve">   </v>
      </c>
      <c r="U46" s="38"/>
      <c r="V46" s="38"/>
      <c r="W46" s="38"/>
      <c r="X46" s="38"/>
      <c r="Y46" s="38"/>
      <c r="Z46" s="38"/>
      <c r="AA46" s="38"/>
    </row>
    <row r="47" spans="1:27" x14ac:dyDescent="0.25">
      <c r="A47" s="64">
        <v>39</v>
      </c>
      <c r="B47" s="61">
        <f>'Movimentação de Alunos'!B47</f>
        <v>0</v>
      </c>
      <c r="C47" s="62">
        <f>'Movimentação de Alunos'!C47</f>
        <v>0</v>
      </c>
      <c r="D47" s="63">
        <f>'Movimentação de Alunos'!D47</f>
        <v>0</v>
      </c>
      <c r="E47" s="63">
        <f>'Movimentação de Alunos'!E47</f>
        <v>0</v>
      </c>
      <c r="F47" s="24"/>
      <c r="G47" s="24"/>
      <c r="H47" s="24"/>
      <c r="I47" s="24"/>
      <c r="J47" s="24"/>
      <c r="K47" s="24"/>
      <c r="L47" s="96" t="str">
        <f>IF(ISNONTEXT('Movimentação de Alunos'!B47),"   ",(IF(ISBLANK('Movimentação de Alunos'!E47),(SUM(F47:K47)),"---")))</f>
        <v xml:space="preserve">   </v>
      </c>
      <c r="M47" s="97" t="str">
        <f>IF(ISNONTEXT('Movimentação de Alunos'!B47),"   ",(IF(ISBLANK('Movimentação de Alunos'!E47),('Frequência 1º Bim'!AQ46),"---")))</f>
        <v xml:space="preserve">   </v>
      </c>
      <c r="N47" s="59" t="str">
        <f t="shared" si="1"/>
        <v xml:space="preserve"> </v>
      </c>
      <c r="O47" s="59" t="str">
        <f t="shared" si="2"/>
        <v xml:space="preserve"> </v>
      </c>
      <c r="P47" s="59" t="str">
        <f t="shared" si="3"/>
        <v xml:space="preserve"> </v>
      </c>
      <c r="Q47" s="69"/>
      <c r="R47" s="69"/>
      <c r="S47" s="59" t="str">
        <f t="shared" si="4"/>
        <v/>
      </c>
      <c r="T47" s="59" t="str">
        <f t="shared" si="5"/>
        <v xml:space="preserve">   </v>
      </c>
      <c r="U47" s="38"/>
      <c r="V47" s="38"/>
      <c r="W47" s="38"/>
      <c r="X47" s="38"/>
      <c r="Y47" s="38"/>
      <c r="Z47" s="38"/>
      <c r="AA47" s="38"/>
    </row>
    <row r="48" spans="1:27" x14ac:dyDescent="0.25">
      <c r="A48" s="64">
        <v>40</v>
      </c>
      <c r="B48" s="61">
        <f>'Movimentação de Alunos'!B48</f>
        <v>0</v>
      </c>
      <c r="C48" s="62">
        <f>'Movimentação de Alunos'!C48</f>
        <v>0</v>
      </c>
      <c r="D48" s="63">
        <f>'Movimentação de Alunos'!D48</f>
        <v>0</v>
      </c>
      <c r="E48" s="63">
        <f>'Movimentação de Alunos'!E48</f>
        <v>0</v>
      </c>
      <c r="F48" s="24"/>
      <c r="G48" s="24"/>
      <c r="H48" s="24"/>
      <c r="I48" s="24"/>
      <c r="J48" s="24"/>
      <c r="K48" s="24"/>
      <c r="L48" s="96" t="str">
        <f>IF(ISNONTEXT('Movimentação de Alunos'!B48),"   ",(IF(ISBLANK('Movimentação de Alunos'!E48),(SUM(F48:K48)),"---")))</f>
        <v xml:space="preserve">   </v>
      </c>
      <c r="M48" s="97" t="str">
        <f>IF(ISNONTEXT('Movimentação de Alunos'!B48),"   ",(IF(ISBLANK('Movimentação de Alunos'!E48),('Frequência 1º Bim'!AQ47),"---")))</f>
        <v xml:space="preserve">   </v>
      </c>
      <c r="N48" s="59" t="str">
        <f t="shared" si="1"/>
        <v xml:space="preserve"> </v>
      </c>
      <c r="O48" s="59" t="str">
        <f t="shared" si="2"/>
        <v xml:space="preserve"> </v>
      </c>
      <c r="P48" s="59" t="str">
        <f t="shared" si="3"/>
        <v xml:space="preserve"> </v>
      </c>
      <c r="Q48" s="69"/>
      <c r="R48" s="69"/>
      <c r="S48" s="59" t="str">
        <f t="shared" si="4"/>
        <v/>
      </c>
      <c r="T48" s="59" t="str">
        <f t="shared" si="5"/>
        <v xml:space="preserve">   </v>
      </c>
      <c r="U48" s="38"/>
      <c r="V48" s="38"/>
      <c r="W48" s="38"/>
      <c r="X48" s="38"/>
      <c r="Y48" s="38"/>
      <c r="Z48" s="38"/>
      <c r="AA48" s="38"/>
    </row>
    <row r="49" spans="1:27" x14ac:dyDescent="0.25">
      <c r="A49" s="64">
        <v>41</v>
      </c>
      <c r="B49" s="61">
        <f>'Movimentação de Alunos'!B49</f>
        <v>0</v>
      </c>
      <c r="C49" s="62">
        <f>'Movimentação de Alunos'!C49</f>
        <v>0</v>
      </c>
      <c r="D49" s="63">
        <f>'Movimentação de Alunos'!D49</f>
        <v>0</v>
      </c>
      <c r="E49" s="63">
        <f>'Movimentação de Alunos'!E49</f>
        <v>0</v>
      </c>
      <c r="F49" s="24"/>
      <c r="G49" s="24"/>
      <c r="H49" s="24"/>
      <c r="I49" s="24"/>
      <c r="J49" s="24"/>
      <c r="K49" s="24"/>
      <c r="L49" s="96" t="str">
        <f>IF(ISNONTEXT('Movimentação de Alunos'!B49),"   ",(IF(ISBLANK('Movimentação de Alunos'!E49),(SUM(F49:K49)),"---")))</f>
        <v xml:space="preserve">   </v>
      </c>
      <c r="M49" s="97" t="str">
        <f>IF(ISNONTEXT('Movimentação de Alunos'!B49),"   ",(IF(ISBLANK('Movimentação de Alunos'!E49),('Frequência 1º Bim'!AQ48),"---")))</f>
        <v xml:space="preserve">   </v>
      </c>
      <c r="N49" s="59" t="str">
        <f t="shared" si="1"/>
        <v xml:space="preserve"> </v>
      </c>
      <c r="O49" s="59" t="str">
        <f t="shared" si="2"/>
        <v xml:space="preserve"> </v>
      </c>
      <c r="P49" s="59" t="str">
        <f t="shared" si="3"/>
        <v xml:space="preserve"> </v>
      </c>
      <c r="Q49" s="69"/>
      <c r="R49" s="69"/>
      <c r="S49" s="59" t="str">
        <f t="shared" si="4"/>
        <v/>
      </c>
      <c r="T49" s="59" t="str">
        <f t="shared" si="5"/>
        <v xml:space="preserve">   </v>
      </c>
      <c r="U49" s="38"/>
      <c r="V49" s="38"/>
      <c r="W49" s="38"/>
      <c r="X49" s="38"/>
      <c r="Y49" s="38"/>
      <c r="Z49" s="38"/>
      <c r="AA49" s="38"/>
    </row>
    <row r="50" spans="1:27" x14ac:dyDescent="0.25">
      <c r="A50" s="64">
        <v>42</v>
      </c>
      <c r="B50" s="61">
        <f>'Movimentação de Alunos'!B50</f>
        <v>0</v>
      </c>
      <c r="C50" s="62">
        <f>'Movimentação de Alunos'!C50</f>
        <v>0</v>
      </c>
      <c r="D50" s="63">
        <f>'Movimentação de Alunos'!D50</f>
        <v>0</v>
      </c>
      <c r="E50" s="63">
        <f>'Movimentação de Alunos'!E50</f>
        <v>0</v>
      </c>
      <c r="F50" s="24"/>
      <c r="G50" s="24"/>
      <c r="H50" s="24"/>
      <c r="I50" s="24"/>
      <c r="J50" s="24"/>
      <c r="K50" s="24"/>
      <c r="L50" s="96" t="str">
        <f>IF(ISNONTEXT('Movimentação de Alunos'!B50),"   ",(IF(ISBLANK('Movimentação de Alunos'!E50),(SUM(F50:K50)),"---")))</f>
        <v xml:space="preserve">   </v>
      </c>
      <c r="M50" s="97" t="str">
        <f>IF(ISNONTEXT('Movimentação de Alunos'!B50),"   ",(IF(ISBLANK('Movimentação de Alunos'!E50),('Frequência 1º Bim'!AQ49),"---")))</f>
        <v xml:space="preserve">   </v>
      </c>
      <c r="N50" s="59" t="str">
        <f t="shared" si="1"/>
        <v xml:space="preserve"> </v>
      </c>
      <c r="O50" s="59" t="str">
        <f t="shared" si="2"/>
        <v xml:space="preserve"> </v>
      </c>
      <c r="P50" s="59" t="str">
        <f t="shared" si="3"/>
        <v xml:space="preserve"> </v>
      </c>
      <c r="Q50" s="69"/>
      <c r="R50" s="69"/>
      <c r="S50" s="59" t="str">
        <f t="shared" si="4"/>
        <v/>
      </c>
      <c r="T50" s="59" t="str">
        <f t="shared" si="5"/>
        <v xml:space="preserve">   </v>
      </c>
      <c r="U50" s="38"/>
      <c r="V50" s="38"/>
      <c r="W50" s="38"/>
      <c r="X50" s="38"/>
      <c r="Y50" s="38"/>
      <c r="Z50" s="38"/>
      <c r="AA50" s="38"/>
    </row>
    <row r="51" spans="1:27" x14ac:dyDescent="0.25">
      <c r="A51" s="64">
        <v>43</v>
      </c>
      <c r="B51" s="61">
        <f>'Movimentação de Alunos'!B51</f>
        <v>0</v>
      </c>
      <c r="C51" s="62">
        <f>'Movimentação de Alunos'!C51</f>
        <v>0</v>
      </c>
      <c r="D51" s="63">
        <f>'Movimentação de Alunos'!D51</f>
        <v>0</v>
      </c>
      <c r="E51" s="63">
        <f>'Movimentação de Alunos'!E51</f>
        <v>0</v>
      </c>
      <c r="F51" s="24"/>
      <c r="G51" s="24"/>
      <c r="H51" s="24"/>
      <c r="I51" s="24"/>
      <c r="J51" s="24"/>
      <c r="K51" s="24"/>
      <c r="L51" s="96" t="str">
        <f>IF(ISNONTEXT('Movimentação de Alunos'!B51),"   ",(IF(ISBLANK('Movimentação de Alunos'!E51),(SUM(F51:K51)),"---")))</f>
        <v xml:space="preserve">   </v>
      </c>
      <c r="M51" s="97" t="str">
        <f>IF(ISNONTEXT('Movimentação de Alunos'!B51),"   ",(IF(ISBLANK('Movimentação de Alunos'!E51),('Frequência 1º Bim'!AQ50),"---")))</f>
        <v xml:space="preserve">   </v>
      </c>
      <c r="N51" s="59" t="str">
        <f t="shared" si="1"/>
        <v xml:space="preserve"> </v>
      </c>
      <c r="O51" s="59" t="str">
        <f t="shared" si="2"/>
        <v xml:space="preserve"> </v>
      </c>
      <c r="P51" s="59" t="str">
        <f t="shared" si="3"/>
        <v xml:space="preserve"> </v>
      </c>
      <c r="Q51" s="69"/>
      <c r="R51" s="69"/>
      <c r="S51" s="59" t="str">
        <f t="shared" si="4"/>
        <v/>
      </c>
      <c r="T51" s="59" t="str">
        <f t="shared" si="5"/>
        <v xml:space="preserve">   </v>
      </c>
      <c r="U51" s="38"/>
      <c r="V51" s="38"/>
      <c r="W51" s="38"/>
      <c r="X51" s="38"/>
      <c r="Y51" s="38"/>
      <c r="Z51" s="38"/>
      <c r="AA51" s="38"/>
    </row>
    <row r="52" spans="1:27" x14ac:dyDescent="0.25">
      <c r="A52" s="64">
        <v>44</v>
      </c>
      <c r="B52" s="61">
        <f>'Movimentação de Alunos'!B52</f>
        <v>0</v>
      </c>
      <c r="C52" s="62">
        <f>'Movimentação de Alunos'!C52</f>
        <v>0</v>
      </c>
      <c r="D52" s="63">
        <f>'Movimentação de Alunos'!D52</f>
        <v>0</v>
      </c>
      <c r="E52" s="63">
        <f>'Movimentação de Alunos'!E52</f>
        <v>0</v>
      </c>
      <c r="F52" s="24"/>
      <c r="G52" s="24"/>
      <c r="H52" s="24"/>
      <c r="I52" s="24"/>
      <c r="J52" s="24"/>
      <c r="K52" s="24"/>
      <c r="L52" s="96" t="str">
        <f>IF(ISNONTEXT('Movimentação de Alunos'!B52),"   ",(IF(ISBLANK('Movimentação de Alunos'!E52),(SUM(F52:K52)),"---")))</f>
        <v xml:space="preserve">   </v>
      </c>
      <c r="M52" s="97" t="str">
        <f>IF(ISNONTEXT('Movimentação de Alunos'!B52),"   ",(IF(ISBLANK('Movimentação de Alunos'!E52),('Frequência 1º Bim'!AQ51),"---")))</f>
        <v xml:space="preserve">   </v>
      </c>
      <c r="N52" s="59" t="str">
        <f t="shared" si="1"/>
        <v xml:space="preserve"> </v>
      </c>
      <c r="O52" s="59" t="str">
        <f t="shared" si="2"/>
        <v xml:space="preserve"> </v>
      </c>
      <c r="P52" s="59" t="str">
        <f t="shared" si="3"/>
        <v xml:space="preserve"> </v>
      </c>
      <c r="Q52" s="69"/>
      <c r="R52" s="69"/>
      <c r="S52" s="59" t="str">
        <f t="shared" si="4"/>
        <v/>
      </c>
      <c r="T52" s="59" t="str">
        <f t="shared" si="5"/>
        <v xml:space="preserve">   </v>
      </c>
      <c r="U52" s="38"/>
      <c r="V52" s="38"/>
      <c r="W52" s="38"/>
      <c r="X52" s="38"/>
      <c r="Y52" s="38"/>
      <c r="Z52" s="38"/>
      <c r="AA52" s="38"/>
    </row>
    <row r="53" spans="1:27" x14ac:dyDescent="0.25">
      <c r="A53" s="64">
        <v>45</v>
      </c>
      <c r="B53" s="61">
        <f>'Movimentação de Alunos'!B53</f>
        <v>0</v>
      </c>
      <c r="C53" s="62">
        <f>'Movimentação de Alunos'!C53</f>
        <v>0</v>
      </c>
      <c r="D53" s="63">
        <f>'Movimentação de Alunos'!D53</f>
        <v>0</v>
      </c>
      <c r="E53" s="63">
        <f>'Movimentação de Alunos'!E53</f>
        <v>0</v>
      </c>
      <c r="F53" s="24"/>
      <c r="G53" s="24"/>
      <c r="H53" s="24"/>
      <c r="I53" s="24"/>
      <c r="J53" s="24"/>
      <c r="K53" s="24"/>
      <c r="L53" s="96" t="str">
        <f>IF(ISNONTEXT('Movimentação de Alunos'!B53),"   ",(IF(ISBLANK('Movimentação de Alunos'!E53),(SUM(F53:K53)),"---")))</f>
        <v xml:space="preserve">   </v>
      </c>
      <c r="M53" s="97" t="str">
        <f>IF(ISNONTEXT('Movimentação de Alunos'!B53),"   ",(IF(ISBLANK('Movimentação de Alunos'!E53),('Frequência 1º Bim'!AQ52),"---")))</f>
        <v xml:space="preserve">   </v>
      </c>
      <c r="N53" s="59" t="str">
        <f t="shared" si="1"/>
        <v xml:space="preserve"> </v>
      </c>
      <c r="O53" s="59" t="str">
        <f t="shared" si="2"/>
        <v xml:space="preserve"> </v>
      </c>
      <c r="P53" s="59" t="str">
        <f t="shared" si="3"/>
        <v xml:space="preserve"> </v>
      </c>
      <c r="Q53" s="69"/>
      <c r="R53" s="69"/>
      <c r="S53" s="59" t="str">
        <f t="shared" si="4"/>
        <v/>
      </c>
      <c r="T53" s="59" t="str">
        <f t="shared" si="5"/>
        <v xml:space="preserve">   </v>
      </c>
      <c r="U53" s="38"/>
      <c r="V53" s="38"/>
      <c r="W53" s="38"/>
      <c r="X53" s="38"/>
      <c r="Y53" s="38"/>
      <c r="Z53" s="38"/>
      <c r="AA53" s="38"/>
    </row>
    <row r="54" spans="1:27" x14ac:dyDescent="0.25">
      <c r="A54" s="64">
        <v>46</v>
      </c>
      <c r="B54" s="61">
        <f>'Movimentação de Alunos'!B54</f>
        <v>0</v>
      </c>
      <c r="C54" s="62">
        <f>'Movimentação de Alunos'!C54</f>
        <v>0</v>
      </c>
      <c r="D54" s="63">
        <f>'Movimentação de Alunos'!D54</f>
        <v>0</v>
      </c>
      <c r="E54" s="63">
        <f>'Movimentação de Alunos'!E54</f>
        <v>0</v>
      </c>
      <c r="F54" s="24"/>
      <c r="G54" s="24"/>
      <c r="H54" s="24"/>
      <c r="I54" s="24"/>
      <c r="J54" s="24"/>
      <c r="K54" s="24"/>
      <c r="L54" s="96" t="str">
        <f>IF(ISNONTEXT('Movimentação de Alunos'!B54),"   ",(IF(ISBLANK('Movimentação de Alunos'!E54),(SUM(F54:K54)),"---")))</f>
        <v xml:space="preserve">   </v>
      </c>
      <c r="M54" s="97" t="str">
        <f>IF(ISNONTEXT('Movimentação de Alunos'!B54),"   ",(IF(ISBLANK('Movimentação de Alunos'!E54),('Frequência 1º Bim'!AQ53),"---")))</f>
        <v xml:space="preserve">   </v>
      </c>
      <c r="N54" s="59" t="str">
        <f t="shared" si="1"/>
        <v xml:space="preserve"> </v>
      </c>
      <c r="O54" s="59" t="str">
        <f t="shared" si="2"/>
        <v xml:space="preserve"> </v>
      </c>
      <c r="P54" s="59" t="str">
        <f t="shared" si="3"/>
        <v xml:space="preserve"> </v>
      </c>
      <c r="Q54" s="69"/>
      <c r="R54" s="69"/>
      <c r="S54" s="59" t="str">
        <f t="shared" si="4"/>
        <v/>
      </c>
      <c r="T54" s="59" t="str">
        <f t="shared" si="5"/>
        <v xml:space="preserve">   </v>
      </c>
      <c r="U54" s="38"/>
      <c r="V54" s="38"/>
      <c r="W54" s="38"/>
      <c r="X54" s="38"/>
      <c r="Y54" s="38"/>
      <c r="Z54" s="38"/>
      <c r="AA54" s="38"/>
    </row>
    <row r="55" spans="1:27" x14ac:dyDescent="0.25">
      <c r="A55" s="64">
        <v>47</v>
      </c>
      <c r="B55" s="61">
        <f>'Movimentação de Alunos'!B55</f>
        <v>0</v>
      </c>
      <c r="C55" s="62">
        <f>'Movimentação de Alunos'!C55</f>
        <v>0</v>
      </c>
      <c r="D55" s="63">
        <f>'Movimentação de Alunos'!D55</f>
        <v>0</v>
      </c>
      <c r="E55" s="63">
        <f>'Movimentação de Alunos'!E55</f>
        <v>0</v>
      </c>
      <c r="F55" s="24"/>
      <c r="G55" s="24"/>
      <c r="H55" s="24"/>
      <c r="I55" s="24"/>
      <c r="J55" s="24"/>
      <c r="K55" s="24"/>
      <c r="L55" s="96" t="str">
        <f>IF(ISNONTEXT('Movimentação de Alunos'!B55),"   ",(IF(ISBLANK('Movimentação de Alunos'!E55),(SUM(F55:K55)),"---")))</f>
        <v xml:space="preserve">   </v>
      </c>
      <c r="M55" s="97" t="str">
        <f>IF(ISNONTEXT('Movimentação de Alunos'!B55),"   ",(IF(ISBLANK('Movimentação de Alunos'!E55),('Frequência 1º Bim'!AQ54),"---")))</f>
        <v xml:space="preserve">   </v>
      </c>
      <c r="N55" s="59" t="str">
        <f t="shared" si="1"/>
        <v xml:space="preserve"> </v>
      </c>
      <c r="O55" s="59" t="str">
        <f t="shared" si="2"/>
        <v xml:space="preserve"> </v>
      </c>
      <c r="P55" s="59" t="str">
        <f t="shared" si="3"/>
        <v xml:space="preserve"> </v>
      </c>
      <c r="Q55" s="69"/>
      <c r="R55" s="69"/>
      <c r="S55" s="59" t="str">
        <f t="shared" si="4"/>
        <v/>
      </c>
      <c r="T55" s="59" t="str">
        <f t="shared" si="5"/>
        <v xml:space="preserve">   </v>
      </c>
      <c r="U55" s="38"/>
      <c r="V55" s="38"/>
      <c r="W55" s="38"/>
      <c r="X55" s="38"/>
      <c r="Y55" s="38"/>
      <c r="Z55" s="38"/>
      <c r="AA55" s="38"/>
    </row>
    <row r="56" spans="1:27" x14ac:dyDescent="0.25">
      <c r="A56" s="64">
        <v>48</v>
      </c>
      <c r="B56" s="61">
        <f>'Movimentação de Alunos'!B56</f>
        <v>0</v>
      </c>
      <c r="C56" s="62">
        <f>'Movimentação de Alunos'!C56</f>
        <v>0</v>
      </c>
      <c r="D56" s="63">
        <f>'Movimentação de Alunos'!D56</f>
        <v>0</v>
      </c>
      <c r="E56" s="63">
        <f>'Movimentação de Alunos'!E56</f>
        <v>0</v>
      </c>
      <c r="F56" s="24"/>
      <c r="G56" s="24"/>
      <c r="H56" s="24"/>
      <c r="I56" s="24"/>
      <c r="J56" s="24"/>
      <c r="K56" s="24"/>
      <c r="L56" s="96" t="str">
        <f>IF(ISNONTEXT('Movimentação de Alunos'!B56),"   ",(IF(ISBLANK('Movimentação de Alunos'!E56),(SUM(F56:K56)),"---")))</f>
        <v xml:space="preserve">   </v>
      </c>
      <c r="M56" s="97" t="str">
        <f>IF(ISNONTEXT('Movimentação de Alunos'!B56),"   ",(IF(ISBLANK('Movimentação de Alunos'!E56),('Frequência 1º Bim'!AQ55),"---")))</f>
        <v xml:space="preserve">   </v>
      </c>
      <c r="N56" s="59" t="str">
        <f t="shared" si="1"/>
        <v xml:space="preserve"> </v>
      </c>
      <c r="O56" s="59" t="str">
        <f t="shared" si="2"/>
        <v xml:space="preserve"> </v>
      </c>
      <c r="P56" s="59" t="str">
        <f t="shared" si="3"/>
        <v xml:space="preserve"> </v>
      </c>
      <c r="Q56" s="69"/>
      <c r="R56" s="69"/>
      <c r="S56" s="59" t="str">
        <f t="shared" si="4"/>
        <v/>
      </c>
      <c r="T56" s="59" t="str">
        <f t="shared" si="5"/>
        <v xml:space="preserve">   </v>
      </c>
      <c r="U56" s="38"/>
      <c r="V56" s="38"/>
      <c r="W56" s="38"/>
      <c r="X56" s="38"/>
      <c r="Y56" s="38"/>
      <c r="Z56" s="38"/>
      <c r="AA56" s="38"/>
    </row>
    <row r="57" spans="1:27" x14ac:dyDescent="0.25">
      <c r="A57" s="64">
        <v>49</v>
      </c>
      <c r="B57" s="61">
        <f>'Movimentação de Alunos'!B57</f>
        <v>0</v>
      </c>
      <c r="C57" s="62">
        <f>'Movimentação de Alunos'!C57</f>
        <v>0</v>
      </c>
      <c r="D57" s="63">
        <f>'Movimentação de Alunos'!D57</f>
        <v>0</v>
      </c>
      <c r="E57" s="63">
        <f>'Movimentação de Alunos'!E57</f>
        <v>0</v>
      </c>
      <c r="F57" s="24"/>
      <c r="G57" s="24"/>
      <c r="H57" s="24"/>
      <c r="I57" s="24"/>
      <c r="J57" s="24"/>
      <c r="K57" s="24"/>
      <c r="L57" s="96" t="str">
        <f>IF(ISNONTEXT('Movimentação de Alunos'!B57),"   ",(IF(ISBLANK('Movimentação de Alunos'!E57),(SUM(F57:K57)),"---")))</f>
        <v xml:space="preserve">   </v>
      </c>
      <c r="M57" s="97" t="str">
        <f>IF(ISNONTEXT('Movimentação de Alunos'!B57),"   ",(IF(ISBLANK('Movimentação de Alunos'!E57),('Frequência 1º Bim'!AQ56),"---")))</f>
        <v xml:space="preserve">   </v>
      </c>
      <c r="N57" s="59" t="str">
        <f t="shared" si="1"/>
        <v xml:space="preserve"> </v>
      </c>
      <c r="O57" s="59" t="str">
        <f t="shared" si="2"/>
        <v xml:space="preserve"> </v>
      </c>
      <c r="P57" s="59" t="str">
        <f t="shared" si="3"/>
        <v xml:space="preserve"> </v>
      </c>
      <c r="Q57" s="69"/>
      <c r="R57" s="69"/>
      <c r="S57" s="59" t="str">
        <f t="shared" si="4"/>
        <v/>
      </c>
      <c r="T57" s="59" t="str">
        <f t="shared" si="5"/>
        <v xml:space="preserve">   </v>
      </c>
      <c r="U57" s="38"/>
      <c r="V57" s="38"/>
      <c r="W57" s="38"/>
      <c r="X57" s="38"/>
      <c r="Y57" s="38"/>
      <c r="Z57" s="38"/>
      <c r="AA57" s="38"/>
    </row>
    <row r="58" spans="1:27" x14ac:dyDescent="0.25">
      <c r="A58" s="64">
        <v>50</v>
      </c>
      <c r="B58" s="61">
        <f>'Movimentação de Alunos'!B58</f>
        <v>0</v>
      </c>
      <c r="C58" s="62">
        <f>'Movimentação de Alunos'!C58</f>
        <v>0</v>
      </c>
      <c r="D58" s="63">
        <f>'Movimentação de Alunos'!D58</f>
        <v>0</v>
      </c>
      <c r="E58" s="63">
        <f>'Movimentação de Alunos'!E58</f>
        <v>0</v>
      </c>
      <c r="F58" s="24"/>
      <c r="G58" s="24"/>
      <c r="H58" s="24"/>
      <c r="I58" s="24"/>
      <c r="J58" s="24"/>
      <c r="K58" s="24"/>
      <c r="L58" s="96" t="str">
        <f>IF(ISNONTEXT('Movimentação de Alunos'!B58),"   ",(IF(ISBLANK('Movimentação de Alunos'!E58),(SUM(F58:K58)),"---")))</f>
        <v xml:space="preserve">   </v>
      </c>
      <c r="M58" s="97" t="str">
        <f>IF(ISNONTEXT('Movimentação de Alunos'!B58),"   ",(IF(ISBLANK('Movimentação de Alunos'!E58),('Frequência 1º Bim'!AQ57),"---")))</f>
        <v xml:space="preserve">   </v>
      </c>
      <c r="N58" s="59" t="str">
        <f t="shared" si="1"/>
        <v xml:space="preserve"> </v>
      </c>
      <c r="O58" s="59" t="str">
        <f t="shared" si="2"/>
        <v xml:space="preserve"> </v>
      </c>
      <c r="P58" s="59" t="str">
        <f t="shared" si="3"/>
        <v xml:space="preserve"> </v>
      </c>
      <c r="Q58" s="69"/>
      <c r="R58" s="69"/>
      <c r="S58" s="59" t="str">
        <f t="shared" si="4"/>
        <v/>
      </c>
      <c r="T58" s="59" t="str">
        <f t="shared" si="5"/>
        <v xml:space="preserve">   </v>
      </c>
      <c r="U58" s="38"/>
      <c r="V58" s="38"/>
      <c r="W58" s="38"/>
      <c r="X58" s="38"/>
      <c r="Y58" s="38"/>
      <c r="Z58" s="38"/>
      <c r="AA58" s="38"/>
    </row>
    <row r="59" spans="1:27" x14ac:dyDescent="0.25">
      <c r="A59" s="64">
        <v>51</v>
      </c>
      <c r="B59" s="61">
        <f>'Movimentação de Alunos'!B59</f>
        <v>0</v>
      </c>
      <c r="C59" s="62">
        <f>'Movimentação de Alunos'!C59</f>
        <v>0</v>
      </c>
      <c r="D59" s="63">
        <f>'Movimentação de Alunos'!D59</f>
        <v>0</v>
      </c>
      <c r="E59" s="63">
        <f>'Movimentação de Alunos'!E59</f>
        <v>0</v>
      </c>
      <c r="F59" s="24"/>
      <c r="G59" s="24"/>
      <c r="H59" s="24"/>
      <c r="I59" s="24"/>
      <c r="J59" s="24"/>
      <c r="K59" s="24"/>
      <c r="L59" s="96" t="str">
        <f>IF(ISNONTEXT('Movimentação de Alunos'!B59),"   ",(IF(ISBLANK('Movimentação de Alunos'!E59),(SUM(F59:K59)),"---")))</f>
        <v xml:space="preserve">   </v>
      </c>
      <c r="M59" s="97" t="str">
        <f>IF(ISNONTEXT('Movimentação de Alunos'!B59),"   ",(IF(ISBLANK('Movimentação de Alunos'!E59),('Frequência 1º Bim'!AQ58),"---")))</f>
        <v xml:space="preserve">   </v>
      </c>
      <c r="N59" s="59" t="str">
        <f t="shared" si="1"/>
        <v xml:space="preserve"> </v>
      </c>
      <c r="O59" s="59" t="str">
        <f t="shared" si="2"/>
        <v xml:space="preserve"> </v>
      </c>
      <c r="P59" s="59" t="str">
        <f t="shared" si="3"/>
        <v xml:space="preserve"> </v>
      </c>
      <c r="Q59" s="69"/>
      <c r="R59" s="69"/>
      <c r="S59" s="59" t="str">
        <f t="shared" si="4"/>
        <v/>
      </c>
      <c r="T59" s="59" t="str">
        <f t="shared" si="5"/>
        <v xml:space="preserve">   </v>
      </c>
      <c r="U59" s="38"/>
      <c r="V59" s="38"/>
      <c r="W59" s="38"/>
      <c r="X59" s="38"/>
      <c r="Y59" s="38"/>
      <c r="Z59" s="38"/>
      <c r="AA59" s="38"/>
    </row>
    <row r="60" spans="1:27" x14ac:dyDescent="0.25">
      <c r="A60" s="64">
        <v>52</v>
      </c>
      <c r="B60" s="61">
        <f>'Movimentação de Alunos'!B60</f>
        <v>0</v>
      </c>
      <c r="C60" s="62">
        <f>'Movimentação de Alunos'!C60</f>
        <v>0</v>
      </c>
      <c r="D60" s="63">
        <f>'Movimentação de Alunos'!D60</f>
        <v>0</v>
      </c>
      <c r="E60" s="63">
        <f>'Movimentação de Alunos'!E60</f>
        <v>0</v>
      </c>
      <c r="F60" s="24"/>
      <c r="G60" s="24"/>
      <c r="H60" s="24"/>
      <c r="I60" s="24"/>
      <c r="J60" s="24"/>
      <c r="K60" s="24"/>
      <c r="L60" s="96" t="str">
        <f>IF(ISNONTEXT('Movimentação de Alunos'!B60),"   ",(IF(ISBLANK('Movimentação de Alunos'!E60),(SUM(F60:K60)),"---")))</f>
        <v xml:space="preserve">   </v>
      </c>
      <c r="M60" s="97" t="str">
        <f>IF(ISNONTEXT('Movimentação de Alunos'!B60),"   ",(IF(ISBLANK('Movimentação de Alunos'!E60),('Frequência 1º Bim'!AQ59),"---")))</f>
        <v xml:space="preserve">   </v>
      </c>
      <c r="N60" s="59" t="str">
        <f t="shared" si="1"/>
        <v xml:space="preserve"> </v>
      </c>
      <c r="O60" s="59" t="str">
        <f t="shared" si="2"/>
        <v xml:space="preserve"> </v>
      </c>
      <c r="P60" s="59" t="str">
        <f t="shared" si="3"/>
        <v xml:space="preserve"> </v>
      </c>
      <c r="Q60" s="69"/>
      <c r="R60" s="69"/>
      <c r="S60" s="59" t="str">
        <f t="shared" si="4"/>
        <v/>
      </c>
      <c r="T60" s="59" t="str">
        <f t="shared" si="5"/>
        <v xml:space="preserve">   </v>
      </c>
      <c r="U60" s="38"/>
      <c r="V60" s="38"/>
      <c r="W60" s="38"/>
      <c r="X60" s="38"/>
      <c r="Y60" s="38"/>
      <c r="Z60" s="38"/>
      <c r="AA60" s="38"/>
    </row>
    <row r="61" spans="1:27" x14ac:dyDescent="0.25">
      <c r="A61" s="64">
        <v>53</v>
      </c>
      <c r="B61" s="61">
        <f>'Movimentação de Alunos'!B61</f>
        <v>0</v>
      </c>
      <c r="C61" s="62">
        <f>'Movimentação de Alunos'!C61</f>
        <v>0</v>
      </c>
      <c r="D61" s="63">
        <f>'Movimentação de Alunos'!D61</f>
        <v>0</v>
      </c>
      <c r="E61" s="63">
        <f>'Movimentação de Alunos'!E61</f>
        <v>0</v>
      </c>
      <c r="F61" s="24"/>
      <c r="G61" s="24"/>
      <c r="H61" s="24"/>
      <c r="I61" s="24"/>
      <c r="J61" s="24"/>
      <c r="K61" s="24"/>
      <c r="L61" s="96" t="str">
        <f>IF(ISNONTEXT('Movimentação de Alunos'!B61),"   ",(IF(ISBLANK('Movimentação de Alunos'!E61),(SUM(F61:K61)),"---")))</f>
        <v xml:space="preserve">   </v>
      </c>
      <c r="M61" s="97" t="str">
        <f>IF(ISNONTEXT('Movimentação de Alunos'!B61),"   ",(IF(ISBLANK('Movimentação de Alunos'!E61),('Frequência 1º Bim'!AQ60),"---")))</f>
        <v xml:space="preserve">   </v>
      </c>
      <c r="N61" s="59" t="str">
        <f t="shared" si="1"/>
        <v xml:space="preserve"> </v>
      </c>
      <c r="O61" s="59" t="str">
        <f t="shared" si="2"/>
        <v xml:space="preserve"> </v>
      </c>
      <c r="P61" s="59" t="str">
        <f t="shared" si="3"/>
        <v xml:space="preserve"> </v>
      </c>
      <c r="Q61" s="69"/>
      <c r="R61" s="69"/>
      <c r="S61" s="59" t="str">
        <f t="shared" si="4"/>
        <v/>
      </c>
      <c r="T61" s="59" t="str">
        <f t="shared" si="5"/>
        <v xml:space="preserve">   </v>
      </c>
      <c r="U61" s="38"/>
      <c r="V61" s="38"/>
      <c r="W61" s="38"/>
      <c r="X61" s="38"/>
      <c r="Y61" s="38"/>
      <c r="Z61" s="38"/>
      <c r="AA61" s="38"/>
    </row>
    <row r="62" spans="1:27" x14ac:dyDescent="0.25">
      <c r="A62" s="64">
        <v>54</v>
      </c>
      <c r="B62" s="61">
        <f>'Movimentação de Alunos'!B62</f>
        <v>0</v>
      </c>
      <c r="C62" s="62">
        <f>'Movimentação de Alunos'!C62</f>
        <v>0</v>
      </c>
      <c r="D62" s="63">
        <f>'Movimentação de Alunos'!D62</f>
        <v>0</v>
      </c>
      <c r="E62" s="63">
        <f>'Movimentação de Alunos'!E62</f>
        <v>0</v>
      </c>
      <c r="F62" s="24"/>
      <c r="G62" s="24"/>
      <c r="H62" s="24"/>
      <c r="I62" s="24"/>
      <c r="J62" s="24"/>
      <c r="K62" s="24"/>
      <c r="L62" s="96" t="str">
        <f>IF(ISNONTEXT('Movimentação de Alunos'!B62),"   ",(IF(ISBLANK('Movimentação de Alunos'!E62),(SUM(F62:K62)),"---")))</f>
        <v xml:space="preserve">   </v>
      </c>
      <c r="M62" s="97" t="str">
        <f>IF(ISNONTEXT('Movimentação de Alunos'!B62),"   ",(IF(ISBLANK('Movimentação de Alunos'!E62),('Frequência 1º Bim'!AQ61),"---")))</f>
        <v xml:space="preserve">   </v>
      </c>
      <c r="N62" s="59" t="str">
        <f t="shared" si="1"/>
        <v xml:space="preserve"> </v>
      </c>
      <c r="O62" s="59" t="str">
        <f t="shared" si="2"/>
        <v xml:space="preserve"> </v>
      </c>
      <c r="P62" s="59" t="str">
        <f t="shared" si="3"/>
        <v xml:space="preserve"> </v>
      </c>
      <c r="Q62" s="69"/>
      <c r="R62" s="69"/>
      <c r="S62" s="59" t="str">
        <f t="shared" si="4"/>
        <v/>
      </c>
      <c r="T62" s="59" t="str">
        <f t="shared" si="5"/>
        <v xml:space="preserve">   </v>
      </c>
      <c r="U62" s="38"/>
      <c r="V62" s="38"/>
      <c r="W62" s="38"/>
      <c r="X62" s="38"/>
      <c r="Y62" s="38"/>
      <c r="Z62" s="38"/>
      <c r="AA62" s="38"/>
    </row>
    <row r="63" spans="1:27" x14ac:dyDescent="0.25">
      <c r="A63" s="64">
        <v>55</v>
      </c>
      <c r="B63" s="61">
        <f>'Movimentação de Alunos'!B63</f>
        <v>0</v>
      </c>
      <c r="C63" s="62">
        <f>'Movimentação de Alunos'!C63</f>
        <v>0</v>
      </c>
      <c r="D63" s="63">
        <f>'Movimentação de Alunos'!D63</f>
        <v>0</v>
      </c>
      <c r="E63" s="63">
        <f>'Movimentação de Alunos'!E63</f>
        <v>0</v>
      </c>
      <c r="F63" s="24"/>
      <c r="G63" s="24"/>
      <c r="H63" s="24"/>
      <c r="I63" s="24"/>
      <c r="J63" s="24"/>
      <c r="K63" s="24"/>
      <c r="L63" s="96" t="str">
        <f>IF(ISNONTEXT('Movimentação de Alunos'!B63),"   ",(IF(ISBLANK('Movimentação de Alunos'!E63),(SUM(F63:K63)),"---")))</f>
        <v xml:space="preserve">   </v>
      </c>
      <c r="M63" s="97" t="str">
        <f>IF(ISNONTEXT('Movimentação de Alunos'!B63),"   ",(IF(ISBLANK('Movimentação de Alunos'!E63),('Frequência 1º Bim'!AQ62),"---")))</f>
        <v xml:space="preserve">   </v>
      </c>
      <c r="N63" s="59" t="str">
        <f t="shared" si="1"/>
        <v xml:space="preserve"> </v>
      </c>
      <c r="O63" s="59" t="str">
        <f t="shared" si="2"/>
        <v xml:space="preserve"> </v>
      </c>
      <c r="P63" s="59" t="str">
        <f t="shared" si="3"/>
        <v xml:space="preserve"> </v>
      </c>
      <c r="Q63" s="69"/>
      <c r="R63" s="69"/>
      <c r="S63" s="59" t="str">
        <f t="shared" si="4"/>
        <v/>
      </c>
      <c r="T63" s="59" t="str">
        <f t="shared" si="5"/>
        <v xml:space="preserve">   </v>
      </c>
      <c r="U63" s="38"/>
      <c r="V63" s="38"/>
      <c r="W63" s="38"/>
      <c r="X63" s="38"/>
      <c r="Y63" s="38"/>
      <c r="Z63" s="38"/>
      <c r="AA63" s="38"/>
    </row>
    <row r="64" spans="1:27" x14ac:dyDescent="0.25">
      <c r="A64" s="64">
        <v>56</v>
      </c>
      <c r="B64" s="61">
        <f>'Movimentação de Alunos'!B64</f>
        <v>0</v>
      </c>
      <c r="C64" s="62">
        <f>'Movimentação de Alunos'!C64</f>
        <v>0</v>
      </c>
      <c r="D64" s="63">
        <f>'Movimentação de Alunos'!D64</f>
        <v>0</v>
      </c>
      <c r="E64" s="63">
        <f>'Movimentação de Alunos'!E64</f>
        <v>0</v>
      </c>
      <c r="F64" s="24"/>
      <c r="G64" s="24"/>
      <c r="H64" s="24"/>
      <c r="I64" s="24"/>
      <c r="J64" s="24"/>
      <c r="K64" s="24"/>
      <c r="L64" s="96" t="str">
        <f>IF(ISNONTEXT('Movimentação de Alunos'!B64),"   ",(IF(ISBLANK('Movimentação de Alunos'!E64),(SUM(F64:K64)),"---")))</f>
        <v xml:space="preserve">   </v>
      </c>
      <c r="M64" s="97" t="str">
        <f>IF(ISNONTEXT('Movimentação de Alunos'!B64),"   ",(IF(ISBLANK('Movimentação de Alunos'!E64),('Frequência 1º Bim'!AQ63),"---")))</f>
        <v xml:space="preserve">   </v>
      </c>
      <c r="N64" s="59" t="str">
        <f t="shared" si="1"/>
        <v xml:space="preserve"> </v>
      </c>
      <c r="O64" s="59" t="str">
        <f t="shared" si="2"/>
        <v xml:space="preserve"> </v>
      </c>
      <c r="P64" s="59" t="str">
        <f t="shared" si="3"/>
        <v xml:space="preserve"> </v>
      </c>
      <c r="Q64" s="69"/>
      <c r="R64" s="69"/>
      <c r="S64" s="59" t="str">
        <f t="shared" si="4"/>
        <v/>
      </c>
      <c r="T64" s="59" t="str">
        <f t="shared" si="5"/>
        <v xml:space="preserve">   </v>
      </c>
      <c r="U64" s="38"/>
      <c r="V64" s="38"/>
      <c r="W64" s="38"/>
      <c r="X64" s="38"/>
      <c r="Y64" s="38"/>
      <c r="Z64" s="38"/>
      <c r="AA64" s="38"/>
    </row>
    <row r="65" spans="1:27" x14ac:dyDescent="0.25">
      <c r="A65" s="64">
        <v>57</v>
      </c>
      <c r="B65" s="61">
        <f>'Movimentação de Alunos'!B65</f>
        <v>0</v>
      </c>
      <c r="C65" s="62">
        <f>'Movimentação de Alunos'!C65</f>
        <v>0</v>
      </c>
      <c r="D65" s="63">
        <f>'Movimentação de Alunos'!D65</f>
        <v>0</v>
      </c>
      <c r="E65" s="63">
        <f>'Movimentação de Alunos'!E65</f>
        <v>0</v>
      </c>
      <c r="F65" s="24"/>
      <c r="G65" s="24"/>
      <c r="H65" s="24"/>
      <c r="I65" s="24"/>
      <c r="J65" s="24"/>
      <c r="K65" s="24"/>
      <c r="L65" s="96" t="str">
        <f>IF(ISNONTEXT('Movimentação de Alunos'!B65),"   ",(IF(ISBLANK('Movimentação de Alunos'!E65),(SUM(F65:K65)),"---")))</f>
        <v xml:space="preserve">   </v>
      </c>
      <c r="M65" s="97" t="str">
        <f>IF(ISNONTEXT('Movimentação de Alunos'!B65),"   ",(IF(ISBLANK('Movimentação de Alunos'!E65),('Frequência 1º Bim'!AQ64),"---")))</f>
        <v xml:space="preserve">   </v>
      </c>
      <c r="N65" s="59" t="str">
        <f t="shared" si="1"/>
        <v xml:space="preserve"> </v>
      </c>
      <c r="O65" s="59" t="str">
        <f t="shared" si="2"/>
        <v xml:space="preserve"> </v>
      </c>
      <c r="P65" s="59" t="str">
        <f t="shared" si="3"/>
        <v xml:space="preserve"> </v>
      </c>
      <c r="Q65" s="69"/>
      <c r="R65" s="69"/>
      <c r="S65" s="59" t="str">
        <f t="shared" si="4"/>
        <v/>
      </c>
      <c r="T65" s="59" t="str">
        <f t="shared" si="5"/>
        <v xml:space="preserve">   </v>
      </c>
      <c r="U65" s="38"/>
      <c r="V65" s="38"/>
      <c r="W65" s="38"/>
      <c r="X65" s="38"/>
      <c r="Y65" s="38"/>
      <c r="Z65" s="38"/>
      <c r="AA65" s="38"/>
    </row>
    <row r="66" spans="1:27" x14ac:dyDescent="0.25">
      <c r="A66" s="64">
        <v>58</v>
      </c>
      <c r="B66" s="61">
        <f>'Movimentação de Alunos'!B66</f>
        <v>0</v>
      </c>
      <c r="C66" s="62">
        <f>'Movimentação de Alunos'!C66</f>
        <v>0</v>
      </c>
      <c r="D66" s="63">
        <f>'Movimentação de Alunos'!D66</f>
        <v>0</v>
      </c>
      <c r="E66" s="63">
        <f>'Movimentação de Alunos'!E66</f>
        <v>0</v>
      </c>
      <c r="F66" s="24"/>
      <c r="G66" s="24"/>
      <c r="H66" s="24"/>
      <c r="I66" s="24"/>
      <c r="J66" s="24"/>
      <c r="K66" s="24"/>
      <c r="L66" s="96" t="str">
        <f>IF(ISNONTEXT('Movimentação de Alunos'!B66),"   ",(IF(ISBLANK('Movimentação de Alunos'!E66),(SUM(F66:K66)),"---")))</f>
        <v xml:space="preserve">   </v>
      </c>
      <c r="M66" s="97" t="str">
        <f>IF(ISNONTEXT('Movimentação de Alunos'!B66),"   ",(IF(ISBLANK('Movimentação de Alunos'!E66),('Frequência 1º Bim'!AQ65),"---")))</f>
        <v xml:space="preserve">   </v>
      </c>
      <c r="N66" s="59" t="str">
        <f t="shared" si="1"/>
        <v xml:space="preserve"> </v>
      </c>
      <c r="O66" s="59" t="str">
        <f t="shared" si="2"/>
        <v xml:space="preserve"> </v>
      </c>
      <c r="P66" s="59" t="str">
        <f t="shared" si="3"/>
        <v xml:space="preserve"> </v>
      </c>
      <c r="Q66" s="69"/>
      <c r="R66" s="69"/>
      <c r="S66" s="59" t="str">
        <f t="shared" si="4"/>
        <v/>
      </c>
      <c r="T66" s="59" t="str">
        <f t="shared" si="5"/>
        <v xml:space="preserve">   </v>
      </c>
      <c r="U66" s="38"/>
      <c r="V66" s="38"/>
      <c r="W66" s="38"/>
      <c r="X66" s="38"/>
      <c r="Y66" s="38"/>
      <c r="Z66" s="38"/>
      <c r="AA66" s="38"/>
    </row>
    <row r="67" spans="1:27" x14ac:dyDescent="0.25">
      <c r="A67" s="64">
        <v>59</v>
      </c>
      <c r="B67" s="61">
        <f>'Movimentação de Alunos'!B67</f>
        <v>0</v>
      </c>
      <c r="C67" s="62">
        <f>'Movimentação de Alunos'!C67</f>
        <v>0</v>
      </c>
      <c r="D67" s="63">
        <f>'Movimentação de Alunos'!D67</f>
        <v>0</v>
      </c>
      <c r="E67" s="63">
        <f>'Movimentação de Alunos'!E67</f>
        <v>0</v>
      </c>
      <c r="F67" s="24"/>
      <c r="G67" s="24"/>
      <c r="H67" s="24"/>
      <c r="I67" s="24"/>
      <c r="J67" s="24"/>
      <c r="K67" s="24"/>
      <c r="L67" s="96" t="str">
        <f>IF(ISNONTEXT('Movimentação de Alunos'!B67),"   ",(IF(ISBLANK('Movimentação de Alunos'!E67),(SUM(F67:K67)),"---")))</f>
        <v xml:space="preserve">   </v>
      </c>
      <c r="M67" s="97" t="str">
        <f>IF(ISNONTEXT('Movimentação de Alunos'!B67),"   ",(IF(ISBLANK('Movimentação de Alunos'!E67),('Frequência 1º Bim'!AQ66),"---")))</f>
        <v xml:space="preserve">   </v>
      </c>
      <c r="N67" s="59" t="str">
        <f t="shared" si="1"/>
        <v xml:space="preserve"> </v>
      </c>
      <c r="O67" s="59" t="str">
        <f t="shared" si="2"/>
        <v xml:space="preserve"> </v>
      </c>
      <c r="P67" s="59" t="str">
        <f t="shared" si="3"/>
        <v xml:space="preserve"> </v>
      </c>
      <c r="Q67" s="69"/>
      <c r="R67" s="69"/>
      <c r="S67" s="59" t="str">
        <f t="shared" si="4"/>
        <v/>
      </c>
      <c r="T67" s="59" t="str">
        <f t="shared" si="5"/>
        <v xml:space="preserve">   </v>
      </c>
      <c r="U67" s="38"/>
      <c r="V67" s="38"/>
      <c r="W67" s="38"/>
      <c r="X67" s="38"/>
      <c r="Y67" s="38"/>
      <c r="Z67" s="38"/>
      <c r="AA67" s="38"/>
    </row>
    <row r="68" spans="1:27" x14ac:dyDescent="0.25">
      <c r="A68" s="64">
        <v>60</v>
      </c>
      <c r="B68" s="61">
        <f>'Movimentação de Alunos'!B68</f>
        <v>0</v>
      </c>
      <c r="C68" s="62">
        <f>'Movimentação de Alunos'!C68</f>
        <v>0</v>
      </c>
      <c r="D68" s="63">
        <f>'Movimentação de Alunos'!D68</f>
        <v>0</v>
      </c>
      <c r="E68" s="63">
        <f>'Movimentação de Alunos'!E68</f>
        <v>0</v>
      </c>
      <c r="F68" s="24"/>
      <c r="G68" s="24"/>
      <c r="H68" s="24"/>
      <c r="I68" s="24"/>
      <c r="J68" s="24"/>
      <c r="K68" s="24"/>
      <c r="L68" s="96" t="str">
        <f>IF(ISNONTEXT('Movimentação de Alunos'!B68),"   ",(IF(ISBLANK('Movimentação de Alunos'!E68),(SUM(F68:K68)),"---")))</f>
        <v xml:space="preserve">   </v>
      </c>
      <c r="M68" s="97" t="str">
        <f>IF(ISNONTEXT('Movimentação de Alunos'!B68),"   ",(IF(ISBLANK('Movimentação de Alunos'!E68),('Frequência 1º Bim'!AQ67),"---")))</f>
        <v xml:space="preserve">   </v>
      </c>
      <c r="N68" s="59" t="str">
        <f t="shared" si="1"/>
        <v xml:space="preserve"> </v>
      </c>
      <c r="O68" s="59" t="str">
        <f t="shared" si="2"/>
        <v xml:space="preserve"> </v>
      </c>
      <c r="P68" s="59" t="str">
        <f t="shared" si="3"/>
        <v xml:space="preserve"> </v>
      </c>
      <c r="Q68" s="69"/>
      <c r="R68" s="69"/>
      <c r="S68" s="59" t="str">
        <f t="shared" si="4"/>
        <v/>
      </c>
      <c r="T68" s="59" t="str">
        <f t="shared" si="5"/>
        <v xml:space="preserve">   </v>
      </c>
      <c r="U68" s="38"/>
      <c r="V68" s="38"/>
      <c r="W68" s="38"/>
      <c r="X68" s="38"/>
      <c r="Y68" s="38"/>
      <c r="Z68" s="38"/>
      <c r="AA68" s="38"/>
    </row>
    <row r="69" spans="1:27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</row>
    <row r="70" spans="1:27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</row>
    <row r="71" spans="1:27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</row>
    <row r="72" spans="1:27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</row>
    <row r="73" spans="1:27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</sheetData>
  <sheetProtection password="E935" sheet="1" objects="1" scenarios="1"/>
  <mergeCells count="22">
    <mergeCell ref="A1:T1"/>
    <mergeCell ref="A3:B3"/>
    <mergeCell ref="L3:M3"/>
    <mergeCell ref="A4:B4"/>
    <mergeCell ref="H4:M4"/>
    <mergeCell ref="J3:K3"/>
    <mergeCell ref="A2:T2"/>
    <mergeCell ref="T3:T8"/>
    <mergeCell ref="A7:E7"/>
    <mergeCell ref="A5:B5"/>
    <mergeCell ref="A6:B6"/>
    <mergeCell ref="L5:L7"/>
    <mergeCell ref="F5:K5"/>
    <mergeCell ref="F6:H6"/>
    <mergeCell ref="I6:K6"/>
    <mergeCell ref="N5:P6"/>
    <mergeCell ref="V10:X12"/>
    <mergeCell ref="Q5:R6"/>
    <mergeCell ref="S5:S7"/>
    <mergeCell ref="M5:M8"/>
    <mergeCell ref="N3:S4"/>
    <mergeCell ref="V4:X8"/>
  </mergeCells>
  <conditionalFormatting sqref="L3:L4 L8">
    <cfRule type="cellIs" dxfId="223" priority="83" operator="between">
      <formula>0</formula>
      <formula>11.9</formula>
    </cfRule>
  </conditionalFormatting>
  <conditionalFormatting sqref="B9:B68">
    <cfRule type="cellIs" dxfId="222" priority="81" stopIfTrue="1" operator="equal">
      <formula>0</formula>
    </cfRule>
  </conditionalFormatting>
  <conditionalFormatting sqref="L8">
    <cfRule type="cellIs" dxfId="221" priority="67" operator="equal">
      <formula>0</formula>
    </cfRule>
  </conditionalFormatting>
  <conditionalFormatting sqref="N8:P8">
    <cfRule type="cellIs" dxfId="220" priority="58" operator="equal">
      <formula>0</formula>
    </cfRule>
  </conditionalFormatting>
  <conditionalFormatting sqref="N9:N68">
    <cfRule type="cellIs" dxfId="219" priority="57" operator="equal">
      <formula>0</formula>
    </cfRule>
  </conditionalFormatting>
  <conditionalFormatting sqref="O9:P68">
    <cfRule type="cellIs" dxfId="218" priority="56" operator="equal">
      <formula>0</formula>
    </cfRule>
  </conditionalFormatting>
  <conditionalFormatting sqref="N10:N68">
    <cfRule type="cellIs" dxfId="217" priority="55" operator="equal">
      <formula>0</formula>
    </cfRule>
  </conditionalFormatting>
  <conditionalFormatting sqref="O10:P68">
    <cfRule type="cellIs" dxfId="216" priority="54" operator="equal">
      <formula>0</formula>
    </cfRule>
  </conditionalFormatting>
  <conditionalFormatting sqref="S9:S68">
    <cfRule type="cellIs" dxfId="215" priority="45" operator="lessThan">
      <formula>12</formula>
    </cfRule>
    <cfRule type="cellIs" dxfId="214" priority="53" operator="equal">
      <formula>0</formula>
    </cfRule>
  </conditionalFormatting>
  <conditionalFormatting sqref="T9:T68">
    <cfRule type="cellIs" dxfId="213" priority="52" operator="equal">
      <formula>0</formula>
    </cfRule>
  </conditionalFormatting>
  <conditionalFormatting sqref="S8">
    <cfRule type="cellIs" dxfId="212" priority="51" operator="equal">
      <formula>0</formula>
    </cfRule>
  </conditionalFormatting>
  <conditionalFormatting sqref="N10:N68">
    <cfRule type="cellIs" dxfId="211" priority="50" operator="equal">
      <formula>0</formula>
    </cfRule>
  </conditionalFormatting>
  <conditionalFormatting sqref="O10:P68">
    <cfRule type="cellIs" dxfId="210" priority="49" operator="equal">
      <formula>0</formula>
    </cfRule>
  </conditionalFormatting>
  <conditionalFormatting sqref="S10:S68">
    <cfRule type="cellIs" dxfId="209" priority="48" operator="equal">
      <formula>0</formula>
    </cfRule>
  </conditionalFormatting>
  <conditionalFormatting sqref="T10:T68">
    <cfRule type="cellIs" dxfId="208" priority="47" operator="equal">
      <formula>0</formula>
    </cfRule>
  </conditionalFormatting>
  <conditionalFormatting sqref="S9:T68">
    <cfRule type="cellIs" dxfId="207" priority="46" operator="lessThan">
      <formula>12</formula>
    </cfRule>
  </conditionalFormatting>
  <conditionalFormatting sqref="S10:S68">
    <cfRule type="cellIs" dxfId="206" priority="43" operator="lessThan">
      <formula>12</formula>
    </cfRule>
    <cfRule type="cellIs" dxfId="205" priority="44" operator="equal">
      <formula>0</formula>
    </cfRule>
  </conditionalFormatting>
  <conditionalFormatting sqref="T9:T68">
    <cfRule type="cellIs" dxfId="204" priority="42" operator="equal">
      <formula>0</formula>
    </cfRule>
  </conditionalFormatting>
  <conditionalFormatting sqref="T9:T68">
    <cfRule type="cellIs" dxfId="203" priority="41" operator="equal">
      <formula>0</formula>
    </cfRule>
  </conditionalFormatting>
  <conditionalFormatting sqref="T10:T68">
    <cfRule type="cellIs" dxfId="202" priority="40" operator="equal">
      <formula>0</formula>
    </cfRule>
  </conditionalFormatting>
  <conditionalFormatting sqref="T10:T68">
    <cfRule type="cellIs" dxfId="201" priority="39" operator="equal">
      <formula>0</formula>
    </cfRule>
  </conditionalFormatting>
  <conditionalFormatting sqref="T10:T68">
    <cfRule type="cellIs" dxfId="200" priority="38" operator="equal">
      <formula>0</formula>
    </cfRule>
  </conditionalFormatting>
  <conditionalFormatting sqref="B55:B56">
    <cfRule type="cellIs" dxfId="199" priority="37" stopIfTrue="1" operator="equal">
      <formula>0</formula>
    </cfRule>
  </conditionalFormatting>
  <conditionalFormatting sqref="C9:D68">
    <cfRule type="cellIs" dxfId="198" priority="36" stopIfTrue="1" operator="equal">
      <formula>0</formula>
    </cfRule>
  </conditionalFormatting>
  <conditionalFormatting sqref="E9:E68">
    <cfRule type="cellIs" dxfId="197" priority="34" stopIfTrue="1" operator="equal">
      <formula>0</formula>
    </cfRule>
  </conditionalFormatting>
  <conditionalFormatting sqref="N9:T68 A9:K68">
    <cfRule type="expression" dxfId="196" priority="33">
      <formula>MOD(ROW(A9),2) = 1</formula>
    </cfRule>
  </conditionalFormatting>
  <conditionalFormatting sqref="N9">
    <cfRule type="cellIs" dxfId="195" priority="32" operator="equal">
      <formula>0</formula>
    </cfRule>
  </conditionalFormatting>
  <conditionalFormatting sqref="O9:P9">
    <cfRule type="cellIs" dxfId="194" priority="31" operator="equal">
      <formula>0</formula>
    </cfRule>
  </conditionalFormatting>
  <conditionalFormatting sqref="N9">
    <cfRule type="cellIs" dxfId="193" priority="30" operator="equal">
      <formula>0</formula>
    </cfRule>
  </conditionalFormatting>
  <conditionalFormatting sqref="O9:P9">
    <cfRule type="cellIs" dxfId="192" priority="29" operator="equal">
      <formula>0</formula>
    </cfRule>
  </conditionalFormatting>
  <conditionalFormatting sqref="L9">
    <cfRule type="cellIs" dxfId="191" priority="24" operator="lessThan">
      <formula>12</formula>
    </cfRule>
  </conditionalFormatting>
  <conditionalFormatting sqref="L9:M9">
    <cfRule type="expression" dxfId="190" priority="23">
      <formula>MOD(ROW(L9),2) = 1</formula>
    </cfRule>
  </conditionalFormatting>
  <conditionalFormatting sqref="L9">
    <cfRule type="cellIs" dxfId="189" priority="22" operator="lessThan">
      <formula>12</formula>
    </cfRule>
  </conditionalFormatting>
  <conditionalFormatting sqref="N10:N68">
    <cfRule type="cellIs" dxfId="188" priority="20" operator="equal">
      <formula>0</formula>
    </cfRule>
  </conditionalFormatting>
  <conditionalFormatting sqref="N10:N68">
    <cfRule type="cellIs" dxfId="187" priority="19" operator="equal">
      <formula>0</formula>
    </cfRule>
  </conditionalFormatting>
  <conditionalFormatting sqref="O10:O68">
    <cfRule type="cellIs" dxfId="186" priority="18" operator="equal">
      <formula>0</formula>
    </cfRule>
  </conditionalFormatting>
  <conditionalFormatting sqref="O10:O68">
    <cfRule type="cellIs" dxfId="185" priority="17" operator="equal">
      <formula>0</formula>
    </cfRule>
  </conditionalFormatting>
  <conditionalFormatting sqref="P10:P68">
    <cfRule type="cellIs" dxfId="184" priority="16" operator="equal">
      <formula>0</formula>
    </cfRule>
  </conditionalFormatting>
  <conditionalFormatting sqref="P10:P68">
    <cfRule type="cellIs" dxfId="183" priority="15" operator="equal">
      <formula>0</formula>
    </cfRule>
  </conditionalFormatting>
  <conditionalFormatting sqref="L10:L68">
    <cfRule type="cellIs" dxfId="182" priority="6" operator="lessThan">
      <formula>12</formula>
    </cfRule>
  </conditionalFormatting>
  <conditionalFormatting sqref="L10:M68">
    <cfRule type="expression" dxfId="181" priority="5">
      <formula>MOD(ROW(L10),2) = 1</formula>
    </cfRule>
  </conditionalFormatting>
  <conditionalFormatting sqref="L10:L68">
    <cfRule type="cellIs" dxfId="180" priority="4" operator="lessThan">
      <formula>12</formula>
    </cfRule>
  </conditionalFormatting>
  <dataValidations count="1">
    <dataValidation type="decimal" allowBlank="1" showInputMessage="1" showErrorMessage="1" sqref="L8">
      <formula1>0</formula1>
      <formula2>25</formula2>
    </dataValidation>
  </dataValidations>
  <hyperlinks>
    <hyperlink ref="V4:X8" location="Iniciar!A1" display="Iniciar!A1"/>
    <hyperlink ref="V10:X12" location="'Apuração Final'!A1" display="'Apuração Final'!A1"/>
  </hyperlink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25</vt:i4>
      </vt:variant>
      <vt:variant>
        <vt:lpstr>Intervalos nomeados</vt:lpstr>
      </vt:variant>
      <vt:variant>
        <vt:i4>25</vt:i4>
      </vt:variant>
    </vt:vector>
  </HeadingPairs>
  <TitlesOfParts>
    <vt:vector size="50" baseType="lpstr">
      <vt:lpstr>Iniciar</vt:lpstr>
      <vt:lpstr>INSTRUÇÕES</vt:lpstr>
      <vt:lpstr>Calendário</vt:lpstr>
      <vt:lpstr>Capa</vt:lpstr>
      <vt:lpstr>Planejamento Anual</vt:lpstr>
      <vt:lpstr>Movimentação de Alunos</vt:lpstr>
      <vt:lpstr>Frequência 1º Bim</vt:lpstr>
      <vt:lpstr>Conteúdo 1º Bim</vt:lpstr>
      <vt:lpstr>Notas 1º Bim</vt:lpstr>
      <vt:lpstr>Ocorrências 1º Bim</vt:lpstr>
      <vt:lpstr>Frequência 2º Bim</vt:lpstr>
      <vt:lpstr>Conteúdo 2º Bim</vt:lpstr>
      <vt:lpstr>Notas 2º Bim</vt:lpstr>
      <vt:lpstr>Ocorrências 2º Bim</vt:lpstr>
      <vt:lpstr>Frequência 3º Bim</vt:lpstr>
      <vt:lpstr>Conteúdo 3º Bim</vt:lpstr>
      <vt:lpstr>Notas 3º Bim</vt:lpstr>
      <vt:lpstr>Ocorrências 3º Bim</vt:lpstr>
      <vt:lpstr>Frequência 4º Bim</vt:lpstr>
      <vt:lpstr>Conteúdo 4º Bim</vt:lpstr>
      <vt:lpstr>Notas 4º Bim</vt:lpstr>
      <vt:lpstr>Ocorrências 4º Bim</vt:lpstr>
      <vt:lpstr>Apuração Final</vt:lpstr>
      <vt:lpstr>Recuperação Final</vt:lpstr>
      <vt:lpstr>Taletas</vt:lpstr>
      <vt:lpstr>'Apuração Final'!Area_de_impressao</vt:lpstr>
      <vt:lpstr>Calendário!Area_de_impressao</vt:lpstr>
      <vt:lpstr>Capa!Area_de_impressao</vt:lpstr>
      <vt:lpstr>'Conteúdo 1º Bim'!Area_de_impressao</vt:lpstr>
      <vt:lpstr>'Conteúdo 2º Bim'!Area_de_impressao</vt:lpstr>
      <vt:lpstr>'Conteúdo 3º Bim'!Area_de_impressao</vt:lpstr>
      <vt:lpstr>'Conteúdo 4º Bim'!Area_de_impressao</vt:lpstr>
      <vt:lpstr>'Frequência 1º Bim'!Area_de_impressao</vt:lpstr>
      <vt:lpstr>'Frequência 2º Bim'!Area_de_impressao</vt:lpstr>
      <vt:lpstr>'Frequência 3º Bim'!Area_de_impressao</vt:lpstr>
      <vt:lpstr>'Frequência 4º Bim'!Area_de_impressao</vt:lpstr>
      <vt:lpstr>Iniciar!Area_de_impressao</vt:lpstr>
      <vt:lpstr>INSTRUÇÕES!Area_de_impressao</vt:lpstr>
      <vt:lpstr>'Movimentação de Alunos'!Area_de_impressao</vt:lpstr>
      <vt:lpstr>'Notas 1º Bim'!Area_de_impressao</vt:lpstr>
      <vt:lpstr>'Notas 2º Bim'!Area_de_impressao</vt:lpstr>
      <vt:lpstr>'Notas 3º Bim'!Area_de_impressao</vt:lpstr>
      <vt:lpstr>'Notas 4º Bim'!Area_de_impressao</vt:lpstr>
      <vt:lpstr>'Ocorrências 1º Bim'!Area_de_impressao</vt:lpstr>
      <vt:lpstr>'Ocorrências 2º Bim'!Area_de_impressao</vt:lpstr>
      <vt:lpstr>'Ocorrências 3º Bim'!Area_de_impressao</vt:lpstr>
      <vt:lpstr>'Ocorrências 4º Bim'!Area_de_impressao</vt:lpstr>
      <vt:lpstr>'Planejamento Anual'!Area_de_impressao</vt:lpstr>
      <vt:lpstr>'Recuperação Final'!Area_de_impressao</vt:lpstr>
      <vt:lpstr>Taletas!Area_de_impressao</vt:lpstr>
    </vt:vector>
  </TitlesOfParts>
  <Company>Familia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Ulisses Jr</dc:creator>
  <cp:lastModifiedBy>Ulisses</cp:lastModifiedBy>
  <cp:lastPrinted>2014-02-11T18:29:56Z</cp:lastPrinted>
  <dcterms:created xsi:type="dcterms:W3CDTF">2009-10-20T15:55:32Z</dcterms:created>
  <dcterms:modified xsi:type="dcterms:W3CDTF">2014-10-02T20:46:37Z</dcterms:modified>
</cp:coreProperties>
</file>